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UNC Boot camp\Home work\"/>
    </mc:Choice>
  </mc:AlternateContent>
  <bookViews>
    <workbookView xWindow="0" yWindow="0" windowWidth="28800" windowHeight="12885"/>
  </bookViews>
  <sheets>
    <sheet name="Pivot-Category" sheetId="2" r:id="rId1"/>
    <sheet name="Pivot-Sub Category" sheetId="3" r:id="rId2"/>
    <sheet name="Pivot - State" sheetId="4" r:id="rId3"/>
    <sheet name="Data Source" sheetId="1" r:id="rId4"/>
    <sheet name="Bonus" sheetId="5" r:id="rId5"/>
  </sheets>
  <definedNames>
    <definedName name="_xlnm._FilterDatabase" localSheetId="3" hidden="1">'Data Source'!$A$1:$O$4115</definedName>
  </definedNames>
  <calcPr calcId="162913"/>
  <pivotCaches>
    <pivotCache cacheId="31" r:id="rId6"/>
    <pivotCache cacheId="38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<sst xmlns="http://schemas.openxmlformats.org/spreadsheetml/2006/main" count="24820" uniqueCount="8403">
  <si>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</si>
  <si>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</si>
  <si>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</si>
  <si>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</si>
  <si>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</si>
  <si>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</si>
  <si>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</si>
  <si>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</si>
  <si>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</si>
  <si>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</si>
  <si>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</si>
  <si>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</si>
  <si>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</si>
  <si>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</si>
  <si>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</si>
  <si>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</si>
  <si>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</si>
  <si>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</si>
  <si>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</si>
  <si>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</si>
  <si>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</si>
  <si>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</si>
  <si>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</si>
  <si>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</si>
  <si>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</si>
  <si>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</si>
  <si>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</si>
  <si>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</si>
  <si>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</si>
  <si>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</si>
  <si>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</si>
  <si>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</si>
  <si>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</si>
  <si>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</si>
  <si>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</si>
  <si>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</si>
  <si>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</si>
  <si>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</si>
  <si>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</si>
  <si>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</si>
  <si>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</si>
  <si>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</si>
  <si>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</si>
  <si>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</si>
  <si>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</si>
  <si>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</si>
  <si>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</si>
  <si>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</si>
  <si>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</si>
  <si>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</si>
  <si>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</si>
  <si>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</si>
  <si>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</si>
  <si>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</si>
  <si>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</si>
  <si>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</si>
  <si>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</si>
  <si>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</si>
  <si>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</si>
  <si>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</si>
  <si>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</si>
  <si>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</si>
  <si>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</si>
  <si>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</si>
  <si>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</si>
  <si>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</si>
  <si>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</si>
  <si>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</si>
  <si>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</si>
  <si>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</si>
  <si>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</si>
  <si>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</si>
  <si>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</si>
  <si>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</si>
  <si>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</si>
  <si>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</si>
  <si>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</si>
  <si>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</si>
  <si>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</si>
  <si>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</si>
  <si>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</si>
  <si>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</si>
  <si>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</si>
  <si>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</si>
  <si>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</si>
  <si>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</si>
  <si>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</si>
  <si>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</si>
  <si>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</si>
  <si>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</si>
  <si>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</si>
  <si>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</si>
  <si>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</si>
  <si>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</si>
  <si>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</si>
  <si>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</si>
  <si>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</si>
  <si>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</si>
  <si>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</si>
  <si>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</si>
  <si>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</si>
  <si>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</si>
  <si>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</si>
  <si>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</si>
  <si>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</si>
  <si>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</si>
  <si>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</si>
  <si>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</si>
  <si>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</si>
  <si>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</si>
  <si>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</si>
  <si>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</si>
  <si>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</si>
  <si>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</si>
  <si>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</si>
  <si>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</si>
  <si>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</si>
  <si>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</si>
  <si>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</si>
  <si>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</si>
  <si>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</si>
  <si>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</si>
  <si>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</si>
  <si>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</si>
  <si>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</si>
  <si>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</si>
  <si>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</si>
  <si>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</si>
  <si>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</si>
  <si>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</si>
  <si>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</si>
  <si>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</si>
  <si>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</si>
  <si>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</si>
  <si>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</si>
  <si>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</si>
  <si>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</si>
  <si>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</si>
  <si>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</si>
  <si>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</si>
  <si>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</si>
  <si>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</si>
  <si>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</si>
  <si>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</si>
  <si>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</si>
  <si>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</si>
  <si>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</si>
  <si>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</si>
  <si>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</si>
  <si>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</si>
  <si>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</si>
  <si>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</si>
  <si>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</si>
  <si>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</si>
  <si>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</si>
  <si>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</si>
  <si>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</si>
  <si>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</si>
  <si>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</si>
  <si>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</si>
  <si>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</si>
  <si>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</si>
  <si>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</si>
  <si>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</si>
  <si>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</si>
  <si>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</si>
  <si>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</si>
  <si>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</si>
  <si>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</si>
  <si>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</si>
  <si>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</si>
  <si>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</si>
  <si>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</si>
  <si>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</si>
  <si>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</si>
  <si>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</si>
  <si>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</si>
  <si>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</si>
  <si>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</si>
  <si>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</si>
  <si>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</si>
  <si>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</si>
  <si>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</si>
  <si>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</si>
  <si>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</si>
  <si>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</si>
  <si>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</si>
  <si>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</si>
  <si>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</si>
  <si>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</si>
  <si>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</si>
  <si>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</si>
  <si>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</si>
  <si>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</si>
  <si>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</si>
  <si>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</si>
  <si>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</si>
  <si>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</si>
  <si>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</si>
  <si>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</si>
  <si>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</si>
  <si>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</si>
  <si>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</si>
  <si>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</si>
  <si>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</si>
  <si>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</si>
  <si>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</si>
  <si>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</si>
  <si>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</si>
  <si>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</si>
  <si>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</si>
  <si>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</si>
  <si>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</si>
  <si>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</si>
  <si>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</si>
  <si>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</si>
  <si>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</si>
  <si>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</si>
  <si>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</si>
  <si>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</si>
  <si>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</si>
  <si>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</si>
  <si>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</si>
  <si>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</si>
  <si>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</si>
  <si>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</si>
  <si>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</si>
  <si>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</si>
  <si>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</si>
  <si>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</si>
  <si>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</si>
  <si>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</si>
  <si>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</si>
  <si>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</si>
  <si>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</si>
  <si>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</si>
  <si>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</si>
  <si>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</si>
  <si>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</si>
  <si>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</si>
  <si>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</si>
  <si>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</si>
  <si>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</si>
  <si>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</si>
  <si>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</si>
  <si>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</si>
  <si>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</si>
  <si>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</si>
  <si>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</si>
  <si>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</si>
  <si>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</si>
  <si>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</si>
  <si>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</si>
  <si>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</si>
  <si>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</si>
  <si>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</si>
  <si>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</si>
  <si>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</si>
  <si>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</si>
  <si>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</si>
  <si>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</si>
  <si>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</si>
  <si>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</si>
  <si>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</si>
  <si>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</si>
  <si>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</si>
  <si>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</si>
  <si>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</si>
  <si>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</si>
  <si>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</si>
  <si>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</si>
  <si>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</si>
  <si>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</si>
  <si>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</si>
  <si>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</si>
  <si>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</si>
  <si>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</si>
  <si>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</si>
  <si>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</si>
  <si>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</si>
  <si>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</si>
  <si>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</si>
  <si>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</si>
  <si>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</si>
  <si>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</si>
  <si>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</si>
  <si>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</si>
  <si>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</si>
  <si>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</si>
  <si>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</si>
  <si>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</si>
  <si>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</si>
  <si>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</si>
  <si>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</si>
  <si>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</si>
  <si>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</si>
  <si>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</si>
  <si>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</si>
  <si>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</si>
  <si>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</si>
  <si>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</si>
  <si>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</si>
  <si>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</si>
  <si>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</si>
  <si>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</si>
  <si>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</si>
  <si>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</si>
  <si>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</si>
  <si>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</si>
  <si>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</si>
  <si>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</si>
  <si>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</si>
  <si>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</si>
  <si>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</si>
  <si>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</si>
  <si>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</si>
  <si>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</si>
  <si>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</si>
  <si>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</si>
  <si>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</si>
  <si>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</si>
  <si>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</si>
  <si>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</si>
  <si>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</si>
  <si>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</si>
  <si>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</si>
  <si>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</si>
  <si>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</si>
  <si>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</si>
  <si>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</si>
  <si>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</si>
  <si>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</si>
  <si>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</si>
  <si>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</si>
  <si>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</si>
  <si>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</si>
  <si>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</si>
  <si>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</si>
  <si>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</si>
  <si>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</si>
  <si>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</si>
  <si>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</si>
  <si>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</si>
  <si>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</si>
  <si>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</si>
  <si>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</si>
  <si>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</si>
  <si>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</si>
  <si>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</si>
  <si>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</si>
  <si>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</si>
  <si>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</si>
  <si>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</si>
  <si>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</si>
  <si>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</si>
  <si>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</si>
  <si>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</si>
  <si>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</si>
  <si>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</si>
  <si>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</si>
  <si>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</si>
  <si>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</si>
  <si>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</si>
  <si>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</si>
  <si>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</si>
  <si>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</si>
  <si>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</si>
  <si>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</si>
  <si>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</si>
  <si>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</si>
  <si>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</si>
  <si>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</si>
  <si>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</si>
  <si>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</si>
  <si>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</si>
  <si>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</si>
  <si>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</si>
  <si>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</si>
  <si>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</si>
  <si>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</si>
  <si>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</si>
  <si>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</si>
  <si>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</si>
  <si>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</si>
  <si>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</si>
  <si>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</si>
  <si>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</si>
  <si>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</si>
  <si>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</si>
  <si>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</si>
  <si>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</si>
  <si>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</si>
  <si>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</si>
  <si>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</si>
  <si>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</si>
  <si>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</si>
  <si>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</si>
  <si>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</si>
  <si>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</si>
  <si>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</si>
  <si>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</si>
  <si>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</si>
  <si>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</si>
  <si>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</si>
  <si>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</si>
  <si>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</si>
  <si>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</si>
  <si>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</si>
  <si>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</si>
  <si>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</si>
  <si>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</si>
  <si>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</si>
  <si>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</si>
  <si>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</si>
  <si>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</si>
  <si>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</si>
  <si>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</si>
  <si>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</si>
  <si>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</si>
  <si>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</si>
  <si>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</si>
  <si>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</si>
  <si>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</si>
  <si>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</si>
  <si>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</si>
  <si>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</si>
  <si>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</si>
  <si>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</si>
  <si>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</si>
  <si>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</si>
  <si>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</si>
  <si>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</si>
  <si>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</si>
  <si>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</si>
  <si>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</si>
  <si>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</si>
  <si>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</si>
  <si>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</si>
  <si>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</si>
  <si>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</si>
  <si>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</si>
  <si>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</si>
  <si>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</si>
  <si>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</si>
  <si>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</si>
  <si>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</si>
  <si>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</si>
  <si>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</si>
  <si>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</si>
  <si>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</si>
  <si>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</si>
  <si>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</si>
  <si>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</si>
  <si>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</si>
  <si>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</si>
  <si>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</si>
  <si>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</si>
  <si>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</si>
  <si>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</si>
  <si>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</si>
  <si>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</si>
  <si>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</si>
  <si>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</si>
  <si>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</si>
  <si>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</si>
  <si>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</si>
  <si>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</si>
  <si>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</si>
  <si>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</si>
  <si>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</si>
  <si>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</si>
  <si>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</si>
  <si>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</si>
  <si>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</si>
  <si>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</si>
  <si>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</si>
  <si>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</si>
  <si>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</si>
  <si>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</si>
  <si>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</si>
  <si>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</si>
  <si>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</si>
  <si>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</si>
  <si>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</si>
  <si>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</si>
  <si>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</si>
  <si>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</si>
  <si>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</si>
  <si>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</si>
  <si>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</si>
  <si>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</si>
  <si>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</si>
  <si>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</si>
  <si>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</si>
  <si>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</si>
  <si>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</si>
  <si>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</si>
  <si>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</si>
  <si>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</si>
  <si>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</si>
  <si>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</si>
  <si>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</si>
  <si>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</si>
  <si>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</si>
  <si>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</si>
  <si>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</si>
  <si>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</si>
  <si>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</si>
  <si>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</si>
  <si>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</si>
  <si>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</si>
  <si>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</si>
  <si>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</si>
  <si>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</si>
  <si>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</si>
  <si>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</si>
  <si>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</si>
  <si>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</si>
  <si>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</si>
  <si>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</si>
  <si>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</si>
  <si>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</si>
  <si>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</si>
  <si>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</si>
  <si>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</si>
  <si>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</si>
  <si>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</si>
  <si>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</si>
  <si>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</si>
  <si>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</si>
  <si>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</si>
  <si>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</si>
  <si>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</si>
  <si>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</si>
  <si>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</si>
  <si>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</si>
  <si>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</si>
  <si>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</si>
  <si>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</si>
  <si>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</si>
  <si>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</si>
  <si>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</si>
  <si>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</si>
  <si>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</si>
  <si>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</si>
  <si>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</si>
  <si>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</si>
  <si>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</si>
  <si>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</si>
  <si>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</si>
  <si>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</si>
  <si>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</si>
  <si>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</si>
  <si>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</si>
  <si>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</si>
  <si>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</si>
  <si>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</si>
  <si>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</si>
  <si>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</si>
  <si>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</si>
  <si>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</si>
  <si>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</si>
  <si>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</si>
  <si>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</si>
  <si>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</si>
  <si>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</si>
  <si>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</si>
  <si>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</si>
  <si>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</si>
  <si>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</si>
  <si>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</si>
  <si>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</si>
  <si>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</si>
  <si>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</si>
  <si>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</si>
  <si>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</si>
  <si>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</si>
  <si>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</si>
  <si>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</si>
  <si>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</si>
  <si>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</si>
  <si>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</si>
  <si>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</si>
  <si>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</si>
  <si>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</si>
  <si>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</si>
  <si>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</si>
  <si>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</si>
  <si>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</si>
  <si>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</si>
  <si>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</si>
  <si>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</si>
  <si>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</si>
  <si>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</si>
  <si>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</si>
  <si>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</si>
  <si>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</si>
  <si>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</si>
  <si>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</si>
  <si>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</si>
  <si>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</si>
  <si>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</si>
  <si>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</si>
  <si>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</si>
  <si>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</si>
  <si>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</si>
  <si>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</si>
  <si>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</si>
  <si>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</si>
  <si>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</si>
  <si>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</si>
  <si>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</si>
  <si>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</si>
  <si>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</si>
  <si>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</si>
  <si>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</si>
  <si>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</si>
  <si>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</si>
  <si>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</si>
  <si>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</si>
  <si>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</si>
  <si>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</si>
  <si>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</si>
  <si>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</si>
  <si>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</si>
  <si>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</si>
  <si>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</si>
  <si>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</si>
  <si>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</si>
  <si>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</si>
  <si>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</si>
  <si>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</si>
  <si>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</si>
  <si>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</si>
  <si>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</si>
  <si>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</si>
  <si>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</si>
  <si>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</si>
  <si>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</si>
  <si>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</si>
  <si>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</si>
  <si>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</si>
  <si>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</si>
  <si>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</si>
  <si>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</si>
  <si>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</si>
  <si>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</si>
  <si>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</si>
  <si>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</si>
  <si>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</si>
  <si>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</si>
  <si>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</si>
  <si>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</si>
  <si>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</si>
  <si>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</si>
  <si>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</si>
  <si>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</si>
  <si>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</si>
  <si>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</si>
  <si>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</si>
  <si>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</si>
  <si>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</si>
  <si>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</si>
  <si>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</si>
  <si>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</si>
  <si>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</si>
  <si>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</si>
  <si>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</si>
  <si>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</si>
  <si>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</si>
  <si>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</si>
  <si>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</si>
  <si>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</si>
  <si>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</si>
  <si>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</si>
  <si>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</si>
  <si>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</si>
  <si>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</si>
  <si>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</si>
  <si>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</si>
  <si>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</si>
  <si>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</si>
  <si>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</si>
  <si>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</si>
  <si>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</si>
  <si>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</si>
  <si>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</si>
  <si>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</si>
  <si>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</si>
  <si>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</si>
  <si>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</si>
  <si>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</si>
  <si>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</si>
  <si>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</si>
  <si>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</si>
  <si>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</si>
  <si>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</si>
  <si>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</si>
  <si>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</si>
  <si>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</si>
  <si>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</si>
  <si>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</si>
  <si>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</si>
  <si>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</si>
  <si>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</si>
  <si>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</si>
  <si>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</si>
  <si>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</si>
  <si>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</si>
  <si>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</si>
  <si>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</si>
  <si>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</si>
  <si>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</si>
  <si>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</si>
  <si>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</si>
  <si>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</si>
  <si>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</si>
  <si>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</si>
  <si>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</si>
  <si>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</si>
  <si>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</si>
  <si>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</si>
  <si>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</si>
  <si>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</si>
  <si>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</si>
  <si>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</si>
  <si>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</si>
  <si>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</si>
  <si>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</si>
  <si>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</si>
  <si>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</si>
  <si>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</si>
  <si>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</si>
  <si>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</si>
  <si>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</si>
  <si>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</si>
  <si>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</si>
  <si>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</si>
  <si>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</si>
  <si>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</si>
  <si>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</si>
  <si>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</si>
  <si>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</si>
  <si>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</si>
  <si>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</si>
  <si>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</si>
  <si>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</si>
  <si>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</si>
  <si>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</si>
  <si>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</si>
  <si>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</si>
  <si>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</si>
  <si>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</si>
  <si>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</si>
  <si>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</si>
  <si>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</si>
  <si>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</si>
  <si>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</si>
  <si>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</si>
  <si>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</si>
  <si>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</si>
  <si>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</si>
  <si>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</si>
  <si>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</si>
  <si>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</si>
  <si>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</si>
  <si>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</si>
  <si>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</si>
  <si>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</si>
  <si>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</si>
  <si>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</si>
  <si>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</si>
  <si>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</si>
  <si>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</si>
  <si>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</si>
  <si>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</si>
  <si>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</si>
  <si>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</si>
  <si>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</si>
  <si>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</si>
  <si>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</si>
  <si>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</si>
  <si>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</si>
  <si>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</si>
  <si>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</si>
  <si>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</si>
  <si>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</si>
  <si>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</si>
  <si>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</si>
  <si>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</si>
  <si>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</si>
  <si>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</si>
  <si>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</si>
  <si>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</si>
  <si>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</si>
  <si>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</si>
  <si>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</si>
  <si>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</si>
  <si>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</si>
  <si>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</si>
  <si>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</si>
  <si>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</si>
  <si>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</si>
  <si>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</si>
  <si>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</si>
  <si>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</si>
  <si>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</si>
  <si>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</si>
  <si>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</si>
  <si>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</si>
  <si>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</si>
  <si>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</si>
  <si>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</si>
  <si>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</si>
  <si>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</si>
  <si>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</si>
  <si>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</si>
  <si>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</si>
  <si>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</si>
  <si>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</si>
  <si>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</si>
  <si>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</si>
  <si>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</si>
  <si>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</si>
  <si>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</si>
  <si>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</si>
  <si>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</si>
  <si>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</si>
  <si>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</si>
  <si>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</si>
  <si>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</si>
  <si>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</si>
  <si>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</si>
  <si>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</si>
  <si>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</si>
  <si>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</si>
  <si>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</si>
  <si>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</si>
  <si>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</si>
  <si>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</si>
  <si>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</si>
  <si>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</si>
  <si>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</si>
  <si>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</si>
  <si>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</si>
  <si>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</si>
  <si>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</si>
  <si>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</si>
  <si>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</si>
  <si>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</si>
  <si>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</si>
  <si>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</si>
  <si>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</si>
  <si>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</si>
  <si>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</si>
  <si>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</si>
  <si>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</si>
  <si>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</si>
  <si>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</si>
  <si>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</si>
  <si>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</si>
  <si>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</si>
  <si>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</si>
  <si>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</si>
  <si>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</si>
  <si>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</si>
  <si>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</si>
  <si>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</si>
  <si>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</si>
  <si>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</si>
  <si>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</si>
  <si>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</si>
  <si>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</si>
  <si>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</si>
  <si>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</si>
  <si>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</si>
  <si>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</si>
  <si>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</si>
  <si>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</si>
  <si>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</si>
  <si>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</si>
  <si>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</si>
  <si>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</si>
  <si>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</si>
  <si>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</si>
  <si>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</si>
  <si>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</si>
  <si>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</si>
  <si>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</si>
  <si>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</si>
  <si>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</si>
  <si>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</si>
  <si>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</si>
  <si>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</si>
  <si>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</si>
  <si>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</si>
  <si>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</si>
  <si>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</si>
  <si>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</si>
  <si>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</si>
  <si>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</si>
  <si>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</si>
  <si>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</si>
  <si>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</si>
  <si>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</si>
  <si>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</si>
  <si>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</si>
  <si>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</si>
  <si>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</si>
  <si>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</si>
  <si>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</si>
  <si>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</si>
  <si>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</si>
  <si>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</si>
  <si>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</si>
  <si>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</si>
  <si>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</si>
  <si>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</si>
  <si>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</si>
  <si>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</si>
  <si>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</si>
  <si>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</si>
  <si>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</si>
  <si>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</si>
  <si>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</si>
  <si>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</si>
  <si>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</si>
  <si>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</si>
  <si>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</si>
  <si>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</si>
  <si>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</si>
  <si>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</si>
  <si>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</si>
  <si>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</si>
  <si>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</si>
  <si>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</si>
  <si>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</si>
  <si>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</si>
  <si>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</si>
  <si>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</si>
  <si>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</si>
  <si>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</si>
  <si>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</si>
  <si>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</si>
  <si>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</si>
  <si>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</si>
  <si>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</si>
  <si>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</si>
  <si>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</si>
  <si>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</si>
  <si>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</si>
  <si>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</si>
  <si>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</si>
  <si>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</si>
  <si>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</si>
  <si>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</si>
  <si>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</si>
  <si>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</si>
  <si>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</si>
  <si>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</si>
  <si>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</si>
  <si>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</si>
  <si>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</si>
  <si>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</si>
  <si>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</si>
  <si>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</si>
  <si>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</si>
  <si>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</si>
  <si>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</si>
  <si>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</si>
  <si>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</si>
  <si>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</si>
  <si>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</si>
  <si>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</si>
  <si>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</si>
  <si>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</si>
  <si>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</si>
  <si>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</si>
  <si>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</si>
  <si>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</si>
  <si>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</si>
  <si>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</si>
  <si>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</si>
  <si>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</si>
  <si>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</si>
  <si>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</si>
  <si>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</si>
  <si>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</si>
  <si>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</si>
  <si>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</si>
  <si>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</si>
  <si>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</si>
  <si>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</si>
  <si>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</si>
  <si>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</si>
  <si>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</si>
  <si>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</si>
  <si>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</si>
  <si>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</si>
  <si>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</si>
  <si>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</si>
  <si>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</si>
  <si>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</si>
  <si>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</si>
  <si>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</si>
  <si>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</si>
  <si>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</si>
  <si>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</si>
  <si>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</si>
  <si>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</si>
  <si>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</si>
  <si>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</si>
  <si>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</si>
  <si>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</si>
  <si>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</si>
  <si>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</si>
  <si>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</si>
  <si>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</si>
  <si>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</si>
  <si>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</si>
  <si>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</si>
  <si>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</si>
  <si>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</si>
  <si>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</si>
  <si>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</si>
  <si>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</si>
  <si>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</si>
  <si>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</si>
  <si>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</si>
  <si>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</si>
  <si>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</si>
  <si>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</si>
  <si>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</si>
  <si>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</si>
  <si>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</si>
  <si>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</si>
  <si>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</si>
  <si>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</si>
  <si>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</si>
  <si>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</si>
  <si>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</si>
  <si>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</si>
  <si>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</si>
  <si>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</si>
  <si>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</si>
  <si>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</si>
  <si>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</si>
  <si>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</si>
  <si>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</si>
  <si>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</si>
  <si>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</si>
  <si>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</si>
  <si>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</si>
  <si>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</si>
  <si>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</si>
  <si>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</si>
  <si>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</si>
  <si>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</si>
  <si>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</si>
  <si>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</si>
  <si>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</si>
  <si>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</si>
  <si>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</si>
  <si>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</si>
  <si>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</si>
  <si>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</si>
  <si>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</si>
  <si>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</si>
  <si>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</si>
  <si>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</si>
  <si>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</si>
  <si>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</si>
  <si>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</si>
  <si>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</si>
  <si>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</si>
  <si>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</si>
  <si>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</si>
  <si>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</si>
  <si>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</si>
  <si>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</si>
  <si>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</si>
  <si>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</si>
  <si>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</si>
  <si>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</si>
  <si>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</si>
  <si>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</si>
  <si>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</si>
  <si>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</si>
  <si>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</si>
  <si>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</si>
  <si>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</si>
  <si>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</si>
  <si>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</si>
  <si>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</si>
  <si>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</si>
  <si>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</si>
  <si>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</si>
  <si>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</si>
  <si>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</si>
  <si>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</si>
  <si>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</si>
  <si>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</si>
  <si>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</si>
  <si>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</si>
  <si>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</si>
  <si>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</si>
  <si>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</si>
  <si>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</si>
  <si>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</si>
  <si>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</si>
  <si>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</si>
  <si>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</si>
  <si>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</si>
  <si>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</si>
  <si>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</si>
  <si>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</si>
  <si>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</si>
  <si>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</si>
  <si>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</si>
  <si>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</si>
  <si>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</si>
  <si>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</si>
  <si>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</si>
  <si>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</si>
  <si>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</si>
  <si>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</si>
  <si>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</si>
  <si>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</si>
  <si>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</si>
  <si>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</si>
  <si>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</si>
  <si>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</si>
  <si>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</si>
  <si>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</si>
  <si>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</si>
  <si>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</si>
  <si>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</si>
  <si>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</si>
  <si>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</si>
  <si>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</si>
  <si>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</si>
  <si>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</si>
  <si>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</si>
  <si>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</si>
  <si>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</si>
  <si>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</si>
  <si>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</si>
  <si>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</si>
  <si>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</si>
  <si>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</si>
  <si>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</si>
  <si>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</si>
  <si>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</si>
  <si>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</si>
  <si>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</si>
  <si>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</si>
  <si>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</si>
  <si>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</si>
  <si>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</si>
  <si>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</si>
  <si>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</si>
  <si>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</si>
  <si>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</si>
  <si>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</si>
  <si>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</si>
  <si>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</si>
  <si>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</si>
  <si>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</si>
  <si>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</si>
  <si>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</si>
  <si>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</si>
  <si>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</si>
  <si>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</si>
  <si>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</si>
  <si>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</si>
  <si>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</si>
  <si>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</si>
  <si>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</si>
  <si>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</si>
  <si>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</si>
  <si>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</si>
  <si>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</si>
  <si>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</si>
  <si>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</si>
  <si>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</si>
  <si>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</si>
  <si>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</si>
  <si>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</si>
  <si>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</si>
  <si>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</si>
  <si>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</si>
  <si>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</si>
  <si>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</si>
  <si>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</si>
  <si>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</si>
  <si>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</si>
  <si>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</si>
  <si>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</si>
  <si>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</si>
  <si>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</si>
  <si>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</si>
  <si>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</si>
  <si>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</si>
  <si>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</si>
  <si>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</si>
  <si>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</si>
  <si>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</si>
  <si>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</si>
  <si>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</si>
  <si>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</si>
  <si>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</si>
  <si>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</si>
  <si>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</si>
  <si>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</si>
  <si>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</si>
  <si>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</si>
  <si>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</si>
  <si>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</si>
  <si>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</si>
  <si>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</si>
  <si>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</si>
  <si>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</si>
  <si>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</si>
  <si>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</si>
  <si>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</si>
  <si>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</si>
  <si>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</si>
  <si>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</si>
  <si>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</si>
  <si>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</si>
  <si>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</si>
  <si>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</si>
  <si>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</si>
  <si>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</si>
  <si>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</si>
  <si>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</si>
  <si>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</si>
  <si>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</si>
  <si>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</si>
  <si>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</si>
  <si>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</si>
  <si>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</si>
  <si>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</si>
  <si>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</si>
  <si>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</si>
  <si>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</si>
  <si>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</si>
  <si>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</si>
  <si>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</si>
  <si>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</si>
  <si>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</si>
  <si>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</si>
  <si>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</si>
  <si>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</si>
  <si>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</si>
  <si>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</si>
  <si>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</si>
  <si>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</si>
  <si>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</si>
  <si>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</si>
  <si>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</si>
  <si>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</si>
  <si>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</si>
  <si>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</si>
  <si>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</si>
  <si>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</si>
  <si>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</si>
  <si>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</si>
  <si>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</si>
  <si>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</si>
  <si>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</si>
  <si>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</si>
  <si>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</si>
  <si>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</si>
  <si>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</si>
  <si>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</si>
  <si>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</si>
  <si>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</si>
  <si>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</si>
  <si>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</si>
  <si>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</si>
  <si>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</si>
  <si>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</si>
  <si>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</si>
  <si>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</si>
  <si>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</si>
  <si>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</si>
  <si>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</si>
  <si>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</si>
  <si>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</si>
  <si>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</si>
  <si>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</si>
  <si>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</si>
  <si>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</si>
  <si>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</si>
  <si>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</si>
  <si>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</si>
  <si>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</si>
  <si>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</si>
  <si>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</si>
  <si>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</si>
  <si>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</si>
  <si>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</si>
  <si>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</si>
  <si>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</si>
  <si>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</si>
  <si>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</si>
  <si>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</si>
  <si>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</si>
  <si>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</si>
  <si>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</si>
  <si>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</si>
  <si>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</si>
  <si>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</si>
  <si>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</si>
  <si>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</si>
  <si>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</si>
  <si>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</si>
  <si>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</si>
  <si>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</si>
  <si>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</si>
  <si>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</si>
  <si>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</si>
  <si>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</si>
  <si>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</si>
  <si>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</si>
  <si>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</si>
  <si>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</si>
  <si>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</si>
  <si>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</si>
  <si>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</si>
  <si>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</si>
  <si>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</si>
  <si>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</si>
  <si>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</si>
  <si>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</si>
  <si>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</si>
  <si>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</si>
  <si>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</si>
  <si>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</si>
  <si>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</si>
  <si>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</si>
  <si>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</si>
  <si>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</si>
  <si>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</si>
  <si>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</si>
  <si>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</si>
  <si>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</si>
  <si>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</si>
  <si>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</si>
  <si>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</si>
  <si>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</si>
  <si>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</si>
  <si>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</si>
  <si>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</si>
  <si>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</si>
  <si>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</si>
  <si>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</si>
  <si>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</si>
  <si>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</si>
  <si>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</si>
  <si>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</si>
  <si>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</si>
  <si>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</si>
  <si>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</si>
  <si>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</si>
  <si>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</si>
  <si>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</si>
  <si>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</si>
  <si>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</si>
  <si>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</si>
  <si>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</si>
  <si>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</si>
  <si>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</si>
  <si>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</si>
  <si>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</si>
  <si>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</si>
  <si>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</si>
  <si>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</si>
  <si>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</si>
  <si>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</si>
  <si>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</si>
  <si>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</si>
  <si>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</si>
  <si>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</si>
  <si>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</si>
  <si>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</si>
  <si>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</si>
  <si>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</si>
  <si>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</si>
  <si>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</si>
  <si>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</si>
  <si>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</si>
  <si>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</si>
  <si>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</si>
  <si>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</si>
  <si>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</si>
  <si>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</si>
  <si>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</si>
  <si>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</si>
  <si>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</si>
  <si>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</si>
  <si>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</si>
  <si>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</si>
  <si>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</si>
  <si>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</si>
  <si>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</si>
  <si>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</si>
  <si>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</si>
  <si>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</si>
  <si>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</si>
  <si>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</si>
  <si>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</si>
  <si>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</si>
  <si>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</si>
  <si>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</si>
  <si>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</si>
  <si>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</si>
  <si>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</si>
  <si>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</si>
  <si>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</si>
  <si>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</si>
  <si>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</si>
  <si>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</si>
  <si>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</si>
  <si>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</si>
  <si>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</si>
  <si>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</si>
  <si>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</si>
  <si>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</si>
  <si>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</si>
  <si>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</si>
  <si>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</si>
  <si>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</si>
  <si>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</si>
  <si>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</si>
  <si>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</si>
  <si>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</si>
  <si>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</si>
  <si>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</si>
  <si>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</si>
  <si>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</si>
  <si>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</si>
  <si>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</si>
  <si>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</si>
  <si>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</si>
  <si>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</si>
  <si>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</si>
  <si>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</si>
  <si>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</si>
  <si>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</si>
  <si>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</si>
  <si>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</si>
  <si>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</si>
  <si>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</si>
  <si>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</si>
  <si>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</si>
  <si>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</si>
  <si>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</si>
  <si>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</si>
  <si>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</si>
  <si>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</si>
  <si>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</si>
  <si>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</si>
  <si>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</si>
  <si>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</si>
  <si>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</si>
  <si>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</si>
  <si>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</si>
  <si>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</si>
  <si>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</si>
  <si>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</si>
  <si>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</si>
  <si>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</si>
  <si>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</si>
  <si>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</si>
  <si>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</si>
  <si>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</si>
  <si>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</si>
  <si>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</si>
  <si>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</si>
  <si>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</si>
  <si>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</si>
  <si>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</si>
  <si>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</si>
  <si>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</si>
  <si>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</si>
  <si>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</si>
  <si>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</si>
  <si>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</si>
  <si>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</si>
  <si>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</si>
  <si>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</si>
  <si>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</si>
  <si>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</si>
  <si>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</si>
  <si>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</si>
  <si>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</si>
  <si>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</si>
  <si>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</si>
  <si>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</si>
  <si>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</si>
  <si>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</si>
  <si>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</si>
  <si>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</si>
  <si>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</si>
  <si>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</si>
  <si>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</si>
  <si>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</si>
  <si>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</si>
  <si>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</si>
  <si>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</si>
  <si>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</si>
  <si>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</si>
  <si>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</si>
  <si>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</si>
  <si>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</si>
  <si>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</si>
  <si>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</si>
  <si>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</si>
  <si>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</si>
  <si>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</si>
  <si>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</si>
  <si>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</si>
  <si>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</si>
  <si>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</si>
  <si>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</si>
  <si>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</si>
  <si>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</si>
  <si>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</si>
  <si>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</si>
  <si>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</si>
  <si>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</si>
  <si>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</si>
  <si>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</si>
  <si>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</si>
  <si>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</si>
  <si>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</si>
  <si>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</si>
  <si>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</si>
  <si>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</si>
  <si>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</si>
  <si>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</si>
  <si>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</si>
  <si>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</si>
  <si>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</si>
  <si>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</si>
  <si>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</si>
  <si>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</si>
  <si>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</si>
  <si>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</si>
  <si>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</si>
  <si>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</si>
  <si>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</si>
  <si>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</si>
  <si>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</si>
  <si>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</si>
  <si>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</si>
  <si>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</si>
  <si>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</si>
  <si>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</si>
  <si>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</si>
  <si>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</si>
  <si>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</si>
  <si>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</si>
  <si>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</si>
  <si>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</si>
  <si>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</si>
  <si>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</si>
  <si>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</si>
  <si>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</si>
  <si>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</si>
  <si>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</si>
  <si>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</si>
  <si>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</si>
  <si>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</si>
  <si>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</si>
  <si>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</si>
  <si>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</si>
  <si>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</si>
  <si>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</si>
  <si>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</si>
  <si>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</si>
  <si>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</si>
  <si>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</si>
  <si>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</si>
  <si>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</si>
  <si>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</si>
  <si>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</si>
  <si>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</si>
  <si>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</si>
  <si>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</si>
  <si>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</si>
  <si>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</si>
  <si>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</si>
  <si>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</si>
  <si>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</si>
  <si>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</si>
  <si>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</si>
  <si>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</si>
  <si>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</si>
  <si>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</si>
  <si>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</si>
  <si>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</si>
  <si>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</si>
  <si>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</si>
  <si>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</si>
  <si>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</si>
  <si>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</si>
  <si>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</si>
  <si>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</si>
  <si>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</si>
  <si>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</si>
  <si>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</si>
  <si>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</si>
  <si>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</si>
  <si>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</si>
  <si>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</si>
  <si>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</si>
  <si>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</si>
  <si>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</si>
  <si>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</si>
  <si>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</si>
  <si>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</si>
  <si>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</si>
  <si>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</si>
  <si>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</si>
  <si>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</si>
  <si>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</si>
  <si>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</si>
  <si>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</si>
  <si>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</si>
  <si>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</si>
  <si>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</si>
  <si>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</si>
  <si>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</si>
  <si>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</si>
  <si>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</si>
  <si>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</si>
  <si>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</si>
  <si>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</si>
  <si>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</si>
  <si>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</si>
  <si>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</si>
  <si>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</si>
  <si>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</si>
  <si>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</si>
  <si>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</si>
  <si>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</si>
  <si>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</si>
  <si>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</si>
  <si>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</si>
  <si>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</si>
  <si>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</si>
  <si>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</si>
  <si>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</si>
  <si>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</si>
  <si>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</si>
  <si>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</si>
  <si>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</si>
  <si>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</si>
  <si>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</si>
  <si>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</si>
  <si>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</si>
  <si>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</si>
  <si>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</si>
  <si>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</si>
  <si>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</si>
  <si>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</si>
  <si>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</si>
  <si>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</si>
  <si>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</si>
  <si>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</si>
  <si>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</si>
  <si>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</si>
  <si>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</si>
  <si>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</si>
  <si>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</si>
  <si>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</si>
  <si>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</si>
  <si>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</si>
  <si>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</si>
  <si>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</si>
  <si>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</si>
  <si>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</si>
  <si>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</si>
  <si>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</si>
  <si>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</si>
  <si>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</si>
  <si>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</si>
  <si>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</si>
  <si>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</si>
  <si>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</si>
  <si>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</si>
  <si>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</si>
  <si>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</si>
  <si>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</si>
  <si>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</si>
  <si>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</si>
  <si>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</si>
  <si>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</si>
  <si>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</si>
  <si>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</si>
  <si>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</si>
  <si>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</si>
  <si>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</si>
  <si>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</si>
  <si>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</si>
  <si>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</si>
  <si>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</si>
  <si>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</si>
  <si>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</si>
  <si>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</si>
  <si>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</si>
  <si>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</si>
  <si>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</si>
  <si>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</si>
  <si>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</si>
  <si>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</si>
  <si>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</si>
  <si>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</si>
  <si>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</si>
  <si>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</si>
  <si>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</si>
  <si>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</si>
  <si>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</si>
  <si>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</si>
  <si>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</si>
  <si>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</si>
  <si>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</si>
  <si>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</si>
  <si>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</si>
  <si>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</si>
  <si>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</si>
  <si>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</si>
  <si>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</si>
  <si>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</si>
  <si>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</si>
  <si>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</si>
  <si>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</si>
  <si>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</si>
  <si>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</si>
  <si>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</si>
  <si>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</si>
  <si>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</si>
  <si>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</si>
  <si>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</si>
  <si>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</si>
  <si>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</si>
  <si>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</si>
  <si>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</si>
  <si>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</si>
  <si>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</si>
  <si>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</si>
  <si>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</si>
  <si>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</si>
  <si>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</si>
  <si>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</si>
  <si>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</si>
  <si>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</si>
  <si>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</si>
  <si>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</si>
  <si>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</si>
  <si>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</si>
  <si>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</si>
  <si>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</si>
  <si>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</si>
  <si>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</si>
  <si>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</si>
  <si>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</si>
  <si>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</si>
  <si>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</si>
  <si>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</si>
  <si>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</si>
  <si>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</si>
  <si>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</si>
  <si>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</si>
  <si>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</si>
  <si>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</si>
  <si>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</si>
  <si>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</si>
  <si>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</si>
  <si>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</si>
  <si>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</si>
  <si>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</si>
  <si>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</si>
  <si>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</si>
  <si>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</si>
  <si>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</si>
  <si>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</si>
  <si>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</si>
  <si>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</si>
  <si>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</si>
  <si>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</si>
  <si>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</si>
  <si>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</si>
  <si>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</si>
  <si>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</si>
  <si>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</si>
  <si>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</si>
  <si>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</si>
  <si>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</si>
  <si>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</si>
  <si>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</si>
  <si>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</si>
  <si>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</si>
  <si>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</si>
  <si>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</si>
  <si>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</si>
  <si>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</si>
  <si>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</si>
  <si>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</si>
  <si>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</si>
  <si>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</si>
  <si>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</si>
  <si>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</si>
  <si>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</si>
  <si>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</si>
  <si>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</si>
  <si>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</si>
  <si>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</si>
  <si>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</si>
  <si>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</si>
  <si>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</si>
  <si>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</si>
  <si>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</si>
  <si>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</si>
  <si>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</si>
  <si>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</si>
  <si>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</si>
  <si>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</si>
  <si>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</si>
  <si>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</si>
  <si>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</si>
  <si>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</si>
  <si>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</si>
  <si>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</si>
  <si>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</si>
  <si>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</si>
  <si>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</si>
  <si>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</si>
  <si>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</si>
  <si>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</si>
  <si>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</si>
  <si>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</si>
  <si>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</si>
  <si>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</si>
  <si>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</si>
  <si>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</si>
  <si>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</si>
  <si>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</si>
  <si>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</si>
  <si>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</si>
  <si>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</si>
  <si>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</si>
  <si>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</si>
  <si>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</si>
  <si>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</si>
  <si>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</si>
  <si>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</si>
  <si>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</si>
  <si>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</si>
  <si>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</si>
  <si>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</si>
  <si>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</si>
  <si>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</si>
  <si>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</si>
  <si>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</si>
  <si>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</si>
  <si>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</si>
  <si>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</si>
  <si>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</si>
  <si>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</si>
  <si>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</si>
  <si>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</si>
  <si>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</si>
  <si>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</si>
  <si>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</si>
  <si>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</si>
  <si>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</si>
  <si>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</si>
  <si>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</si>
  <si>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</si>
  <si>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</si>
  <si>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</si>
  <si>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</si>
  <si>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</si>
  <si>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</si>
  <si>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</si>
  <si>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</si>
  <si>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</si>
  <si>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</si>
  <si>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</si>
  <si>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</si>
  <si>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</si>
  <si>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</si>
  <si>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</si>
  <si>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</si>
  <si>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</si>
  <si>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</si>
  <si>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</si>
  <si>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</si>
  <si>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</si>
  <si>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</si>
  <si>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</si>
  <si>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</si>
  <si>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</si>
  <si>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</si>
  <si>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</si>
  <si>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</si>
  <si>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</si>
  <si>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</si>
  <si>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</si>
  <si>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</si>
  <si>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</si>
  <si>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</si>
  <si>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</si>
  <si>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</si>
  <si>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</si>
  <si>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</si>
  <si>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</si>
  <si>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</si>
  <si>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</si>
  <si>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</si>
  <si>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</si>
  <si>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</si>
  <si>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</si>
  <si>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</si>
  <si>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</si>
  <si>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</si>
  <si>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</si>
  <si>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</si>
  <si>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</si>
  <si>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</si>
  <si>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</si>
  <si>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</si>
  <si>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</si>
  <si>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</si>
  <si>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</si>
  <si>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</si>
  <si>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</si>
  <si>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</si>
  <si>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</si>
  <si>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</si>
  <si>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</si>
  <si>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</si>
  <si>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</si>
  <si>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</si>
  <si>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</si>
  <si>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</si>
  <si>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</si>
  <si>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</si>
  <si>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</si>
  <si>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</si>
  <si>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</si>
  <si>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</si>
  <si>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</si>
  <si>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</si>
  <si>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</si>
  <si>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</si>
  <si>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</si>
  <si>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</si>
  <si>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</si>
  <si>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</si>
  <si>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</si>
  <si>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</si>
  <si>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</si>
  <si>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</si>
  <si>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</si>
  <si>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</si>
  <si>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</si>
  <si>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</si>
  <si>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</si>
  <si>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</si>
  <si>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</si>
  <si>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</si>
  <si>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</si>
  <si>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</si>
  <si>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</si>
  <si>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</si>
  <si>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</si>
  <si>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</si>
  <si>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</si>
  <si>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</si>
  <si>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</si>
  <si>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</si>
  <si>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</si>
  <si>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</si>
  <si>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</si>
  <si>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</si>
  <si>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</si>
  <si>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</si>
  <si>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</si>
  <si>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</si>
  <si>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</si>
  <si>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</si>
  <si>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</si>
  <si>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</si>
  <si>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</si>
  <si>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</si>
  <si>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</si>
  <si>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</si>
  <si>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</si>
  <si>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</si>
  <si>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</si>
  <si>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</si>
  <si>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</si>
  <si>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</si>
  <si>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</si>
  <si>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</si>
  <si>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</si>
  <si>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</si>
  <si>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</si>
  <si>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</si>
  <si>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</si>
  <si>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</si>
  <si>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</si>
  <si>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</si>
  <si>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</si>
  <si>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</si>
  <si>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</si>
  <si>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</si>
  <si>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</si>
  <si>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</si>
  <si>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</si>
  <si>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</si>
  <si>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</si>
  <si>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</si>
  <si>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</si>
  <si>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</si>
  <si>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</si>
  <si>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</si>
  <si>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</si>
  <si>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</si>
  <si>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</si>
  <si>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</si>
  <si>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</si>
  <si>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</si>
  <si>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</si>
  <si>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</si>
  <si>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</si>
  <si>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</si>
  <si>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</si>
  <si>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</si>
  <si>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</si>
  <si>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</si>
  <si>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</si>
  <si>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</si>
  <si>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</si>
  <si>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</si>
  <si>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</si>
  <si>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</si>
  <si>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</si>
  <si>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</si>
  <si>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</si>
  <si>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</si>
  <si>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</si>
  <si>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</si>
  <si>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</si>
  <si>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</si>
  <si>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</si>
  <si>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</si>
  <si>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</si>
  <si>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</si>
  <si>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</si>
  <si>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</si>
  <si>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</si>
  <si>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</si>
  <si>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</si>
  <si>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</si>
  <si>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</si>
  <si>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</si>
  <si>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</si>
  <si>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</si>
  <si>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</si>
  <si>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</si>
  <si>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</si>
  <si>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</si>
  <si>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</si>
  <si>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</si>
  <si>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</si>
  <si>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</si>
  <si>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</si>
  <si>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</si>
  <si>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</si>
  <si>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</si>
  <si>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</si>
  <si>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</si>
  <si>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</si>
  <si>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</si>
  <si>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</si>
  <si>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</si>
  <si>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</si>
  <si>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</si>
  <si>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</si>
  <si>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</si>
  <si>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</si>
  <si>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</si>
  <si>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</si>
  <si>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</si>
  <si>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</si>
  <si>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</si>
  <si>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</si>
  <si>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</si>
  <si>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</si>
  <si>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</si>
  <si>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</si>
  <si>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</si>
  <si>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</si>
  <si>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</si>
  <si>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</si>
  <si>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</si>
  <si>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</si>
  <si>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</si>
  <si>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</si>
  <si>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</si>
  <si>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</si>
  <si>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</si>
  <si>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</si>
  <si>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</si>
  <si>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</si>
  <si>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</si>
  <si>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</si>
  <si>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</si>
  <si>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</si>
  <si>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</si>
  <si>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</si>
  <si>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</si>
  <si>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</si>
  <si>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</si>
  <si>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</si>
  <si>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</si>
  <si>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</si>
  <si>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</si>
  <si>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</si>
  <si>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</si>
  <si>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</si>
  <si>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</si>
  <si>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</si>
  <si>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</si>
  <si>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</si>
  <si>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</si>
  <si>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</si>
  <si>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</si>
  <si>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</si>
  <si>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</si>
  <si>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</si>
  <si>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</si>
  <si>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</si>
  <si>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</si>
  <si>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</si>
  <si>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</si>
  <si>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</si>
  <si>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</si>
  <si>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</si>
  <si>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</si>
  <si>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</si>
  <si>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</si>
  <si>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</si>
  <si>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</si>
  <si>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</si>
  <si>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</si>
  <si>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</si>
  <si>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</si>
  <si>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</si>
  <si>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</si>
  <si>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</si>
  <si>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</si>
  <si>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</si>
  <si>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</si>
  <si>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</si>
  <si>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</si>
  <si>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</si>
  <si>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</si>
  <si>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</si>
  <si>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</si>
  <si>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</si>
  <si>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</si>
  <si>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</si>
  <si>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</si>
  <si>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</si>
  <si>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</si>
  <si>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</si>
  <si>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</si>
  <si>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</si>
  <si>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</si>
  <si>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</si>
  <si>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</si>
  <si>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</si>
  <si>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</si>
  <si>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</si>
  <si>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</si>
  <si>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</si>
  <si>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</si>
  <si>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</si>
  <si>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</si>
  <si>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</si>
  <si>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</si>
  <si>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</si>
  <si>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</si>
  <si>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</si>
  <si>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</si>
  <si>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</si>
  <si>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</si>
  <si>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</si>
  <si>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</si>
  <si>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</si>
  <si>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</si>
  <si>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</si>
  <si>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</si>
  <si>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</si>
  <si>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</si>
  <si>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</si>
  <si>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</si>
  <si>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</si>
  <si>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</si>
  <si>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</si>
  <si>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</si>
  <si>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</si>
  <si>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</si>
  <si>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</si>
  <si>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</si>
  <si>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</si>
  <si>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</si>
  <si>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</si>
  <si>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</si>
  <si>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</si>
  <si>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</si>
  <si>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</si>
  <si>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</si>
  <si>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</si>
  <si>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</si>
  <si>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</si>
  <si>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</si>
  <si>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</si>
  <si>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</si>
  <si>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</si>
  <si>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</si>
  <si>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</si>
  <si>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</si>
  <si>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</si>
  <si>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</si>
  <si>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</si>
  <si>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</si>
  <si>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</si>
  <si>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</si>
  <si>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</si>
  <si>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</si>
  <si>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</si>
  <si>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</si>
  <si>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</si>
  <si>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</si>
  <si>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</si>
  <si>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</si>
  <si>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</si>
  <si>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</si>
  <si>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</si>
  <si>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</si>
  <si>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</si>
  <si>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</si>
  <si>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</si>
  <si>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</si>
  <si>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</si>
  <si>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</si>
  <si>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</si>
  <si>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</si>
  <si>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</si>
  <si>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</si>
  <si>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</si>
  <si>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</si>
  <si>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</si>
  <si>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</si>
  <si>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</si>
  <si>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</si>
  <si>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</si>
  <si>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</si>
  <si>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</si>
  <si>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</si>
  <si>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</si>
  <si>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</si>
  <si>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</si>
  <si>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</si>
  <si>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</si>
  <si>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</si>
  <si>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</si>
  <si>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</si>
  <si>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</si>
  <si>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</si>
  <si>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</si>
  <si>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</si>
  <si>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</si>
  <si>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</si>
  <si>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</si>
  <si>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</si>
  <si>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</si>
  <si>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</si>
  <si>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</si>
  <si>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</si>
  <si>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</si>
  <si>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</si>
  <si>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</si>
  <si>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</si>
  <si>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</si>
  <si>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</si>
  <si>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</si>
  <si>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</si>
  <si>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</si>
  <si>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</si>
  <si>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</si>
  <si>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</si>
  <si>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</si>
  <si>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</si>
  <si>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</si>
  <si>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</si>
  <si>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</si>
  <si>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</si>
  <si>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</si>
  <si>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</si>
  <si>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</si>
  <si>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</si>
  <si>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</si>
  <si>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</si>
  <si>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</si>
  <si>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</si>
  <si>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</si>
  <si>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</si>
  <si>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</si>
  <si>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</si>
  <si>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</si>
  <si>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</si>
  <si>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</si>
  <si>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</si>
  <si>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</si>
  <si>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</si>
  <si>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</si>
  <si>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</si>
  <si>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</si>
  <si>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</si>
  <si>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</si>
  <si>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</si>
  <si>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</si>
  <si>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</si>
  <si>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</si>
  <si>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</si>
  <si>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</si>
  <si>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</si>
  <si>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</si>
  <si>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</si>
  <si>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</si>
  <si>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</si>
  <si>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</si>
  <si>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</si>
  <si>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</si>
  <si>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</si>
  <si>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</si>
  <si>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</si>
  <si>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</si>
  <si>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</si>
  <si>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</si>
  <si>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</si>
  <si>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</si>
  <si>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</si>
  <si>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</si>
  <si>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</si>
  <si>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</si>
  <si>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</si>
  <si>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</si>
  <si>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</si>
  <si>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</si>
  <si>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</si>
  <si>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</si>
  <si>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</si>
  <si>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</si>
  <si>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</si>
  <si>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</si>
  <si>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</si>
  <si>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</si>
  <si>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</si>
  <si>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</si>
  <si>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</si>
  <si>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</si>
  <si>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</si>
  <si>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</si>
  <si>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</si>
  <si>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</si>
  <si>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</si>
  <si>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</si>
  <si>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</si>
  <si>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</si>
  <si>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</si>
  <si>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</si>
  <si>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</si>
  <si>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</si>
  <si>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</si>
  <si>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</si>
  <si>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</si>
  <si>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</si>
  <si>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</si>
  <si>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</si>
  <si>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</si>
  <si>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</si>
  <si>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</si>
  <si>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</si>
  <si>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</si>
  <si>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</si>
  <si>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</si>
  <si>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</si>
  <si>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</si>
  <si>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</si>
  <si>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</si>
  <si>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</si>
  <si>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</si>
  <si>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</si>
  <si>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</si>
  <si>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</si>
  <si>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</si>
  <si>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</si>
  <si>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</si>
  <si>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</si>
  <si>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</si>
  <si>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</si>
  <si>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</si>
  <si>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</si>
  <si>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</si>
  <si>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</si>
  <si>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</si>
  <si>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</si>
  <si>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</si>
  <si>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</si>
  <si>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</si>
  <si>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</si>
  <si>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</si>
  <si>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</si>
  <si>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</si>
  <si>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</si>
  <si>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</si>
  <si>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</si>
  <si>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</si>
  <si>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</si>
  <si>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</si>
  <si>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</si>
  <si>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</si>
  <si>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</si>
  <si>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</si>
  <si>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</si>
  <si>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</si>
  <si>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</si>
  <si>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</si>
  <si>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</si>
  <si>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</si>
  <si>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</si>
  <si>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</si>
  <si>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</si>
  <si>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</si>
  <si>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</si>
  <si>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</si>
  <si>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</si>
  <si>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</si>
  <si>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</si>
  <si>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</si>
  <si>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</si>
  <si>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</si>
  <si>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</si>
  <si>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</si>
  <si>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</si>
  <si>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</si>
  <si>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</si>
  <si>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</si>
  <si>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</si>
  <si>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</si>
  <si>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</si>
  <si>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</si>
  <si>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</si>
  <si>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</si>
  <si>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</si>
  <si>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</si>
  <si>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</si>
  <si>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</si>
  <si>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</si>
  <si>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</si>
  <si>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</si>
  <si>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</si>
  <si>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</si>
  <si>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</si>
  <si>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</si>
  <si>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</si>
  <si>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</si>
  <si>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</si>
  <si>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</si>
  <si>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</si>
  <si>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</si>
  <si>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</si>
  <si>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</si>
  <si>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</si>
  <si>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</si>
  <si>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</si>
  <si>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</si>
  <si>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</si>
  <si>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</si>
  <si>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</si>
  <si>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</si>
  <si>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</si>
  <si>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</si>
  <si>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</si>
  <si>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</si>
  <si>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</si>
  <si>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</si>
  <si>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</si>
  <si>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</si>
  <si>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</si>
  <si>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</si>
  <si>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</si>
  <si>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</si>
  <si>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</si>
  <si>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</si>
  <si>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</si>
  <si>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</si>
  <si>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</si>
  <si>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</si>
  <si>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</si>
  <si>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</si>
  <si>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</si>
  <si>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</si>
  <si>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</si>
  <si>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</si>
  <si>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</si>
  <si>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</si>
  <si>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</si>
  <si>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</si>
  <si>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</si>
  <si>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</si>
  <si>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</si>
  <si>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</si>
  <si>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</si>
  <si>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</si>
  <si>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</si>
  <si>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</si>
  <si>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</si>
  <si>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</si>
  <si>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</si>
  <si>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</si>
  <si>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</si>
  <si>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</si>
  <si>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</si>
  <si>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</si>
  <si>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</si>
  <si>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</si>
  <si>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</si>
  <si>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</si>
  <si>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</si>
  <si>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</si>
  <si>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</si>
  <si>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</si>
  <si>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</si>
  <si>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</si>
  <si>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</si>
  <si>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</si>
  <si>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</si>
  <si>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</si>
  <si>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</si>
  <si>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</si>
  <si>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</si>
  <si>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</si>
  <si>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</si>
  <si>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</si>
  <si>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</si>
  <si>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</si>
  <si>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</si>
  <si>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</si>
  <si>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</si>
  <si>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</si>
  <si>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</si>
  <si>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</si>
  <si>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</si>
  <si>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</si>
  <si>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</si>
  <si>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</si>
  <si>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</si>
  <si>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</si>
  <si>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</si>
  <si>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</si>
  <si>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</si>
  <si>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</si>
  <si>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</si>
  <si>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</si>
  <si>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</si>
  <si>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</si>
  <si>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</si>
  <si>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</si>
  <si>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</si>
  <si>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</si>
  <si>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</si>
  <si>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</si>
  <si>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</si>
  <si>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</si>
  <si>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</si>
  <si>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</si>
  <si>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</si>
  <si>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</si>
  <si>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</si>
  <si>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</si>
  <si>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</si>
  <si>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</si>
  <si>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</si>
  <si>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</si>
  <si>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</si>
  <si>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</si>
  <si>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</si>
  <si>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</si>
  <si>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</si>
  <si>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</si>
  <si>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</si>
  <si>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</si>
  <si>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</si>
  <si>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</si>
  <si>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</si>
  <si>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</si>
  <si>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</si>
  <si>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</si>
  <si>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</si>
  <si>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</si>
  <si>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</si>
  <si>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</si>
  <si>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</si>
  <si>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</si>
  <si>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</si>
  <si>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</si>
  <si>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</si>
  <si>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</si>
  <si>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</si>
  <si>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</si>
  <si>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</si>
  <si>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</si>
  <si>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</si>
  <si>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</si>
  <si>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</si>
  <si>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</si>
  <si>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</si>
  <si>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</si>
  <si>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</si>
  <si>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</si>
  <si>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</si>
  <si>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</si>
  <si>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</si>
  <si>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</si>
  <si>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</si>
  <si>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</si>
  <si>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</si>
  <si>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</si>
  <si>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</si>
  <si>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</si>
  <si>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</si>
  <si>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</si>
  <si>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</si>
  <si>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</si>
  <si>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</si>
  <si>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</si>
  <si>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</si>
  <si>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</si>
  <si>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</si>
  <si>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</si>
  <si>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</si>
  <si>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</si>
  <si>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</si>
  <si>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</si>
  <si>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</si>
  <si>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</si>
  <si>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</si>
  <si>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</si>
  <si>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</si>
  <si>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</si>
  <si>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</si>
  <si>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</si>
  <si>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</si>
  <si>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</si>
  <si>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</si>
  <si>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</si>
  <si>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</si>
  <si>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</si>
  <si>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</si>
  <si>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</si>
  <si>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</si>
  <si>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</si>
  <si>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</si>
  <si>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</si>
  <si>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</si>
  <si>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</si>
  <si>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</si>
  <si>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</si>
  <si>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</si>
  <si>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</si>
  <si>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</si>
  <si>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</si>
  <si>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</si>
  <si>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</si>
  <si>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</si>
  <si>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</si>
  <si>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</si>
  <si>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</si>
  <si>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</si>
  <si>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</si>
  <si>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</si>
  <si>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</si>
  <si>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</si>
  <si>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</si>
  <si>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</si>
  <si>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</si>
  <si>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</si>
  <si>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</si>
  <si>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</si>
  <si>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</si>
  <si>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</si>
  <si>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</si>
  <si>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</si>
  <si>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</si>
  <si>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</si>
  <si>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</si>
  <si>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</si>
  <si>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</si>
  <si>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</si>
  <si>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</si>
  <si>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</si>
  <si>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</si>
  <si>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</si>
  <si>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</si>
  <si>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</si>
  <si>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</si>
  <si>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</si>
  <si>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</si>
  <si>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</si>
  <si>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</si>
  <si>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</si>
  <si>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</si>
  <si>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</si>
  <si>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</si>
  <si>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</si>
  <si>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</si>
  <si>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</si>
  <si>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</si>
  <si>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</si>
  <si>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</si>
  <si>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</si>
  <si>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</si>
  <si>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</si>
  <si>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</si>
  <si>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</si>
  <si>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</si>
  <si>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</si>
  <si>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</si>
  <si>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</si>
  <si>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</si>
  <si>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</si>
  <si>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</si>
  <si>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</si>
  <si>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</si>
  <si>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</si>
  <si>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</si>
  <si>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</si>
  <si>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</si>
  <si>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</si>
  <si>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</si>
  <si>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</si>
  <si>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</si>
  <si>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</si>
  <si>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</si>
  <si>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</si>
  <si>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</si>
  <si>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</si>
  <si>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</si>
  <si>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</si>
  <si>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</si>
  <si>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</si>
  <si>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</si>
  <si>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</si>
  <si>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</si>
  <si>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</si>
  <si>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</si>
  <si>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</si>
  <si>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</si>
  <si>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</si>
  <si>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</si>
  <si>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</si>
  <si>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</si>
  <si>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</si>
  <si>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</si>
  <si>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</si>
  <si>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</si>
  <si>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</si>
  <si>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</si>
  <si>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</si>
  <si>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</si>
  <si>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</si>
  <si>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</si>
  <si>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</si>
  <si>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</si>
  <si>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</si>
  <si>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</si>
  <si>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</si>
  <si>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</si>
  <si>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</si>
  <si>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</si>
  <si>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</si>
  <si>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</si>
  <si>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</si>
  <si>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</si>
  <si>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</si>
  <si>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</si>
  <si>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</si>
  <si>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</si>
  <si>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</si>
  <si>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</si>
  <si>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</si>
  <si>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</si>
  <si>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</si>
  <si>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</si>
  <si>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</si>
  <si>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</si>
  <si>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</si>
  <si>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</si>
  <si>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</si>
  <si>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</si>
  <si>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</si>
  <si>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</si>
  <si>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</si>
  <si>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</si>
  <si>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</si>
  <si>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</si>
  <si>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</si>
  <si>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</si>
  <si>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</si>
  <si>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</si>
  <si>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</si>
  <si>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</si>
  <si>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</si>
  <si>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</si>
  <si>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</si>
  <si>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</si>
  <si>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</si>
  <si>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</si>
  <si>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</si>
  <si>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</si>
  <si>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</si>
  <si>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</si>
  <si>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</si>
  <si>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</si>
  <si>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</si>
  <si>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</si>
  <si>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</si>
  <si>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</si>
  <si>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</si>
  <si>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</si>
  <si>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</si>
  <si>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</si>
  <si>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</si>
  <si>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</si>
  <si>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</si>
  <si>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</si>
  <si>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</si>
  <si>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</si>
  <si>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</si>
  <si>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</si>
  <si>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</si>
  <si>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</si>
  <si>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</si>
  <si>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</si>
  <si>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</si>
  <si>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</si>
  <si>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</si>
  <si>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</si>
  <si>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</si>
  <si>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</si>
  <si>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</si>
  <si>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</si>
  <si>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</si>
  <si>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</si>
  <si>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</si>
  <si>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</si>
  <si>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</si>
  <si>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</si>
  <si>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</si>
  <si>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</si>
  <si>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</si>
  <si>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</si>
  <si>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</si>
  <si>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</si>
  <si>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</si>
  <si>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</si>
  <si>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</si>
  <si>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</si>
  <si>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</si>
  <si>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</si>
  <si>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</si>
  <si>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</si>
  <si>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</si>
  <si>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</si>
  <si>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</si>
  <si>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</si>
  <si>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</si>
  <si>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</si>
  <si>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</si>
  <si>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</si>
  <si>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</si>
  <si>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</si>
  <si>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</si>
  <si>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</si>
  <si>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</si>
  <si>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</si>
  <si>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</si>
  <si>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</si>
  <si>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</si>
  <si>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</si>
  <si>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</si>
  <si>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</si>
  <si>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</si>
  <si>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</si>
  <si>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</si>
  <si>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</si>
  <si>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</si>
  <si>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</si>
  <si>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</si>
  <si>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</si>
  <si>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</si>
  <si>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</si>
  <si>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</si>
  <si>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</si>
  <si>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</si>
  <si>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</si>
  <si>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</si>
  <si>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</si>
  <si>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</si>
  <si>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</si>
  <si>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</si>
  <si>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</si>
  <si>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</si>
  <si>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</si>
  <si>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</si>
  <si>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</si>
  <si>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</si>
  <si>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</si>
  <si>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</si>
  <si>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</si>
  <si>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</si>
  <si>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</si>
  <si>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</si>
  <si>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</si>
  <si>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</si>
  <si>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</si>
  <si>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</si>
  <si>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</si>
  <si>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</si>
  <si>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</si>
  <si>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</si>
  <si>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</si>
  <si>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</si>
  <si>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</si>
  <si>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</si>
  <si>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</si>
  <si>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</si>
  <si>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</si>
  <si>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</si>
  <si>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</si>
  <si>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</si>
  <si>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</si>
  <si>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</si>
  <si>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</si>
  <si>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</si>
  <si>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</si>
  <si>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</si>
  <si>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</si>
  <si>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</si>
  <si>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</si>
  <si>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</si>
  <si>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</si>
  <si>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</si>
  <si>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</si>
  <si>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</si>
  <si>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</si>
  <si>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</si>
  <si>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</si>
  <si>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</si>
  <si>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</si>
  <si>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</si>
  <si>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</si>
  <si>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</si>
  <si>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</si>
  <si>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</si>
  <si>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</si>
  <si>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</si>
  <si>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</si>
  <si>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</si>
  <si>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</si>
  <si>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</si>
  <si>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</si>
  <si>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</si>
  <si>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</si>
  <si>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</si>
  <si>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</si>
  <si>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</si>
  <si>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</si>
  <si>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</si>
  <si>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</si>
  <si>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</si>
  <si>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</si>
  <si>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</si>
  <si>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</si>
  <si>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</si>
  <si>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</si>
  <si>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</si>
  <si>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</si>
  <si>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</si>
  <si>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</si>
  <si>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</si>
  <si>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</si>
  <si>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</si>
  <si>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</si>
  <si>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</si>
  <si>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</si>
  <si>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</si>
  <si>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</si>
  <si>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</si>
  <si>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</si>
  <si>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</si>
  <si>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</si>
  <si>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</si>
  <si>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</si>
  <si>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</si>
  <si>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</si>
  <si>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</si>
  <si>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</si>
  <si>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</si>
  <si>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</si>
  <si>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</si>
  <si>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</si>
  <si>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</si>
  <si>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</si>
  <si>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</si>
  <si>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</si>
  <si>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</si>
  <si>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</si>
  <si>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</si>
  <si>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</si>
  <si>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</si>
  <si>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</si>
  <si>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</si>
  <si>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</si>
  <si>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</si>
  <si>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</si>
  <si>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</si>
  <si>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</si>
  <si>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</si>
  <si>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</si>
  <si>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</si>
  <si>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</si>
  <si>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</si>
  <si>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</si>
  <si>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</si>
  <si>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</si>
  <si>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</si>
  <si>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</si>
  <si>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</si>
  <si>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</si>
  <si>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</si>
  <si>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</si>
  <si>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</si>
  <si>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</si>
  <si>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</si>
  <si>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</si>
  <si>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</si>
  <si>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</si>
  <si>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</si>
  <si>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</si>
  <si>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</si>
  <si>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</si>
  <si>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</si>
  <si>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</si>
  <si>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</si>
  <si>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</si>
  <si>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</si>
  <si>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</si>
  <si>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</si>
  <si>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</si>
  <si>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</si>
  <si>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</si>
  <si>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</si>
  <si>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</si>
  <si>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</si>
  <si>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</si>
  <si>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</si>
  <si>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</si>
  <si>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</si>
  <si>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</si>
  <si>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</si>
  <si>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</si>
  <si>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</si>
  <si>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</si>
  <si>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</si>
  <si>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</si>
  <si>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</si>
  <si>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</si>
  <si>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</si>
  <si>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</si>
  <si>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</si>
  <si>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</si>
  <si>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</si>
  <si>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</si>
  <si>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</si>
  <si>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</si>
  <si>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</si>
  <si>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</si>
  <si>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</si>
  <si>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</si>
  <si>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</si>
  <si>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</si>
  <si>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</si>
  <si>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</si>
  <si>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</si>
  <si>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</si>
  <si>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</si>
  <si>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</si>
  <si>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</si>
  <si>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</si>
  <si>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</si>
  <si>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</si>
  <si>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</si>
  <si>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</si>
  <si>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</si>
  <si>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</si>
  <si>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</si>
  <si>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</si>
  <si>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</si>
  <si>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</si>
  <si>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</si>
  <si>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</si>
  <si>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</si>
  <si>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</si>
  <si>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</si>
  <si>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</si>
  <si>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</si>
  <si>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</si>
  <si>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</si>
  <si>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</si>
  <si>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</si>
  <si>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</si>
  <si>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</si>
  <si>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</si>
  <si>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</si>
  <si>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</si>
  <si>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</si>
  <si>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</si>
  <si>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</si>
  <si>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</si>
  <si>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</si>
  <si>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</si>
  <si>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</si>
  <si>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</si>
  <si>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</si>
  <si>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</si>
  <si>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</si>
  <si>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</si>
  <si>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</si>
  <si>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</si>
  <si>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</si>
  <si>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</si>
  <si>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</si>
  <si>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</si>
  <si>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</si>
  <si>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</si>
  <si>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</si>
  <si>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</si>
  <si>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</si>
  <si>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</si>
  <si>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</si>
  <si>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</si>
  <si>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</si>
  <si>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</si>
  <si>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</si>
  <si>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</si>
  <si>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</si>
  <si>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</si>
  <si>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</si>
  <si>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</si>
  <si>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</si>
  <si>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</si>
  <si>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</si>
  <si>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</si>
  <si>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</si>
  <si>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</si>
  <si>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</si>
  <si>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</si>
  <si>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</si>
  <si>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</si>
  <si>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</si>
  <si>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</si>
  <si>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</si>
  <si>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</si>
  <si>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</si>
  <si>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</si>
  <si>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</si>
  <si>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</si>
  <si>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</si>
  <si>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</si>
  <si>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</si>
  <si>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</si>
  <si>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</si>
  <si>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</si>
  <si>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</si>
  <si>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</si>
  <si>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</si>
  <si>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</si>
  <si>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</si>
  <si>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</si>
  <si>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</si>
  <si>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</si>
  <si>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</si>
  <si>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</si>
  <si>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</si>
  <si>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</si>
  <si>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</si>
  <si>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</si>
  <si>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</si>
  <si>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</si>
  <si>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</si>
  <si>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</si>
  <si>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</si>
  <si>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</si>
  <si>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</si>
  <si>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</si>
  <si>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</si>
  <si>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</si>
  <si>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</si>
  <si>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</si>
  <si>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</si>
  <si>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</si>
  <si>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</si>
  <si>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</si>
  <si>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</si>
  <si>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</si>
  <si>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</si>
  <si>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</si>
  <si>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</si>
  <si>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</si>
  <si>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</si>
  <si>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</si>
  <si>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</si>
  <si>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</si>
  <si>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</si>
  <si>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</si>
  <si>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</si>
  <si>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</si>
  <si>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</si>
  <si>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</si>
  <si>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</si>
  <si>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</si>
  <si>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</si>
  <si>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</si>
  <si>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</si>
  <si>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</si>
  <si>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</si>
  <si>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</si>
  <si>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</si>
  <si>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</si>
  <si>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</si>
  <si>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</si>
  <si>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</si>
  <si>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</si>
  <si>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</si>
  <si>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</si>
  <si>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</si>
  <si>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</si>
  <si>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</si>
  <si>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</si>
  <si>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</si>
  <si>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</si>
  <si>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</si>
  <si>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</si>
  <si>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</si>
  <si>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</si>
  <si>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</si>
  <si>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</si>
  <si>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</si>
  <si>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</si>
  <si>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</si>
  <si>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</si>
  <si>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</si>
  <si>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</si>
  <si>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</si>
  <si>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</si>
  <si>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</si>
  <si>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</si>
  <si>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</si>
  <si>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</si>
  <si>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</si>
  <si>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</si>
  <si>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</si>
  <si>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</si>
  <si>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</si>
  <si>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</si>
  <si>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</si>
  <si>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</si>
  <si>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</si>
  <si>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</si>
  <si>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</si>
  <si>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</si>
  <si>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</si>
  <si>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</si>
  <si>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</si>
  <si>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</si>
  <si>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</si>
  <si>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</si>
  <si>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</si>
  <si>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</si>
  <si>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</si>
  <si>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</si>
  <si>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</si>
  <si>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</si>
  <si>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</si>
  <si>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</si>
  <si>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</si>
  <si>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</si>
  <si>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</si>
  <si>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</si>
  <si>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</si>
  <si>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</si>
  <si>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</si>
  <si>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</si>
  <si>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</si>
  <si>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</si>
  <si>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</si>
  <si>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</si>
  <si>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</si>
  <si>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</si>
  <si>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</si>
  <si>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</si>
  <si>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</si>
  <si>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</si>
  <si>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</si>
  <si>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</si>
  <si>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</si>
  <si>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</si>
  <si>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</si>
  <si>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</si>
  <si>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</si>
  <si>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</si>
  <si>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</si>
  <si>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</si>
  <si>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</si>
  <si>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</si>
  <si>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</si>
  <si>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</si>
  <si>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</si>
  <si>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</si>
  <si>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</si>
  <si>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</si>
  <si>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</si>
  <si>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</si>
  <si>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</si>
  <si>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</si>
  <si>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</si>
  <si>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</si>
  <si>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</si>
  <si>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</si>
  <si>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</si>
  <si>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</si>
  <si>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</si>
  <si>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</si>
  <si>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</si>
  <si>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</si>
  <si>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</si>
  <si>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</si>
  <si>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</si>
  <si>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</si>
  <si>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</si>
  <si>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</si>
  <si>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</si>
  <si>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</si>
  <si>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</si>
  <si>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</si>
  <si>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</si>
  <si>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</si>
  <si>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</si>
  <si>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</si>
  <si>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</si>
  <si>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</si>
  <si>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</si>
  <si>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</si>
  <si>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</si>
  <si>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</si>
  <si>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</si>
  <si>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</si>
  <si>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</si>
  <si>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</si>
  <si>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</si>
  <si>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</si>
  <si>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</si>
  <si>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</si>
  <si>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</si>
  <si>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</si>
  <si>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</si>
  <si>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</si>
  <si>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</si>
  <si>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</si>
  <si>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</si>
  <si>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</si>
  <si>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</si>
  <si>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</si>
  <si>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</si>
  <si>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</si>
  <si>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</si>
  <si>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</si>
  <si>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</si>
  <si>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</si>
  <si>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</si>
  <si>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</si>
  <si>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</si>
  <si>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</si>
  <si>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</si>
  <si>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</si>
  <si>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</si>
  <si>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</si>
  <si>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</si>
  <si>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</si>
  <si>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</si>
  <si>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</si>
  <si>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</si>
  <si>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</si>
  <si>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</si>
  <si>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</si>
  <si>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</si>
  <si>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</si>
  <si>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</si>
  <si>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</si>
  <si>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</si>
  <si>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</si>
  <si>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</si>
  <si>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</si>
  <si>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</si>
  <si>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</si>
  <si>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</si>
  <si>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</si>
  <si>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</si>
  <si>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</si>
  <si>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</si>
  <si>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</si>
  <si>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</si>
  <si>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</si>
  <si>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</si>
  <si>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</si>
  <si>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</si>
  <si>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</si>
  <si>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</si>
  <si>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</si>
  <si>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</si>
  <si>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</si>
  <si>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</si>
  <si>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</si>
  <si>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</si>
  <si>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</si>
  <si>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</si>
  <si>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</si>
  <si>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</si>
  <si>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</si>
  <si>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</si>
  <si>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</si>
  <si>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</si>
  <si>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</si>
  <si>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</si>
  <si>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</si>
  <si>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</si>
  <si>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</si>
  <si>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</si>
  <si>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</si>
  <si>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</si>
  <si>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</si>
  <si>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</si>
  <si>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</si>
  <si>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</si>
  <si>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</si>
  <si>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</si>
  <si>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</si>
  <si>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</si>
  <si>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</si>
  <si>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</si>
  <si>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</si>
  <si>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</si>
  <si>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</si>
  <si>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</si>
  <si>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</si>
  <si>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</si>
  <si>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</si>
  <si>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</si>
  <si>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</si>
  <si>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</si>
  <si>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</si>
  <si>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</si>
  <si>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</si>
  <si>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</si>
  <si>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</si>
  <si>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</si>
  <si>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</si>
  <si>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</si>
  <si>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</si>
  <si>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</si>
  <si>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</si>
  <si>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</si>
  <si>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</si>
  <si>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</si>
  <si>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</si>
  <si>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</si>
  <si>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</si>
  <si>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</si>
  <si>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</si>
  <si>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</si>
  <si>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</si>
  <si>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</si>
  <si>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</si>
  <si>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</si>
  <si>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</si>
  <si>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</si>
  <si>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</si>
  <si>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</si>
  <si>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</si>
  <si>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</si>
  <si>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</si>
  <si>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</si>
  <si>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</si>
  <si>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</si>
  <si>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</si>
  <si>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</si>
  <si>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</si>
  <si>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</si>
  <si>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</si>
  <si>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</si>
  <si>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</si>
  <si>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</si>
  <si>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</si>
  <si>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</si>
  <si>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</si>
  <si>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</si>
  <si>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</si>
  <si>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</si>
  <si>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</si>
  <si>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</si>
  <si>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</si>
  <si>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</si>
  <si>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</si>
  <si>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</si>
  <si>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</si>
  <si>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</si>
  <si>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</si>
  <si>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</si>
  <si>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</si>
  <si>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</si>
  <si>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</si>
  <si>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</si>
  <si>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</si>
  <si>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</si>
  <si>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</si>
  <si>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</si>
  <si>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</si>
  <si>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</si>
  <si>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</si>
  <si>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</si>
  <si>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</si>
  <si>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</si>
  <si>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</si>
  <si>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</si>
  <si>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</si>
  <si>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</si>
  <si>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</si>
  <si>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</si>
  <si>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</si>
  <si>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</si>
  <si>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</si>
  <si>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</si>
  <si>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</si>
  <si>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</si>
  <si>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</si>
  <si>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</si>
  <si>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</si>
  <si>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</si>
  <si>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</si>
  <si>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</si>
  <si>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</si>
  <si>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</si>
  <si>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</si>
  <si>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</si>
  <si>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</si>
  <si>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</si>
  <si>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</si>
  <si>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</si>
  <si>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</si>
  <si>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</si>
  <si>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</si>
  <si>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</si>
  <si>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</si>
  <si>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</si>
  <si>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</si>
  <si>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</si>
  <si>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</si>
  <si>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</si>
  <si>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</si>
  <si>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</si>
  <si>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</si>
  <si>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</si>
  <si>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</si>
  <si>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</si>
  <si>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</si>
  <si>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</si>
  <si>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</si>
  <si>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</si>
  <si>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</si>
  <si>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</si>
  <si>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</si>
  <si>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</si>
  <si>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</si>
  <si>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</si>
  <si>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</si>
  <si>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</si>
  <si>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</si>
  <si>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</si>
  <si>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</si>
  <si>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</si>
  <si>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</si>
  <si>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</si>
  <si>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</si>
  <si>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</si>
  <si>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</si>
  <si>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</si>
  <si>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</si>
  <si>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</si>
  <si>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</si>
  <si>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</si>
  <si>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</si>
  <si>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</si>
  <si>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</si>
  <si>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</si>
  <si>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</si>
  <si>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</si>
  <si>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</si>
  <si>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</si>
  <si>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</si>
  <si>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</si>
  <si>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</si>
  <si>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</si>
  <si>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</si>
  <si>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</si>
  <si>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</si>
  <si>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</si>
  <si>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</si>
  <si>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</si>
  <si>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</si>
  <si>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</si>
  <si>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</si>
  <si>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</si>
  <si>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</si>
  <si>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</si>
  <si>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</si>
  <si>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</si>
  <si>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</si>
  <si>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</si>
  <si>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</si>
  <si>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</si>
  <si>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</si>
  <si>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</si>
  <si>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</si>
  <si>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</si>
  <si>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</si>
  <si>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</si>
  <si>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</si>
  <si>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</si>
  <si>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</si>
  <si>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</si>
  <si>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</si>
  <si>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</si>
  <si>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</si>
  <si>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</si>
  <si>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</si>
  <si>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</si>
  <si>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</si>
  <si>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</si>
  <si>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</si>
  <si>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</si>
  <si>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</si>
  <si>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</si>
  <si>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</si>
  <si>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</si>
  <si>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</si>
  <si>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</si>
  <si>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</si>
  <si>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</si>
  <si>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</si>
  <si>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</si>
  <si>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</si>
  <si>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</si>
  <si>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</si>
  <si>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</si>
  <si>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</si>
  <si>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</si>
  <si>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</si>
  <si>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</si>
  <si>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</si>
  <si>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</si>
  <si>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</si>
  <si>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</si>
  <si>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</si>
  <si>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</si>
  <si>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</si>
  <si>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</si>
  <si>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</si>
  <si>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</si>
  <si>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</si>
  <si>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</si>
  <si>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</si>
  <si>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</si>
  <si>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</si>
  <si>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</si>
  <si>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</si>
  <si>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</si>
  <si>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</si>
  <si>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</si>
  <si>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</si>
  <si>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</si>
  <si>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</si>
  <si>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</si>
  <si>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</si>
  <si>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</si>
  <si>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</si>
  <si>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</si>
  <si>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</si>
  <si>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</si>
  <si>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</si>
  <si>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</si>
  <si>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</si>
  <si>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</si>
  <si>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</si>
  <si>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</si>
  <si>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</si>
  <si>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</si>
  <si>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</si>
  <si>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</si>
  <si>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</si>
  <si>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</si>
  <si>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</si>
  <si>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</si>
  <si>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</si>
  <si>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</si>
  <si>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</si>
  <si>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</si>
  <si>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</si>
  <si>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</si>
  <si>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</si>
  <si>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</si>
  <si>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</si>
  <si>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</si>
  <si>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</si>
  <si>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</si>
  <si>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</si>
  <si>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</si>
  <si>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</si>
  <si>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</si>
  <si>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</si>
  <si>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</si>
  <si>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</si>
  <si>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</si>
  <si>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</si>
  <si>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</si>
  <si>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</si>
  <si>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</si>
  <si>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</si>
  <si>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</si>
  <si>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</si>
  <si>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</si>
  <si>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</si>
  <si>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</si>
  <si>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</si>
  <si>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</si>
  <si>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</si>
  <si>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</si>
  <si>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</si>
  <si>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</si>
  <si>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</si>
  <si>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</si>
  <si>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</si>
  <si>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</si>
  <si>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</si>
  <si>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</si>
  <si>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</si>
  <si>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</si>
  <si>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</si>
  <si>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</si>
  <si>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</si>
  <si>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</si>
  <si>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</si>
  <si>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</si>
  <si>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</si>
  <si>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</si>
  <si>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</si>
  <si>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</si>
  <si>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</si>
  <si>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</si>
  <si>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</si>
  <si>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</si>
  <si>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</si>
  <si>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</si>
  <si>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</si>
  <si>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</si>
  <si>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</si>
  <si>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</si>
  <si>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</si>
  <si>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</si>
  <si>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</si>
  <si>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</si>
  <si>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</si>
  <si>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</si>
  <si>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</si>
  <si>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</si>
  <si>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</si>
  <si>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</si>
  <si>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</si>
  <si>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</si>
  <si>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</si>
  <si>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</si>
  <si>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</si>
  <si>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</si>
  <si>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</si>
  <si>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</si>
  <si>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</si>
  <si>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</si>
  <si>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</si>
  <si>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</si>
  <si>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</si>
  <si>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</si>
  <si>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</si>
  <si>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</si>
  <si>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</si>
  <si>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</si>
  <si>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</si>
  <si>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</si>
  <si>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</si>
  <si>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</si>
  <si>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</si>
  <si>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</si>
  <si>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</si>
  <si>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</si>
  <si>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</si>
  <si>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</si>
  <si>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</si>
  <si>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</si>
  <si>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</si>
  <si>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</si>
  <si>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</si>
  <si>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</si>
  <si>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</si>
  <si>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</si>
  <si>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</si>
  <si>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</si>
  <si>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</si>
  <si>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</si>
  <si>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</si>
  <si>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</si>
  <si>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</si>
  <si>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</si>
  <si>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</si>
  <si>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</si>
  <si>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</si>
  <si>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</si>
  <si>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</si>
  <si>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</si>
  <si>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</si>
  <si>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</si>
  <si>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</si>
  <si>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</si>
  <si>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</si>
  <si>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</si>
  <si>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</si>
  <si>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</si>
  <si>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</si>
  <si>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</si>
  <si>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</si>
  <si>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</si>
  <si>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</si>
  <si>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</si>
  <si>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</si>
  <si>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</si>
  <si>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</si>
  <si>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</si>
  <si>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</si>
  <si>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</si>
  <si>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</si>
  <si>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</si>
  <si>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</si>
  <si>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</si>
  <si>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</si>
  <si>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</si>
  <si>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</si>
  <si>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</si>
  <si>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</si>
  <si>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</si>
  <si>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</si>
  <si>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</si>
  <si>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</si>
  <si>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</si>
  <si>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</si>
  <si>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</si>
  <si>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</si>
  <si>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</si>
  <si>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</si>
  <si>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</si>
  <si>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</si>
  <si>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</si>
  <si>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</si>
  <si>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</si>
  <si>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</si>
  <si>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</si>
  <si>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</si>
  <si>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</si>
  <si>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</si>
  <si>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</si>
  <si>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</si>
  <si>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</si>
  <si>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</si>
  <si>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</si>
  <si>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</si>
  <si>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</si>
  <si>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</si>
  <si>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</si>
  <si>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</si>
  <si>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</si>
  <si>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</si>
  <si>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</si>
  <si>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</si>
  <si>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</si>
  <si>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</si>
  <si>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</si>
  <si>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</si>
  <si>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</si>
  <si>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</si>
  <si>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</si>
  <si>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</si>
  <si>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</si>
  <si>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</si>
  <si>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</si>
  <si>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</si>
  <si>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</si>
  <si>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</si>
  <si>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</si>
  <si>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</si>
  <si>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</si>
  <si>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</si>
  <si>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</si>
  <si>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</si>
  <si>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</si>
  <si>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</si>
  <si>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</si>
  <si>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</si>
  <si>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</si>
  <si>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</si>
  <si>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</si>
  <si>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</si>
  <si>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</si>
  <si>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</si>
  <si>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</si>
  <si>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</si>
  <si>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</si>
  <si>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</si>
  <si>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</si>
  <si>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</si>
  <si>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</si>
  <si>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</si>
  <si>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</si>
  <si>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</si>
  <si>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</si>
  <si>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</si>
  <si>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</si>
  <si>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</si>
  <si>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</si>
  <si>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</si>
  <si>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</si>
  <si>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</si>
  <si>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</si>
  <si>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</si>
  <si>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</si>
  <si>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</si>
  <si>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</si>
  <si>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</si>
  <si>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</si>
  <si>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</si>
  <si>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</si>
  <si>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</si>
  <si>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</si>
  <si>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</si>
  <si>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</si>
  <si>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</si>
  <si>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</si>
  <si>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</si>
  <si>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</si>
  <si>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</si>
  <si>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</si>
  <si>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</si>
  <si>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</si>
  <si>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</si>
  <si>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</si>
  <si>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</si>
  <si>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</si>
  <si>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</si>
  <si>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</si>
  <si>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</si>
  <si>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</si>
  <si>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</si>
  <si>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</si>
  <si>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</si>
  <si>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</si>
  <si>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</si>
  <si>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</si>
  <si>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</si>
  <si>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</si>
  <si>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</si>
  <si>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</si>
  <si>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</si>
  <si>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</si>
  <si>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</si>
  <si>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</si>
  <si>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</si>
  <si>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</si>
  <si>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</si>
  <si>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</si>
  <si>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</si>
  <si>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</si>
  <si>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</si>
  <si>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</si>
  <si>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</si>
  <si>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</si>
  <si>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</si>
  <si>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</si>
  <si>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</si>
  <si>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</si>
  <si>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</si>
  <si>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</si>
  <si>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</si>
  <si>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</si>
  <si>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</si>
  <si>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</si>
  <si>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</si>
  <si>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</si>
  <si>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</si>
  <si>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</si>
  <si>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</si>
  <si>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</si>
  <si>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</si>
  <si>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</si>
  <si>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</si>
  <si>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</si>
  <si>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</si>
  <si>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</si>
  <si>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</si>
  <si>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</si>
  <si>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</si>
  <si>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</si>
  <si>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</si>
  <si>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</si>
  <si>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</si>
  <si>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</si>
  <si>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</si>
  <si>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</si>
  <si>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</si>
  <si>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</si>
  <si>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</si>
  <si>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</si>
  <si>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</si>
  <si>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</si>
  <si>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</si>
  <si>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</si>
  <si>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</si>
  <si>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</si>
  <si>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</si>
  <si>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</si>
  <si>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</si>
  <si>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</si>
  <si>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</si>
  <si>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</si>
  <si>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</si>
  <si>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</si>
  <si>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</si>
  <si>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</si>
  <si>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</si>
  <si>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</si>
  <si>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</si>
  <si>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</si>
  <si>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</si>
  <si>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</si>
  <si>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</si>
  <si>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</si>
  <si>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</si>
  <si>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</si>
  <si>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</si>
  <si>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</si>
  <si>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</si>
  <si>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</si>
  <si>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</si>
  <si>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</si>
  <si>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</si>
  <si>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</si>
  <si>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</si>
  <si>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</si>
  <si>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</si>
  <si>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</si>
  <si>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</si>
  <si>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</si>
  <si>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</si>
  <si>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</si>
  <si>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</si>
  <si>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</si>
  <si>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</si>
  <si>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</si>
  <si>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</si>
  <si>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</si>
  <si>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</si>
  <si>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</si>
  <si>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</si>
  <si>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</si>
  <si>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</si>
  <si>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</si>
  <si>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</si>
  <si>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</si>
  <si>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</si>
  <si>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</si>
  <si>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</si>
  <si>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</si>
  <si>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</si>
  <si>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</si>
  <si>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</si>
  <si>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</si>
  <si>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</si>
  <si>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</si>
  <si>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</si>
  <si>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</si>
  <si>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</si>
  <si>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</si>
  <si>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</si>
  <si>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</si>
  <si>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</si>
  <si>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</si>
  <si>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</si>
  <si>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</si>
  <si>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</si>
  <si>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</si>
  <si>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</si>
  <si>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</si>
  <si>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</si>
  <si>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</si>
  <si>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</si>
  <si>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</si>
  <si>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</si>
  <si>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</si>
  <si>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</si>
  <si>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</si>
  <si>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</si>
  <si>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</si>
  <si>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</si>
  <si>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</si>
  <si>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</si>
  <si>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</si>
  <si>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</si>
  <si>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</si>
  <si>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</si>
  <si>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</si>
  <si>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</si>
  <si>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</si>
  <si>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</si>
  <si>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</si>
  <si>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</si>
  <si>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</si>
  <si>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</si>
  <si>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</si>
  <si>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</si>
  <si>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</si>
  <si>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</si>
  <si>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</si>
  <si>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</si>
  <si>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</si>
  <si>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</si>
  <si>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</si>
  <si>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</si>
  <si>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</si>
  <si>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</si>
  <si>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</si>
  <si>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</si>
  <si>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</si>
  <si>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</si>
  <si>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</si>
  <si>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</si>
  <si>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</si>
  <si>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</si>
  <si>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</si>
  <si>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</si>
  <si>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</si>
  <si>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</si>
  <si>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</si>
  <si>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</si>
  <si>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</si>
  <si>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</si>
  <si>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</si>
  <si>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</si>
  <si>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</si>
  <si>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</si>
  <si>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</si>
  <si>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</si>
  <si>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</si>
  <si>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</si>
  <si>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</si>
  <si>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</si>
  <si>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</si>
  <si>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</si>
  <si>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</si>
  <si>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</si>
  <si>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</si>
  <si>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</si>
  <si>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</si>
  <si>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</si>
  <si>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</si>
  <si>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</si>
  <si>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</si>
  <si>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</si>
  <si>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</si>
  <si>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</si>
  <si>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</si>
  <si>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</si>
  <si>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</si>
  <si>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</si>
  <si>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</si>
  <si>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</si>
  <si>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</si>
  <si>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</si>
  <si>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</si>
  <si>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</si>
  <si>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</si>
  <si>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</si>
  <si>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</si>
  <si>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</si>
  <si>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</si>
  <si>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</si>
  <si>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</si>
  <si>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</si>
  <si>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</si>
  <si>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</si>
  <si>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</si>
  <si>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</si>
  <si>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</si>
  <si>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</si>
  <si>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</si>
  <si>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</si>
  <si>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</si>
  <si>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</si>
  <si>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</si>
  <si>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</si>
  <si>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</si>
  <si>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</si>
  <si>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</si>
  <si>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</si>
  <si>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</si>
  <si>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</si>
  <si>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</si>
  <si>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</si>
  <si>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</si>
  <si>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</si>
  <si>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</si>
  <si>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</si>
  <si>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</si>
  <si>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</si>
  <si>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</si>
  <si>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</si>
  <si>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</si>
  <si>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</si>
  <si>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</si>
  <si>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</si>
  <si>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</si>
  <si>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</si>
  <si>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</si>
  <si>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</si>
  <si>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</si>
  <si>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</si>
  <si>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</si>
  <si>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</si>
  <si>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</si>
  <si>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</si>
  <si>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</si>
  <si>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</si>
  <si>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</si>
  <si>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</si>
  <si>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</si>
  <si>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</si>
  <si>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</si>
  <si>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</si>
  <si>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</si>
  <si>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</si>
  <si>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</si>
  <si>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</si>
  <si>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</si>
  <si>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</si>
  <si>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</si>
  <si>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</si>
  <si>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</si>
  <si>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</si>
  <si>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</si>
  <si>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</si>
  <si>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</si>
  <si>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</si>
  <si>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</si>
  <si>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</si>
  <si>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</si>
  <si>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</si>
  <si>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</si>
  <si>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</si>
  <si>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</si>
  <si>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</si>
  <si>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</si>
  <si>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</si>
  <si>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</si>
  <si>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</si>
  <si>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</si>
  <si>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</si>
  <si>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</si>
  <si>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</si>
  <si>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</si>
  <si>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</si>
  <si>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</si>
  <si>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</si>
  <si>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</si>
  <si>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</si>
  <si>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</si>
  <si>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</si>
  <si>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</si>
  <si>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</si>
  <si>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</si>
  <si>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</si>
  <si>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</si>
  <si>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</si>
  <si>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</si>
  <si>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</si>
  <si>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</si>
  <si>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</si>
  <si>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</si>
  <si>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</si>
  <si>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</si>
  <si>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</si>
  <si>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</si>
  <si>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</si>
  <si>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</si>
  <si>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</si>
  <si>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</si>
  <si>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</si>
  <si>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</si>
  <si>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</si>
  <si>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</si>
  <si>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</si>
  <si>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</si>
  <si>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</si>
  <si>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</si>
  <si>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</si>
  <si>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</si>
  <si>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</si>
  <si>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</si>
  <si>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</si>
  <si>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</si>
  <si>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</si>
  <si>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</si>
  <si>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</si>
  <si>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</si>
  <si>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</si>
  <si>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</si>
  <si>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</si>
  <si>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</si>
  <si>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</si>
  <si>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</si>
  <si>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</si>
  <si>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</si>
  <si>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</si>
  <si>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</si>
  <si>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</si>
  <si>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</si>
  <si>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</si>
  <si>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</si>
  <si>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</si>
  <si>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</si>
  <si>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</si>
  <si>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</si>
  <si>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</si>
  <si>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</si>
  <si>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</si>
  <si>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</si>
  <si>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</si>
  <si>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</si>
  <si>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</si>
  <si>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</si>
  <si>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</si>
  <si>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</si>
  <si>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</si>
  <si>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</si>
  <si>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</si>
  <si>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</si>
  <si>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</si>
  <si>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</si>
  <si>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</si>
  <si>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</si>
  <si>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</si>
  <si>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</si>
  <si>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</si>
  <si>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</si>
  <si>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</si>
  <si>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</si>
  <si>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</si>
  <si>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</si>
  <si>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</si>
  <si>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</si>
  <si>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</si>
  <si>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</si>
  <si>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</si>
  <si>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</si>
  <si>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</si>
  <si>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</si>
  <si>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</si>
  <si>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</si>
  <si>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</si>
  <si>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</si>
  <si>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</si>
  <si>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</si>
  <si>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</si>
  <si>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</si>
  <si>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</si>
  <si>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</si>
  <si>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</si>
  <si>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</si>
  <si>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</si>
  <si>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</si>
  <si>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</si>
  <si>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</si>
  <si>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</si>
  <si>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</si>
  <si>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</si>
  <si>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</si>
  <si>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</si>
  <si>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</si>
  <si>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</si>
  <si>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</si>
  <si>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</si>
  <si>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</si>
  <si>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</si>
  <si>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</si>
  <si>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</si>
  <si>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</si>
  <si>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</si>
  <si>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</si>
  <si>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</si>
  <si>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</si>
  <si>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</si>
  <si>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</si>
  <si>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</si>
  <si>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</si>
  <si>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</si>
  <si>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</si>
  <si>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</si>
  <si>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</si>
  <si>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</si>
  <si>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</si>
  <si>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</si>
  <si>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</si>
  <si>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</si>
  <si>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</si>
  <si>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</si>
  <si>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</si>
  <si>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</si>
  <si>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</si>
  <si>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</si>
  <si>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</si>
  <si>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</si>
  <si>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</si>
  <si>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</si>
  <si>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</si>
  <si>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</si>
  <si>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</si>
  <si>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</si>
  <si>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</si>
  <si>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</si>
  <si>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</si>
  <si>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</si>
  <si>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</si>
  <si>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</si>
  <si>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</si>
  <si>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</si>
  <si>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</si>
  <si>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</si>
  <si>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</si>
  <si>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</si>
  <si>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</si>
  <si>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</si>
  <si>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</si>
  <si>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</si>
  <si>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</si>
  <si>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</si>
  <si>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</si>
  <si>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</si>
  <si>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</si>
  <si>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</si>
  <si>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</si>
  <si>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</si>
  <si>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</si>
  <si>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</si>
  <si>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</si>
  <si>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</si>
  <si>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</si>
  <si>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</si>
  <si>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</si>
  <si>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</si>
  <si>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</si>
  <si>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</si>
  <si>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</si>
  <si>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</si>
  <si>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</si>
  <si>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</si>
  <si>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</si>
  <si>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</si>
  <si>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</si>
  <si>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</si>
  <si>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</si>
  <si>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</si>
  <si>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</si>
  <si>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</si>
  <si>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</si>
  <si>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</si>
  <si>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</si>
  <si>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</si>
  <si>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</si>
  <si>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</si>
  <si>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</si>
  <si>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</si>
  <si>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</si>
  <si>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</si>
  <si>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</si>
  <si>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</si>
  <si>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</si>
  <si>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</si>
  <si>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</si>
  <si>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</si>
  <si>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</si>
  <si>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</si>
  <si>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</si>
  <si>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</si>
  <si>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</si>
  <si>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</si>
  <si>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</si>
  <si>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</si>
  <si>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</si>
  <si>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</si>
  <si>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</si>
  <si>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</si>
  <si>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</si>
  <si>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</si>
  <si>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</si>
  <si>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</si>
  <si>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</si>
  <si>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</si>
  <si>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</si>
  <si>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</si>
  <si>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</si>
  <si>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</si>
  <si>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</si>
  <si>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</si>
  <si>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</si>
  <si>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</si>
  <si>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</si>
  <si>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</si>
  <si>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</si>
  <si>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</si>
  <si>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</si>
  <si>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</si>
  <si>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</si>
  <si>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</si>
  <si>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</si>
  <si>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</si>
  <si>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</si>
  <si>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</si>
  <si>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</si>
  <si>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</si>
  <si>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</si>
  <si>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</si>
  <si>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</si>
  <si>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</si>
  <si>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</si>
  <si>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</si>
  <si>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</si>
  <si>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</si>
  <si>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</si>
  <si>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</si>
  <si>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</si>
  <si>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</si>
  <si>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</si>
  <si>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</si>
  <si>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</si>
  <si>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</si>
  <si>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</si>
  <si>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</si>
  <si>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</si>
  <si>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</si>
  <si>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</si>
  <si>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</si>
  <si>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</si>
  <si>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</si>
  <si>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</si>
  <si>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</si>
  <si>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</si>
  <si>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</si>
  <si>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</si>
  <si>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</si>
  <si>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</si>
  <si>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</si>
  <si>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</si>
  <si>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</si>
  <si>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</si>
  <si>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</si>
  <si>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</si>
  <si>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</si>
  <si>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</si>
  <si>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</si>
  <si>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</si>
  <si>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</si>
  <si>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</si>
  <si>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</si>
  <si>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</si>
  <si>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</si>
  <si>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</si>
  <si>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</si>
  <si>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</si>
  <si>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</si>
  <si>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</si>
  <si>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</si>
  <si>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</si>
  <si>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</si>
  <si>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</si>
  <si>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</si>
  <si>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</si>
  <si>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</si>
  <si>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</si>
  <si>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</si>
  <si>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</si>
  <si>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</si>
  <si>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</si>
  <si>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</si>
  <si>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</si>
  <si>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</si>
  <si>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</si>
  <si>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</si>
  <si>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</si>
  <si>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</si>
  <si>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</si>
  <si>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</si>
  <si>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</si>
  <si>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</si>
  <si>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</si>
  <si>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</si>
  <si>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</si>
  <si>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</si>
  <si>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</si>
  <si>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</si>
  <si>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</si>
  <si>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</si>
  <si>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</si>
  <si>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</si>
  <si>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</si>
  <si>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</si>
  <si>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</si>
  <si>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</si>
  <si>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</si>
  <si>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</si>
  <si>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</si>
  <si>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</si>
  <si>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</si>
  <si>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</si>
  <si>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</si>
  <si>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</si>
  <si>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</si>
  <si>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</si>
  <si>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</si>
  <si>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</si>
  <si>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</si>
  <si>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</si>
  <si>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</si>
  <si>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</si>
  <si>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</si>
  <si>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</si>
  <si>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</si>
  <si>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</si>
  <si>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</si>
  <si>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</si>
  <si>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</si>
  <si>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</si>
  <si>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</si>
  <si>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</si>
  <si>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</si>
  <si>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</si>
  <si>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</si>
  <si>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</si>
  <si>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</si>
  <si>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</si>
  <si>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</si>
  <si>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</si>
  <si>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</si>
  <si>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</si>
  <si>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</si>
  <si>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</si>
  <si>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</si>
  <si>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</si>
  <si>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</si>
  <si>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</si>
  <si>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</si>
  <si>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</si>
  <si>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</si>
  <si>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</si>
  <si>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</si>
  <si>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</si>
  <si>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</si>
  <si>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</si>
  <si>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</si>
  <si>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</si>
  <si>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</si>
  <si>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</si>
  <si>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</si>
  <si>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</si>
  <si>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</si>
  <si>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</si>
  <si>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</si>
  <si>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</si>
  <si>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</si>
  <si>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</si>
  <si>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</si>
  <si>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</si>
  <si>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</si>
  <si>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</si>
  <si>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</si>
  <si>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</si>
  <si>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</si>
  <si>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</si>
  <si>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</si>
  <si>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</si>
  <si>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</si>
  <si>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</si>
  <si>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</si>
  <si>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</si>
  <si>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</si>
  <si>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</si>
  <si>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</si>
  <si>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</si>
  <si>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</si>
  <si>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</si>
  <si>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</si>
  <si>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</si>
  <si>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</si>
  <si>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</si>
  <si>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</si>
  <si>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</si>
  <si>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</si>
  <si>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</si>
  <si>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</si>
  <si>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</si>
  <si>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</si>
  <si>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</si>
  <si>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</si>
  <si>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</si>
  <si>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</si>
  <si>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</si>
  <si>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</si>
  <si>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</si>
  <si>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</si>
  <si>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</si>
  <si>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</si>
  <si>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</si>
  <si>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</si>
  <si>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</si>
  <si>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</si>
  <si>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</si>
  <si>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</si>
  <si>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</si>
  <si>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</si>
  <si>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</si>
  <si>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</si>
  <si>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</si>
  <si>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</si>
  <si>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</si>
  <si>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</si>
  <si>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</si>
  <si>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</si>
  <si>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</si>
  <si>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</si>
  <si>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</si>
  <si>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</si>
  <si>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</si>
  <si>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</si>
  <si>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</si>
  <si>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</si>
  <si>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</si>
  <si>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</si>
  <si>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</si>
  <si>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</si>
  <si>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</si>
  <si>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</si>
  <si>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</si>
  <si>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</si>
  <si>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</si>
  <si>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</si>
  <si>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</si>
  <si>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</si>
  <si>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</si>
  <si>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</si>
  <si>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</si>
  <si>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</si>
  <si>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</si>
  <si>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</si>
  <si>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</si>
  <si>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</si>
  <si>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</si>
  <si>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</si>
  <si>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</si>
  <si>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</si>
  <si>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</si>
  <si>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</si>
  <si>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</si>
  <si>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</si>
  <si>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</si>
  <si>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</si>
  <si>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</si>
  <si>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</si>
  <si>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</si>
  <si>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</si>
  <si>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</si>
  <si>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</si>
  <si>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</si>
  <si>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</si>
  <si>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</si>
  <si>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</si>
  <si>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</si>
  <si>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</si>
  <si>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</si>
  <si>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</si>
  <si>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</si>
  <si>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</si>
  <si>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</si>
  <si>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</si>
  <si>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</si>
  <si>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</si>
  <si>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</si>
  <si>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</si>
  <si>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</si>
  <si>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</si>
  <si>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</si>
  <si>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</si>
  <si>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</si>
  <si>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</si>
  <si>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</si>
  <si>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</si>
  <si>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</si>
  <si>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</si>
  <si>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</si>
  <si>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</si>
  <si>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</si>
  <si>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</si>
  <si>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</si>
  <si>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</si>
  <si>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</si>
  <si>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</si>
  <si>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</si>
  <si>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</si>
  <si>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</si>
  <si>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</si>
  <si>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</si>
  <si>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</si>
  <si>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</si>
  <si>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</si>
  <si>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</si>
  <si>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</si>
  <si>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</si>
  <si>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</si>
  <si>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</si>
  <si>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</si>
  <si>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</si>
  <si>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</si>
  <si>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</si>
  <si>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</si>
  <si>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</si>
  <si>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</si>
  <si>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</si>
  <si>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</si>
  <si>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</si>
  <si>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</si>
  <si>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</si>
  <si>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</si>
  <si>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</si>
  <si>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</si>
  <si>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</si>
  <si>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</si>
  <si>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</si>
  <si>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</si>
  <si>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</si>
  <si>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</si>
  <si>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</si>
  <si>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</si>
  <si>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</si>
  <si>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</si>
  <si>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</si>
  <si>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</si>
  <si>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</si>
  <si>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</si>
  <si>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</si>
  <si>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</si>
  <si>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</si>
  <si>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</si>
  <si>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</si>
  <si>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</si>
  <si>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</si>
  <si>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</si>
  <si>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</si>
  <si>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</si>
  <si>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</si>
  <si>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</si>
  <si>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</si>
  <si>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</si>
  <si>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</si>
  <si>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</si>
  <si>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</si>
  <si>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</si>
  <si>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</si>
  <si>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</si>
  <si>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</si>
  <si>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</si>
  <si>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</si>
  <si>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</si>
  <si>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</si>
  <si>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</si>
  <si>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</si>
  <si>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</si>
  <si>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</si>
  <si>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</si>
  <si>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</si>
  <si>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</si>
  <si>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</si>
  <si>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</si>
  <si>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</si>
  <si>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</si>
  <si>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</si>
  <si>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</si>
  <si>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</si>
  <si>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</si>
  <si>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</si>
  <si>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</si>
  <si>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</si>
  <si>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</si>
  <si>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</si>
  <si>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</si>
  <si>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</si>
  <si>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</si>
  <si>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</si>
  <si>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</si>
  <si>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</si>
  <si>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</si>
  <si>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</si>
  <si>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</si>
  <si>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</si>
  <si>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</si>
  <si>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</si>
  <si>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</si>
  <si>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</si>
  <si>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</si>
  <si>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</si>
  <si>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</si>
  <si>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</si>
  <si>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</si>
  <si>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</si>
  <si>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</si>
  <si>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</si>
  <si>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</si>
  <si>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</si>
  <si>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</si>
  <si>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</si>
  <si>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</si>
  <si>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</si>
  <si>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</si>
  <si>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</si>
  <si>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</si>
  <si>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</si>
  <si>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</si>
  <si>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</si>
  <si>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</si>
  <si>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</si>
  <si>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</si>
  <si>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</si>
  <si>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</si>
  <si>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</si>
  <si>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</si>
  <si>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</si>
  <si>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</si>
  <si>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</si>
  <si>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</si>
  <si>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</si>
  <si>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</si>
  <si>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</si>
  <si>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</si>
  <si>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</si>
  <si>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</si>
  <si>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</si>
  <si>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</si>
  <si>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</si>
  <si>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</si>
  <si>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</si>
  <si>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</si>
  <si>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</si>
  <si>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</si>
  <si>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</si>
  <si>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</si>
  <si>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</si>
  <si>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</si>
  <si>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</si>
  <si>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</si>
  <si>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</si>
  <si>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</si>
  <si>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</si>
  <si>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</si>
  <si>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</si>
  <si>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</si>
  <si>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</si>
  <si>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</si>
  <si>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</si>
  <si>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</si>
  <si>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</si>
  <si>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</si>
  <si>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</si>
  <si>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</si>
  <si>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</si>
  <si>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</si>
  <si>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</si>
  <si>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</si>
  <si>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</si>
  <si>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</si>
  <si>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</si>
  <si>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</si>
  <si>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</si>
  <si>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</si>
  <si>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</si>
  <si>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</si>
  <si>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</si>
  <si>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</si>
  <si>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</si>
  <si>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</si>
  <si>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</si>
  <si>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</si>
  <si>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</si>
  <si>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</si>
  <si>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</si>
  <si>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</si>
  <si>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</si>
  <si>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</si>
  <si>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</si>
  <si>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</si>
  <si>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</si>
  <si>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</si>
  <si>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</si>
  <si>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</si>
  <si>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</si>
  <si>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</si>
  <si>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</si>
  <si>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</si>
  <si>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</si>
  <si>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</si>
  <si>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</si>
  <si>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</si>
  <si>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</si>
  <si>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</si>
  <si>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</si>
  <si>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</si>
  <si>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</si>
  <si>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</si>
  <si>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</si>
  <si>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</si>
  <si>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</si>
  <si>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</si>
  <si>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</si>
  <si>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</si>
  <si>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</si>
  <si>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</si>
  <si>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</si>
  <si>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</si>
  <si>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</si>
  <si>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</si>
  <si>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</si>
  <si>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</si>
  <si>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</si>
  <si>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</si>
  <si>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</si>
  <si>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</si>
  <si>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</si>
  <si>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</si>
  <si>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</si>
  <si>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</si>
  <si>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</si>
  <si>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</si>
  <si>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</si>
  <si>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</si>
  <si>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</si>
  <si>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</si>
  <si>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</si>
  <si>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</si>
  <si>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</si>
  <si>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</si>
  <si>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</si>
  <si>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</si>
  <si>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</si>
  <si>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</si>
  <si>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</si>
  <si>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</si>
  <si>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</si>
  <si>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</si>
  <si>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</si>
  <si>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</si>
  <si>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</si>
  <si>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</si>
  <si>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</si>
  <si>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</si>
  <si>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</si>
  <si>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</si>
  <si>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</si>
  <si>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</si>
  <si>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</si>
  <si>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</si>
  <si>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</si>
  <si>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</si>
  <si>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</si>
  <si>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</si>
  <si>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</si>
  <si>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</si>
  <si>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</si>
  <si>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</si>
  <si>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</si>
  <si>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</si>
  <si>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</si>
  <si>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</si>
  <si>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</si>
  <si>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</si>
  <si>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</si>
  <si>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</si>
  <si>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</si>
  <si>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</si>
  <si>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</si>
  <si>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</si>
  <si>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</si>
  <si>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</si>
  <si>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</si>
  <si>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</si>
  <si>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</si>
  <si>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</si>
  <si>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</si>
  <si>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</si>
  <si>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</si>
  <si>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</si>
  <si>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</si>
  <si>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</si>
  <si>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</si>
  <si>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</si>
  <si>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</si>
  <si>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</si>
  <si>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</si>
  <si>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</si>
  <si>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</si>
  <si>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</si>
  <si>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</si>
  <si>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</si>
  <si>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</si>
  <si>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</si>
  <si>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</si>
  <si>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</si>
  <si>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</si>
  <si>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</si>
  <si>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</si>
  <si>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</si>
  <si>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</si>
  <si>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</si>
  <si>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</si>
  <si>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</si>
  <si>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</si>
  <si>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</si>
  <si>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</si>
  <si>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</si>
  <si>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</si>
  <si>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</si>
  <si>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</si>
  <si>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</si>
  <si>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</si>
  <si>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</si>
  <si>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</si>
  <si>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</si>
  <si>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</si>
  <si>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</si>
  <si>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</si>
  <si>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</si>
  <si>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</si>
  <si>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</si>
  <si>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</si>
  <si>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</si>
  <si>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</si>
  <si>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</si>
  <si>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</si>
  <si>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</si>
  <si>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</si>
  <si>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</si>
  <si>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</si>
  <si>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</si>
  <si>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</si>
  <si>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</si>
  <si>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</si>
  <si>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</si>
  <si>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</si>
  <si>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</si>
  <si>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</si>
  <si>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</si>
  <si>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</si>
  <si>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</si>
  <si>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</si>
  <si>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</si>
  <si>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</si>
  <si>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</si>
  <si>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</si>
  <si>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</si>
  <si>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</si>
  <si>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</si>
  <si>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</si>
  <si>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</si>
  <si>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</si>
  <si>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</si>
  <si>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</si>
  <si>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</si>
  <si>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</si>
  <si>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</si>
  <si>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</si>
  <si>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</si>
  <si>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</si>
  <si>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</si>
  <si>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</si>
  <si>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</si>
  <si>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</si>
  <si>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</si>
  <si>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</si>
  <si>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</si>
  <si>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</si>
  <si>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</si>
  <si>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</si>
  <si>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</si>
  <si>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</si>
  <si>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</si>
  <si>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</si>
  <si>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</si>
  <si>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</si>
  <si>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</si>
  <si>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</si>
  <si>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</si>
  <si>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</si>
  <si>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</si>
  <si>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</si>
  <si>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</si>
  <si>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</si>
  <si>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</si>
  <si>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</si>
  <si>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</si>
  <si>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</si>
  <si>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</si>
  <si>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</si>
  <si>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</si>
  <si>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</si>
  <si>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</si>
  <si>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</si>
  <si>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</si>
  <si>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</si>
  <si>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</si>
  <si>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</si>
  <si>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</si>
  <si>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</si>
  <si>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</si>
  <si>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</si>
  <si>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</si>
  <si>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</si>
  <si>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</si>
  <si>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</si>
  <si>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</si>
  <si>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</si>
  <si>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</si>
  <si>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</si>
  <si>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</si>
  <si>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</si>
  <si>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</si>
  <si>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</si>
  <si>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</si>
  <si>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</si>
  <si>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</si>
  <si>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</si>
  <si>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</si>
  <si>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</si>
  <si>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</si>
  <si>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</si>
  <si>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</si>
  <si>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</si>
  <si>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</si>
  <si>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</si>
  <si>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</si>
  <si>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</si>
  <si>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</si>
  <si>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</si>
  <si>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</si>
  <si>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</si>
  <si>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</si>
  <si>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</si>
  <si>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</si>
  <si>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</si>
  <si>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</si>
  <si>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</si>
  <si>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</si>
  <si>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</si>
  <si>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</si>
  <si>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</si>
  <si>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</si>
  <si>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</si>
  <si>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</si>
  <si>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</si>
  <si>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</si>
  <si>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</si>
  <si>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</si>
  <si>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</si>
  <si>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</si>
  <si>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</si>
  <si>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</si>
  <si>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</si>
  <si>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</si>
  <si>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</si>
  <si>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</si>
  <si>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</si>
  <si>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</si>
  <si>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</si>
  <si>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</si>
  <si>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</si>
  <si>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</si>
  <si>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</si>
  <si>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</si>
  <si>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</si>
  <si>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</si>
  <si>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</si>
  <si>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</si>
  <si>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</si>
  <si>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</si>
  <si>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</si>
  <si>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</si>
  <si>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</si>
  <si>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</si>
  <si>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</si>
  <si>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</si>
  <si>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</si>
  <si>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</si>
  <si>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</si>
  <si>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</si>
  <si>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</si>
  <si>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</si>
  <si>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</si>
  <si>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</si>
  <si>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</si>
  <si>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</si>
  <si>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</si>
  <si>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</si>
  <si>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</si>
  <si>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</si>
  <si>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</si>
  <si>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</si>
  <si>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</si>
  <si>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</si>
  <si>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</si>
  <si>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</si>
  <si>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</si>
  <si>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</si>
  <si>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</si>
  <si>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</si>
  <si>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</si>
  <si>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</si>
  <si>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</si>
  <si>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</si>
  <si>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</si>
  <si>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</si>
  <si>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</si>
  <si>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</si>
  <si>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</si>
  <si>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</si>
  <si>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</si>
  <si>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</si>
  <si>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</si>
  <si>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</si>
  <si>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</si>
  <si>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</si>
  <si>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</si>
  <si>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</si>
  <si>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</si>
  <si>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</si>
  <si>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</si>
  <si>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</si>
  <si>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</si>
  <si>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</si>
  <si>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</si>
  <si>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</si>
  <si>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</si>
  <si>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</si>
  <si>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</si>
  <si>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</si>
  <si>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</si>
  <si>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</si>
  <si>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</si>
  <si>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</si>
  <si>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</si>
  <si>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</si>
  <si>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</si>
  <si>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</si>
  <si>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</si>
  <si>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</si>
  <si>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</si>
  <si>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</si>
  <si>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</si>
  <si>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</si>
  <si>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</si>
  <si>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</si>
  <si>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</si>
  <si>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</si>
  <si>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</si>
  <si>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</si>
  <si>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</si>
  <si>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</si>
  <si>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</si>
  <si>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</si>
  <si>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</si>
  <si>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</si>
  <si>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</si>
  <si>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</si>
  <si>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</si>
  <si>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</si>
  <si>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</si>
  <si>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</si>
  <si>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</si>
  <si>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</si>
  <si>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</si>
  <si>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</si>
  <si>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</si>
  <si>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</si>
  <si>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</si>
  <si>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</si>
  <si>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</si>
  <si>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</si>
  <si>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</si>
  <si>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</si>
  <si>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</si>
  <si>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</si>
  <si>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</si>
  <si>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</si>
  <si>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</si>
  <si>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</si>
  <si>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</si>
  <si>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</si>
  <si>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</si>
  <si>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</si>
  <si>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</si>
  <si>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</si>
  <si>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</si>
  <si>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</si>
  <si>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</si>
  <si>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</si>
  <si>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</si>
  <si>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</si>
  <si>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</si>
  <si>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</si>
  <si>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</si>
  <si>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</si>
  <si>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</si>
  <si>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</si>
  <si>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</si>
  <si>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</si>
  <si>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</si>
  <si>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</si>
  <si>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</si>
  <si>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</si>
  <si>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</si>
  <si>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</si>
  <si>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</si>
  <si>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</si>
  <si>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</si>
  <si>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</si>
  <si>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</si>
  <si>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</si>
  <si>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</si>
  <si>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</si>
  <si>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</si>
  <si>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</si>
  <si>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</si>
  <si>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</si>
  <si>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</si>
  <si>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</si>
  <si>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</si>
  <si>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</si>
  <si>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</si>
  <si>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</si>
  <si>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</si>
  <si>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</si>
  <si>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</si>
  <si>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</si>
  <si>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</si>
  <si>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</si>
  <si>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</si>
  <si>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</si>
  <si>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</si>
  <si>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</si>
  <si>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</si>
  <si>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</si>
  <si>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</si>
  <si>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</si>
  <si>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</si>
  <si>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</si>
  <si>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</si>
  <si>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</si>
  <si>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</si>
  <si>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</si>
  <si>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</si>
  <si>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</si>
  <si>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</si>
  <si>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</si>
  <si>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</si>
  <si>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</si>
  <si>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</si>
  <si>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</si>
  <si>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</si>
  <si>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</si>
  <si>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</si>
  <si>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</si>
  <si>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</si>
  <si>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</si>
  <si>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</si>
  <si>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</si>
  <si>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</si>
  <si>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</si>
  <si>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</si>
  <si>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</si>
  <si>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</si>
  <si>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</si>
  <si>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</si>
  <si>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</si>
  <si>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</si>
  <si>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</si>
  <si>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</si>
  <si>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</si>
  <si>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</si>
  <si>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</si>
  <si>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</si>
  <si>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</si>
  <si>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</si>
  <si>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</si>
  <si>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</si>
  <si>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</si>
  <si>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</si>
  <si>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</si>
  <si>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</si>
  <si>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</si>
  <si>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</si>
  <si>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</si>
  <si>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</si>
  <si>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</si>
  <si>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</si>
  <si>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</si>
  <si>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</si>
  <si>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</si>
  <si>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</si>
  <si>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</si>
  <si>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</si>
  <si>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</si>
  <si>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</si>
  <si>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</si>
  <si>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</si>
  <si>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</si>
  <si>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</si>
  <si>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</si>
  <si>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</si>
  <si>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</si>
  <si>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</si>
  <si>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</si>
  <si>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</si>
  <si>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</si>
  <si>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</si>
  <si>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</si>
  <si>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</si>
  <si>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</si>
  <si>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</si>
  <si>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</si>
  <si>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</si>
  <si>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</si>
  <si>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</si>
  <si>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</si>
  <si>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</si>
  <si>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</si>
  <si>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</si>
  <si>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</si>
  <si>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</si>
  <si>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</si>
  <si>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</si>
  <si>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</si>
  <si>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</si>
  <si>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</si>
  <si>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</si>
  <si>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</si>
  <si>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</si>
  <si>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</si>
  <si>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</si>
  <si>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</si>
  <si>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</si>
  <si>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</si>
  <si>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</si>
  <si>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</si>
  <si>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</si>
  <si>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</si>
  <si>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</si>
  <si>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</si>
  <si>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</si>
  <si>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</si>
  <si>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</si>
  <si>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</si>
  <si>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</si>
  <si>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</si>
  <si>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</si>
  <si>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</si>
  <si>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</si>
  <si>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</si>
  <si>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</si>
  <si>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</si>
  <si>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</si>
  <si>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</si>
  <si>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</si>
  <si>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</si>
  <si>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</si>
  <si>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</si>
  <si>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</si>
  <si>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</si>
  <si>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</si>
  <si>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</si>
  <si>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</si>
  <si>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</si>
  <si>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</si>
  <si>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</si>
  <si>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</si>
  <si>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</si>
  <si>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</si>
  <si>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</si>
  <si>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</si>
  <si>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</si>
  <si>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</si>
  <si>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</si>
  <si>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</si>
  <si>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</si>
  <si>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</si>
  <si>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</si>
  <si>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</si>
  <si>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</si>
  <si>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</si>
  <si>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</si>
  <si>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</si>
  <si>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</si>
  <si>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</si>
  <si>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</si>
  <si>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</si>
  <si>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</si>
  <si>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</si>
  <si>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</si>
  <si>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</si>
  <si>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</si>
  <si>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</si>
  <si>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</si>
  <si>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</si>
  <si>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</si>
  <si>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</si>
  <si>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</si>
  <si>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</si>
  <si>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</si>
  <si>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</si>
  <si>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</si>
  <si>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</si>
  <si>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</si>
  <si>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</si>
  <si>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</si>
  <si>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</si>
  <si>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</si>
  <si>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</si>
  <si>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</si>
  <si>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</si>
  <si>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</si>
  <si>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</si>
  <si>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</si>
  <si>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</si>
  <si>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</si>
  <si>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</si>
  <si>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</si>
  <si>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</si>
  <si>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</si>
  <si>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</si>
  <si>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</si>
  <si>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</si>
  <si>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</si>
  <si>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</si>
  <si>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</si>
  <si>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</si>
  <si>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</si>
  <si>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</si>
  <si>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</si>
  <si>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</si>
  <si>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</si>
  <si>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</si>
  <si>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</si>
  <si>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</si>
  <si>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</si>
  <si>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</si>
  <si>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</si>
  <si>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</si>
  <si>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</si>
  <si>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</si>
  <si>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</si>
  <si>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</si>
  <si>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</si>
  <si>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</si>
  <si>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</si>
  <si>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</si>
  <si>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</si>
  <si>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</si>
  <si>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</si>
  <si>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</si>
  <si>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</si>
  <si>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</si>
  <si>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</si>
  <si>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</si>
  <si>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</si>
  <si>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</si>
  <si>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</si>
  <si>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</si>
  <si>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</si>
  <si>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</si>
  <si>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</si>
  <si>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</si>
  <si>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</si>
  <si>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</si>
  <si>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</si>
  <si>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</si>
  <si>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</si>
  <si>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</si>
  <si>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</si>
  <si>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</si>
  <si>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</si>
  <si>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</si>
  <si>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</si>
  <si>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</si>
  <si>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</si>
  <si>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</si>
  <si>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</si>
  <si>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</si>
  <si>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</si>
  <si>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</si>
  <si>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</si>
  <si>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</si>
  <si>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</si>
  <si>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</si>
  <si>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</si>
  <si>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</si>
  <si>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</si>
  <si>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</si>
  <si>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</si>
  <si>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</si>
  <si>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</si>
  <si>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</si>
  <si>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</si>
  <si>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</si>
  <si>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</si>
  <si>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</si>
  <si>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</si>
  <si>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</si>
  <si>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</si>
  <si>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</si>
  <si>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</si>
  <si>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</si>
  <si>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</si>
  <si>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</si>
  <si>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</si>
  <si>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</si>
  <si>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</si>
  <si>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</si>
  <si>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</si>
  <si>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</si>
  <si>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</si>
  <si>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</si>
  <si>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</si>
  <si>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</si>
  <si>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</si>
  <si>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</si>
  <si>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</si>
  <si>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</si>
  <si>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</si>
  <si>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</si>
  <si>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</si>
  <si>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</si>
  <si>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</si>
  <si>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</si>
  <si>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</si>
  <si>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</si>
  <si>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</si>
  <si>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</si>
  <si>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</si>
  <si>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</si>
  <si>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</si>
  <si>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</si>
  <si>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</si>
  <si>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</si>
  <si>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</si>
  <si>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</si>
  <si>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</si>
  <si>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</si>
  <si>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</si>
  <si>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</si>
  <si>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</si>
  <si>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</si>
  <si>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</si>
  <si>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</si>
  <si>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</si>
  <si>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</si>
  <si>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</si>
  <si>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</si>
  <si>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</si>
  <si>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</si>
  <si>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</si>
  <si>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</si>
  <si>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</si>
  <si>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</si>
  <si>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</si>
  <si>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</si>
  <si>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</si>
  <si>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</si>
  <si>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</si>
  <si>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</si>
  <si>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</si>
  <si>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</si>
  <si>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</si>
  <si>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</si>
  <si>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</si>
  <si>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</si>
  <si>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</si>
  <si>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</si>
  <si>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</si>
  <si>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</si>
  <si>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</si>
  <si>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</si>
  <si>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</si>
  <si>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</si>
  <si>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</si>
  <si>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</si>
  <si>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</si>
  <si>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</si>
  <si>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</si>
  <si>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</si>
  <si>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</si>
  <si>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</si>
  <si>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</si>
  <si>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</si>
  <si>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</si>
  <si>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</si>
  <si>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</si>
  <si>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</si>
  <si>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</si>
  <si>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</si>
  <si>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</si>
  <si>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</si>
  <si>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</si>
  <si>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</si>
  <si>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</si>
  <si>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</si>
  <si>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</si>
  <si>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</si>
  <si>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</si>
  <si>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</si>
  <si>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</si>
  <si>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</si>
  <si>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</si>
  <si>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</si>
  <si>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</si>
  <si>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</si>
  <si>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</si>
  <si>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</si>
  <si>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</si>
  <si>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</si>
  <si>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</si>
  <si>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</si>
  <si>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</si>
  <si>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</si>
  <si>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</si>
  <si>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</si>
  <si>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</si>
  <si>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</si>
  <si>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</si>
  <si>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</si>
  <si>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</si>
  <si>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</si>
  <si>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</si>
  <si>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</si>
  <si>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</si>
  <si>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</si>
  <si>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</si>
  <si>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</si>
  <si>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</si>
  <si>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</si>
  <si>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</si>
  <si>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</si>
  <si>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</si>
  <si>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</si>
  <si>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</si>
  <si>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</si>
  <si>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</si>
  <si>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</si>
  <si>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</si>
  <si>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</si>
  <si>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</si>
  <si>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</si>
  <si>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</si>
  <si>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</si>
  <si>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</si>
  <si>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</si>
  <si>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</si>
  <si>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</si>
  <si>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</si>
  <si>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</si>
  <si>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</si>
  <si>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</si>
  <si>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</si>
  <si>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</si>
  <si>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</si>
  <si>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</si>
  <si>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</si>
  <si>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</si>
  <si>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</si>
  <si>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</si>
  <si>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</si>
  <si>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</si>
  <si>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</si>
  <si>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</si>
  <si>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</si>
  <si>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</si>
  <si>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</si>
  <si>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</si>
  <si>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</si>
  <si>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</si>
  <si>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</si>
  <si>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</si>
  <si>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</si>
  <si>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</si>
  <si>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</si>
  <si>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</si>
  <si>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</si>
  <si>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</si>
  <si>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</si>
  <si>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</si>
  <si>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</si>
  <si>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</si>
  <si>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</si>
  <si>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</si>
  <si>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</si>
  <si>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</si>
  <si>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</si>
  <si>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</si>
  <si>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</si>
  <si>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</si>
  <si>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</si>
  <si>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</si>
  <si>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</si>
  <si>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</si>
  <si>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</si>
  <si>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</si>
  <si>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</si>
  <si>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</si>
  <si>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</si>
  <si>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</si>
  <si>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</si>
  <si>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</si>
  <si>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</si>
  <si>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</si>
  <si>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</si>
  <si>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</si>
  <si>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</si>
  <si>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</si>
  <si>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</si>
  <si>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</si>
  <si>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</si>
  <si>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</si>
  <si>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</si>
  <si>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</si>
  <si>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</si>
  <si>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</si>
  <si>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</si>
  <si>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</si>
  <si>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</si>
  <si>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</si>
  <si>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</si>
  <si>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</si>
  <si>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</si>
  <si>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</si>
  <si>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</si>
  <si>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</si>
  <si>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</si>
  <si>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</si>
  <si>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</si>
  <si>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</si>
  <si>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</si>
  <si>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</si>
  <si>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</si>
  <si>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</si>
  <si>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</si>
  <si>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</si>
  <si>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</si>
  <si>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</si>
  <si>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</si>
  <si>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</si>
  <si>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</si>
  <si>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</si>
  <si>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</si>
  <si>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</si>
  <si>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</si>
  <si>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</si>
  <si>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</si>
  <si>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</si>
  <si>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</si>
  <si>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</si>
  <si>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</si>
  <si>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</si>
  <si>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</si>
  <si>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</si>
  <si>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</si>
  <si>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</si>
  <si>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</si>
  <si>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</si>
  <si>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</si>
  <si>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</si>
  <si>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</si>
  <si>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</si>
  <si>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</si>
  <si>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</si>
  <si>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</si>
  <si>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</si>
  <si>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</si>
  <si>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</si>
  <si>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</si>
  <si>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</si>
  <si>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</si>
  <si>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</si>
  <si>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</si>
  <si>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</si>
  <si>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</si>
  <si>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</si>
  <si>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</si>
  <si>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</si>
  <si>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</si>
  <si>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</si>
  <si>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</si>
  <si>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</si>
  <si>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</si>
  <si>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</si>
  <si>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</si>
  <si>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</si>
  <si>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</si>
  <si>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</si>
  <si>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</si>
  <si>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</si>
  <si>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</si>
  <si>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</si>
  <si>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</si>
  <si>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</si>
  <si>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</si>
  <si>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</si>
  <si>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</si>
  <si>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</si>
  <si>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</si>
  <si>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</si>
  <si>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</si>
  <si>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</si>
  <si>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</si>
  <si>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</si>
  <si>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</si>
  <si>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</si>
  <si>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</si>
  <si>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</si>
  <si>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</si>
  <si>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</si>
  <si>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</si>
  <si>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</si>
  <si>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</si>
  <si>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</si>
  <si>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</si>
  <si>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</si>
  <si>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</si>
  <si>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</si>
  <si>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</si>
  <si>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</si>
  <si>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</si>
  <si>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</si>
  <si>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</si>
  <si>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</si>
  <si>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</si>
  <si>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</si>
  <si>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</si>
  <si>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</si>
  <si>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</si>
  <si>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</si>
  <si>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</si>
  <si>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</si>
  <si>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</si>
  <si>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</si>
  <si>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</si>
  <si>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</si>
  <si>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</si>
  <si>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</si>
  <si>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</si>
  <si>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</si>
  <si>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</si>
  <si>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</si>
  <si>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</si>
  <si>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</si>
  <si>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</si>
  <si>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</si>
  <si>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</si>
  <si>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</si>
  <si>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</si>
  <si>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</si>
  <si>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</si>
  <si>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</si>
  <si>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</si>
  <si>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</si>
  <si>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</si>
  <si>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</si>
  <si>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</si>
  <si>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</si>
  <si>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</si>
  <si>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</si>
  <si>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</si>
  <si>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</si>
  <si>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</si>
  <si>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</si>
  <si>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</si>
  <si>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</si>
  <si>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</si>
  <si>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</si>
  <si>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</si>
  <si>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</si>
  <si>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</si>
  <si>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</si>
  <si>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</si>
  <si>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</si>
  <si>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</si>
  <si>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</si>
  <si>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</si>
  <si>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</si>
  <si>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</si>
  <si>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</si>
  <si>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</si>
  <si>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</si>
  <si>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</si>
  <si>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</si>
  <si>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</si>
  <si>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</si>
  <si>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</si>
  <si>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</si>
  <si>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</si>
  <si>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</si>
  <si>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</si>
  <si>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</si>
  <si>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</si>
  <si>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</si>
  <si>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</si>
  <si>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</si>
  <si>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</si>
  <si>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</si>
  <si>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</si>
  <si>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</si>
  <si>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</si>
  <si>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</si>
  <si>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</si>
  <si>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</si>
  <si>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</si>
  <si>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</si>
  <si>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</si>
  <si>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</si>
  <si>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</si>
  <si>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</si>
  <si>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</si>
  <si>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</si>
  <si>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</si>
  <si>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</si>
  <si>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</si>
  <si>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</si>
  <si>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</si>
  <si>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</si>
  <si>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</si>
  <si>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</si>
  <si>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</si>
  <si>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</si>
  <si>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</si>
  <si>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</si>
  <si>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</si>
  <si>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</si>
  <si>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</si>
  <si>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</si>
  <si>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</si>
  <si>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</si>
  <si>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</si>
  <si>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</si>
  <si>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</si>
  <si>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</si>
  <si>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</si>
  <si>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</si>
  <si>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</si>
  <si>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</si>
  <si>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</si>
  <si>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</si>
  <si>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</si>
  <si>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</si>
  <si>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</si>
  <si>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</si>
  <si>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</si>
  <si>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</si>
  <si>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</si>
  <si>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</si>
  <si>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</si>
  <si>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</si>
  <si>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</si>
  <si>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</si>
  <si>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</si>
  <si>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</si>
  <si>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</si>
  <si>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</si>
  <si>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</si>
  <si>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</si>
  <si>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</si>
  <si>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</si>
  <si>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</si>
  <si>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</si>
  <si>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</si>
  <si>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</si>
  <si>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</si>
  <si>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</si>
  <si>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</si>
  <si>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</si>
  <si>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</si>
  <si>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</si>
  <si>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</si>
  <si>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</si>
  <si>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</si>
  <si>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</si>
  <si>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</si>
  <si>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</si>
  <si>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</si>
  <si>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</si>
  <si>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</si>
  <si>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</si>
  <si>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</si>
  <si>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</si>
  <si>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</si>
  <si>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</si>
  <si>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</si>
  <si>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</si>
  <si>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</si>
  <si>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</si>
  <si>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</si>
  <si>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</si>
  <si>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</si>
  <si>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</si>
  <si>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</si>
  <si>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</si>
  <si>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</si>
  <si>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</si>
  <si>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</si>
  <si>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</si>
  <si>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</si>
  <si>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</si>
  <si>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</si>
  <si>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</si>
  <si>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</si>
  <si>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</si>
  <si>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</si>
  <si>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</si>
  <si>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</si>
  <si>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</si>
  <si>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</si>
  <si>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</si>
  <si>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</si>
  <si>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</si>
  <si>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</si>
  <si>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</si>
  <si>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</si>
  <si>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</si>
  <si>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</si>
  <si>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</si>
  <si>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</si>
  <si>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</si>
  <si>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</si>
  <si>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</si>
  <si>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</si>
  <si>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</si>
  <si>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</si>
  <si>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</si>
  <si>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</si>
  <si>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</si>
  <si>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</si>
  <si>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</si>
  <si>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</si>
  <si>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</si>
  <si>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</si>
  <si>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</si>
  <si>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</si>
  <si>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</si>
  <si>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</si>
  <si>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</si>
  <si>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</si>
  <si>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</si>
  <si>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</si>
  <si>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</si>
  <si>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</si>
  <si>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</si>
  <si>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</si>
  <si>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</si>
  <si>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</si>
  <si>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</si>
  <si>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</si>
  <si>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</si>
  <si>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</si>
  <si>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</si>
  <si>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</si>
  <si>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</si>
  <si>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</si>
  <si>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</si>
  <si>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</si>
  <si>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</si>
  <si>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</si>
  <si>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</si>
  <si>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</si>
  <si>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</si>
  <si>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</si>
  <si>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</si>
  <si>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</si>
  <si>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</si>
  <si>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</si>
  <si>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</si>
  <si>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</si>
  <si>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</si>
  <si>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</si>
  <si>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</si>
  <si>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</si>
  <si>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</si>
  <si>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</si>
  <si>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</si>
  <si>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</si>
  <si>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</si>
  <si>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</si>
  <si>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</si>
  <si>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</si>
  <si>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</si>
  <si>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</si>
  <si>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</si>
  <si>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</si>
  <si>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</si>
  <si>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</si>
  <si>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</si>
  <si>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</si>
  <si>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</si>
  <si>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</si>
  <si>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</si>
  <si>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</si>
  <si>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</si>
  <si>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</si>
  <si>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</si>
  <si>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</si>
  <si>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</si>
  <si>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</si>
  <si>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</si>
  <si>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</si>
  <si>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</si>
  <si>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</si>
  <si>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</si>
  <si>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</si>
  <si>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</si>
  <si>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</si>
  <si>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</si>
  <si>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</si>
  <si>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</si>
  <si>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</si>
  <si>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</si>
  <si>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</si>
  <si>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</si>
  <si>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</si>
  <si>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</si>
  <si>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</si>
  <si>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</si>
  <si>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</si>
  <si>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</si>
  <si>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</si>
  <si>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</si>
  <si>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</si>
  <si>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</si>
  <si>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</si>
  <si>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</si>
  <si>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</si>
  <si>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</si>
  <si>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</si>
  <si>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</si>
  <si>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</si>
  <si>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</si>
  <si>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</si>
  <si>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</si>
  <si>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</si>
  <si>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</si>
  <si>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</si>
  <si>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</si>
  <si>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</si>
  <si>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</si>
  <si>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</si>
  <si>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</si>
  <si>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</si>
  <si>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</si>
  <si>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</si>
  <si>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</si>
  <si>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</si>
  <si>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</si>
  <si>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</si>
  <si>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</si>
  <si>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</si>
  <si>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</si>
  <si>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</si>
  <si>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</si>
  <si>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</si>
  <si>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</si>
  <si>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</si>
  <si>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</si>
  <si>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</si>
  <si>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</si>
  <si>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</si>
  <si>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</si>
  <si>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</si>
  <si>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</si>
  <si>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</si>
  <si>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</si>
  <si>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</si>
  <si>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</si>
  <si>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</si>
  <si>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</si>
  <si>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</si>
  <si>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</si>
  <si>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</si>
  <si>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</si>
  <si>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</si>
  <si>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</si>
  <si>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</si>
  <si>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</si>
  <si>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</si>
  <si>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</si>
  <si>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</si>
  <si>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</si>
  <si>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</si>
  <si>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</si>
  <si>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</si>
  <si>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</si>
  <si>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</si>
  <si>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</si>
  <si>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</si>
  <si>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</si>
  <si>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</si>
  <si>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</si>
  <si>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</si>
  <si>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</si>
  <si>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</si>
  <si>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</si>
  <si>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</si>
  <si>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</si>
  <si>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</si>
  <si>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</si>
  <si>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</si>
  <si>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</si>
  <si>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</si>
  <si>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</si>
  <si>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</si>
  <si>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</si>
  <si>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</si>
  <si>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</si>
  <si>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</si>
  <si>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</si>
  <si>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</si>
  <si>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</si>
  <si>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</si>
  <si>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</si>
  <si>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</si>
  <si>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</si>
  <si>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</si>
  <si>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</si>
  <si>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</si>
  <si>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</si>
  <si>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</si>
  <si>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</si>
  <si>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</si>
  <si>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</si>
  <si>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</si>
  <si>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</si>
  <si>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</si>
  <si>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</si>
  <si>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</si>
  <si>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</si>
  <si>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</si>
  <si>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</si>
  <si>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</si>
  <si>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</si>
  <si>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</si>
  <si>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</si>
  <si>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</si>
  <si>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</si>
  <si>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</si>
  <si>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</si>
  <si>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</si>
  <si>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</si>
  <si>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</si>
  <si>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</si>
  <si>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</si>
  <si>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</si>
  <si>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</si>
  <si>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</si>
  <si>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</si>
  <si>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</si>
  <si>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</si>
  <si>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</si>
  <si>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</si>
  <si>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</si>
  <si>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</si>
  <si>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</si>
  <si>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</si>
  <si>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</si>
  <si>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</si>
  <si>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</si>
  <si>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</si>
  <si>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</si>
  <si>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</si>
  <si>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</si>
  <si>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</si>
  <si>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</si>
  <si>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</si>
  <si>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</si>
  <si>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</si>
  <si>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</si>
  <si>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</si>
  <si>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</si>
  <si>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</si>
  <si>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</si>
  <si>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</si>
  <si>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</si>
  <si>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</si>
  <si>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</si>
  <si>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</si>
  <si>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</si>
  <si>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</si>
  <si>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</si>
  <si>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</si>
  <si>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</si>
  <si>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</si>
  <si>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</si>
  <si>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</si>
  <si>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</si>
  <si>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</si>
  <si>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</si>
  <si>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</si>
  <si>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</si>
  <si>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</si>
  <si>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</si>
  <si>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</si>
  <si>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</si>
  <si>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</si>
  <si>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</si>
  <si>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</si>
  <si>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</si>
  <si>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</si>
  <si>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</si>
  <si>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</si>
  <si>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</si>
  <si>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</si>
  <si>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</si>
  <si>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</si>
  <si>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</si>
  <si>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</si>
  <si>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</si>
  <si>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</si>
  <si>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</si>
  <si>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</si>
  <si>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</si>
  <si>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</si>
  <si>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</si>
  <si>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</si>
  <si>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</si>
  <si>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</si>
  <si>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</si>
  <si>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</si>
  <si>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</si>
  <si>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</si>
  <si>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</si>
  <si>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</si>
  <si>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</si>
  <si>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</si>
  <si>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</si>
  <si>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</si>
  <si>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</si>
  <si>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</si>
  <si>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</si>
  <si>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</si>
  <si>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</si>
  <si>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</si>
  <si>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</si>
  <si>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</si>
  <si>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</si>
  <si>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</si>
  <si>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</si>
  <si>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</si>
  <si>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</si>
  <si>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</si>
  <si>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</si>
  <si>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</si>
  <si>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</si>
  <si>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</si>
  <si>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</si>
  <si>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</si>
  <si>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</si>
  <si>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</si>
  <si>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</si>
  <si>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</si>
  <si>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</si>
  <si>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</si>
  <si>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</si>
  <si>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</si>
  <si>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</si>
  <si>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</si>
  <si>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</si>
  <si>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</si>
  <si>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</si>
  <si>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</si>
  <si>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</si>
  <si>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</si>
  <si>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</si>
  <si>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</si>
  <si>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</si>
  <si>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</si>
  <si>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</si>
  <si>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</si>
  <si>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</si>
  <si>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</si>
  <si>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</si>
  <si>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</si>
  <si>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</si>
  <si>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</si>
  <si>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</si>
  <si>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</si>
  <si>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</si>
  <si>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</si>
  <si>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</si>
  <si>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</si>
  <si>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</si>
  <si>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</si>
  <si>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</si>
  <si>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</si>
  <si>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</si>
  <si>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</si>
  <si>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</si>
  <si>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</si>
  <si>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</si>
  <si>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</si>
  <si>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</si>
  <si>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</si>
  <si>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</si>
  <si>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</si>
  <si>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</si>
  <si>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</si>
  <si>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</si>
  <si>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</si>
  <si>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</si>
  <si>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</si>
  <si>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</si>
  <si>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</si>
  <si>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</si>
  <si>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</si>
  <si>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</si>
  <si>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</si>
  <si>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</si>
  <si>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</si>
  <si>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</si>
  <si>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</si>
  <si>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</si>
  <si>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</si>
  <si>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</si>
  <si>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</si>
  <si>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</si>
  <si>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</si>
  <si>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</si>
  <si>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</si>
  <si>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</si>
  <si>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</si>
  <si>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</si>
  <si>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</si>
  <si>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</si>
  <si>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</si>
  <si>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</si>
  <si>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</si>
  <si>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</si>
  <si>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</si>
  <si>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</si>
  <si>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</si>
  <si>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</si>
  <si>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</si>
  <si>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</si>
  <si>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</si>
  <si>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</si>
  <si>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</si>
  <si>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</si>
  <si>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</si>
  <si>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</si>
  <si>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</si>
  <si>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</si>
  <si>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</si>
  <si>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</si>
  <si>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</si>
  <si>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</si>
  <si>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</si>
  <si>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</si>
  <si>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</si>
  <si>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</si>
  <si>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</si>
  <si>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</si>
  <si>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</si>
  <si>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</si>
  <si>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</si>
  <si>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</si>
  <si>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</si>
  <si>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</si>
  <si>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</si>
  <si>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</si>
  <si>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</si>
  <si>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</si>
  <si>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</si>
  <si>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</si>
  <si>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</si>
  <si>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</si>
  <si>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</si>
  <si>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</si>
  <si>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</si>
  <si>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</si>
  <si>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</si>
  <si>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</si>
  <si>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</si>
  <si>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</si>
  <si>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</si>
  <si>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</si>
  <si>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</si>
  <si>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</si>
  <si>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</si>
  <si>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</si>
  <si>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</si>
  <si>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</si>
  <si>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</si>
  <si>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</si>
  <si>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</si>
  <si>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</si>
  <si>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</si>
  <si>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</si>
  <si>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</si>
  <si>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</si>
  <si>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</si>
  <si>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</si>
  <si>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</si>
  <si>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</si>
  <si>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</si>
  <si>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</si>
  <si>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</si>
  <si>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</si>
  <si>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</si>
  <si>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</si>
  <si>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</si>
  <si>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</si>
  <si>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</si>
  <si>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</si>
  <si>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</si>
  <si>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</si>
  <si>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</si>
  <si>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</si>
  <si>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</si>
  <si>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</si>
  <si>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</si>
  <si>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</si>
  <si>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</si>
  <si>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</si>
  <si>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</si>
  <si>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</si>
  <si>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</si>
  <si>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</si>
  <si>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</si>
  <si>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</si>
  <si>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</si>
  <si>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</si>
  <si>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</si>
  <si>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</si>
  <si>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</si>
  <si>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</si>
  <si>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</si>
  <si>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</si>
  <si>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</si>
  <si>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</si>
  <si>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</si>
  <si>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</si>
  <si>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</si>
  <si>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</si>
  <si>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</si>
  <si>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</si>
  <si>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</si>
  <si>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</si>
  <si>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</si>
  <si>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</si>
  <si>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</si>
  <si>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</si>
  <si>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</si>
  <si>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</si>
  <si>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</si>
  <si>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</si>
  <si>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</si>
  <si>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</si>
  <si>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</si>
  <si>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</si>
  <si>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</si>
  <si>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</si>
  <si>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</si>
  <si>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</si>
  <si>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</si>
  <si>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</si>
  <si>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</si>
  <si>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</si>
  <si>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</si>
  <si>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</si>
  <si>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</si>
  <si>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</si>
  <si>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</si>
  <si>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</si>
  <si>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</si>
  <si>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</si>
  <si>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</si>
  <si>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</si>
  <si>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</si>
  <si>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</si>
  <si>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</si>
  <si>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</si>
  <si>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</si>
  <si>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</si>
  <si>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</si>
  <si>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</si>
  <si>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</si>
  <si>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</si>
  <si>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</si>
  <si>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</si>
  <si>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</si>
  <si>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</si>
  <si>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</si>
  <si>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</si>
  <si>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</si>
  <si>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</si>
  <si>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</si>
  <si>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</si>
  <si>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</si>
  <si>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</si>
  <si>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</si>
  <si>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</si>
  <si>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</si>
  <si>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</si>
  <si>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</si>
  <si>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</si>
  <si>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</si>
  <si>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</si>
  <si>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</si>
  <si>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</si>
  <si>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</si>
  <si>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</si>
  <si>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</si>
  <si>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</si>
  <si>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</si>
  <si>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</si>
  <si>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</si>
  <si>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</si>
  <si>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</si>
  <si>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</si>
  <si>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</si>
  <si>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</si>
  <si>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</si>
  <si>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</si>
  <si>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</si>
  <si>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</si>
  <si>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</si>
  <si>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</si>
  <si>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</si>
  <si>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</si>
  <si>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</si>
  <si>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</si>
  <si>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</si>
  <si>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</si>
  <si>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</si>
  <si>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</si>
  <si>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</si>
  <si>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</si>
  <si>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</si>
  <si>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</si>
  <si>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</si>
  <si>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</si>
  <si>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</si>
  <si>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</si>
  <si>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</si>
  <si>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</si>
  <si>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</si>
  <si>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</si>
  <si>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</si>
  <si>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</si>
  <si>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</si>
  <si>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</si>
  <si>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</si>
  <si>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</si>
  <si>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</si>
  <si>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</si>
  <si>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</si>
  <si>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</si>
  <si>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</si>
  <si>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</si>
  <si>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</si>
  <si>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</si>
  <si>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</si>
  <si>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</si>
  <si>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</si>
  <si>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</si>
  <si>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</si>
  <si>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</si>
  <si>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</si>
  <si>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</si>
  <si>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</si>
  <si>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</si>
  <si>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</si>
  <si>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</si>
  <si>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</si>
  <si>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</si>
  <si>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</si>
  <si>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</si>
  <si>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</si>
  <si>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</si>
  <si>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</si>
  <si>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</si>
  <si>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</si>
  <si>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</si>
  <si>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</si>
  <si>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</si>
  <si>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</si>
  <si>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</si>
  <si>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</si>
  <si>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</si>
  <si>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</si>
  <si>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</si>
  <si>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</si>
  <si>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</si>
  <si>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</si>
  <si>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</si>
  <si>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</si>
  <si>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</si>
  <si>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</si>
  <si>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</si>
  <si>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</si>
  <si>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</si>
  <si>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</si>
  <si>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</si>
  <si>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</si>
  <si>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</si>
  <si>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</si>
  <si>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</si>
  <si>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</si>
  <si>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</si>
  <si>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</si>
  <si>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</si>
  <si>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</si>
  <si>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</si>
  <si>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</si>
  <si>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</si>
  <si>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</si>
  <si>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</si>
  <si>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</si>
  <si>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</si>
  <si>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</si>
  <si>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</si>
  <si>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</si>
  <si>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</si>
  <si>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</si>
  <si>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</si>
  <si>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</si>
  <si>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</si>
  <si>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</si>
  <si>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</si>
  <si>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</si>
  <si>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</si>
  <si>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</si>
  <si>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</si>
  <si>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</si>
  <si>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</si>
  <si>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</si>
  <si>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</si>
  <si>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</si>
  <si>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</si>
  <si>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</si>
  <si>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</si>
  <si>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</si>
  <si>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</si>
  <si>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</si>
  <si>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</si>
  <si>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</si>
  <si>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</si>
  <si>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</si>
  <si>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</si>
  <si>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</si>
  <si>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</si>
  <si>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</si>
  <si>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</si>
  <si>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</si>
  <si>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</si>
  <si>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</si>
  <si>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</si>
  <si>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</si>
  <si>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</si>
  <si>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</si>
  <si>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</si>
  <si>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</si>
  <si>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</si>
  <si>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</si>
  <si>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</si>
  <si>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</si>
  <si>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</si>
  <si>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</si>
  <si>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</si>
  <si>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</si>
  <si>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</si>
  <si>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</si>
  <si>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</si>
  <si>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</si>
  <si>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</si>
  <si>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</si>
  <si>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</si>
  <si>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</si>
  <si>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</si>
  <si>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</si>
  <si>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</si>
  <si>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</si>
  <si>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</si>
  <si>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</si>
  <si>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</si>
  <si>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</si>
  <si>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</si>
  <si>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</si>
  <si>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</si>
  <si>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</si>
  <si>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</si>
  <si>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</si>
  <si>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</si>
  <si>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</si>
  <si>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</si>
  <si>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</si>
  <si>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</si>
  <si>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</si>
  <si>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</si>
  <si>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</si>
  <si>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</si>
  <si>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</si>
  <si>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</si>
  <si>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</si>
  <si>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</si>
  <si>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</si>
  <si>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</si>
  <si>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</si>
  <si>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</si>
  <si>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</si>
  <si>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</si>
  <si>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</si>
  <si>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</si>
  <si>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</si>
  <si>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</si>
  <si>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</si>
  <si>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</si>
  <si>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</si>
  <si>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</si>
  <si>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</si>
  <si>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</si>
  <si>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</si>
  <si>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</si>
  <si>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</si>
  <si>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</si>
  <si>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</si>
  <si>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</si>
  <si>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</si>
  <si>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</si>
  <si>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</si>
  <si>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</si>
  <si>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</si>
  <si>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</si>
  <si>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</si>
  <si>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</si>
  <si>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</si>
  <si>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</si>
  <si>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</si>
  <si>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</si>
  <si>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</si>
  <si>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</si>
  <si>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</si>
  <si>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</si>
  <si>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</si>
  <si>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</si>
  <si>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</si>
  <si>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</si>
  <si>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</si>
  <si>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</si>
  <si>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</si>
  <si>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</si>
  <si>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</si>
  <si>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</si>
  <si>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</si>
  <si>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</si>
  <si>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</si>
  <si>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</si>
  <si>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</si>
  <si>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</si>
  <si>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</si>
  <si>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</si>
  <si>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</si>
  <si>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</si>
  <si>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</si>
  <si>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</si>
  <si>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</si>
  <si>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</si>
  <si>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</si>
  <si>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</si>
  <si>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</si>
  <si>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</si>
  <si>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</si>
  <si>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</si>
  <si>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</si>
  <si>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</si>
  <si>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</si>
  <si>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</si>
  <si>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</si>
  <si>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</si>
  <si>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</si>
  <si>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</si>
  <si>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</si>
  <si>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</si>
  <si>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</si>
  <si>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</si>
  <si>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</si>
  <si>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</si>
  <si>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</si>
  <si>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</si>
  <si>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</si>
  <si>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</si>
  <si>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</si>
  <si>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</si>
  <si>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</si>
  <si>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</si>
  <si>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</si>
  <si>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</si>
  <si>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</si>
  <si>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</si>
  <si>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</si>
  <si>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</si>
  <si>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</si>
  <si>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</si>
  <si>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</si>
  <si>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</si>
  <si>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</si>
  <si>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</si>
  <si>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</si>
  <si>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</si>
  <si>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</si>
  <si>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</si>
  <si>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</si>
  <si>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</si>
  <si>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</si>
  <si>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</si>
  <si>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</si>
  <si>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</si>
  <si>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</si>
  <si>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</si>
  <si>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</si>
  <si>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</si>
  <si>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</si>
  <si>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</si>
  <si>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</si>
  <si>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</si>
  <si>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</si>
  <si>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</si>
  <si>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</si>
  <si>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</si>
  <si>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</si>
  <si>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</si>
  <si>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</si>
  <si>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</si>
  <si>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</si>
  <si>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</si>
  <si>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</si>
  <si>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</si>
  <si>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</si>
  <si>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</si>
  <si>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</si>
  <si>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</si>
  <si>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</si>
  <si>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</si>
  <si>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</si>
  <si>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</si>
  <si>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</si>
  <si>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</si>
  <si>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</si>
  <si>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</si>
  <si>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</si>
  <si>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</si>
  <si>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</si>
  <si>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</si>
  <si>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</si>
  <si>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</si>
  <si>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</si>
  <si>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</si>
  <si>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</si>
  <si>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</si>
  <si>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</si>
  <si>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</si>
  <si>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</si>
  <si>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</si>
  <si>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</si>
  <si>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</si>
  <si>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</si>
  <si>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</si>
  <si>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</si>
  <si>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</si>
  <si>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</si>
  <si>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</si>
  <si>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</si>
  <si>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</si>
  <si>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</si>
  <si>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</si>
  <si>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</si>
  <si>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</si>
  <si>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</si>
  <si>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</si>
  <si>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</si>
  <si>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</si>
  <si>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</si>
  <si>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</si>
  <si>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</si>
  <si>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</si>
  <si>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</si>
  <si>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</si>
  <si>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</si>
  <si>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</si>
  <si>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</si>
  <si>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</si>
  <si>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</si>
  <si>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</si>
  <si>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</si>
  <si>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</si>
  <si>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</si>
  <si>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</si>
  <si>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</si>
  <si>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</si>
  <si>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</si>
  <si>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</si>
  <si>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</si>
  <si>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</si>
  <si>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</si>
  <si>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</si>
  <si>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</si>
  <si>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</si>
  <si>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</si>
  <si>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</si>
  <si>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</si>
  <si>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</si>
  <si>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</si>
  <si>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</si>
  <si>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</si>
  <si>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</si>
  <si>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</si>
  <si>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</si>
  <si>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</si>
  <si>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</si>
  <si>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</si>
  <si>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</si>
  <si>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</si>
  <si>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</si>
  <si>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</si>
  <si>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</si>
  <si>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</si>
  <si>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</si>
  <si>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</si>
  <si>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</si>
  <si>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</si>
  <si>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</si>
  <si>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</si>
  <si>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</si>
  <si>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</si>
  <si>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</si>
  <si>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</si>
  <si>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</si>
  <si>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</si>
  <si>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</si>
  <si>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</si>
  <si>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</si>
  <si>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</si>
  <si>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</si>
  <si>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</si>
  <si>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</si>
  <si>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</si>
  <si>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</si>
  <si>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</si>
  <si>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</si>
  <si>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</si>
  <si>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</si>
  <si>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</si>
  <si>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</si>
  <si>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</si>
  <si>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</si>
  <si>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</si>
  <si>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</si>
  <si>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</si>
  <si>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</si>
  <si>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</si>
  <si>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</si>
  <si>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</si>
  <si>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</si>
  <si>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</si>
  <si>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</si>
  <si>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</si>
  <si>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</si>
  <si>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</si>
  <si>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</si>
  <si>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</si>
  <si>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</si>
  <si>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</si>
  <si>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</si>
  <si>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</si>
  <si>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</si>
  <si>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</si>
  <si>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</si>
  <si>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</si>
  <si>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</si>
  <si>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</si>
  <si>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</si>
  <si>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</si>
  <si>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</si>
  <si>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</si>
  <si>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</si>
  <si>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</si>
  <si>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</si>
  <si>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</si>
  <si>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</si>
  <si>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</si>
  <si>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</si>
  <si>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</si>
  <si>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</si>
  <si>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</si>
  <si>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</si>
  <si>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</si>
  <si>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</si>
  <si>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</si>
  <si>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</si>
  <si>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</si>
  <si>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</si>
  <si>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</si>
  <si>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</si>
  <si>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</si>
  <si>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</si>
  <si>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</si>
  <si>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</si>
  <si>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</si>
  <si>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</si>
  <si>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</si>
  <si>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</si>
  <si>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</si>
  <si>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</si>
  <si>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</si>
  <si>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</si>
  <si>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</si>
  <si>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</si>
  <si>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</si>
  <si>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</si>
  <si>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</si>
  <si>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</si>
  <si>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</si>
  <si>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</si>
  <si>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</si>
  <si>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</si>
  <si>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</si>
  <si>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</si>
  <si>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</si>
  <si>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</si>
  <si>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</si>
  <si>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</si>
  <si>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</si>
  <si>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</si>
  <si>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</si>
  <si>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</si>
  <si>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</si>
  <si>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</si>
  <si>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</si>
  <si>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</si>
  <si>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</si>
  <si>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</si>
  <si>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</si>
  <si>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</si>
  <si>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</si>
  <si>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</si>
  <si>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</si>
  <si>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</si>
  <si>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</si>
  <si>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</si>
  <si>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</si>
  <si>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</si>
  <si>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</si>
  <si>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</si>
  <si>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</si>
  <si>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</si>
  <si>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</si>
  <si>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</si>
  <si>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</si>
  <si>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</si>
  <si>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</si>
  <si>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</si>
  <si>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</si>
  <si>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</si>
  <si>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</si>
  <si>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</si>
  <si>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</si>
  <si>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</si>
  <si>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</si>
  <si>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</si>
  <si>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</si>
  <si>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</si>
  <si>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</si>
  <si>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</si>
  <si>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</si>
  <si>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</si>
  <si>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</si>
  <si>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</si>
  <si>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</si>
  <si>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</si>
  <si>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</si>
  <si>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</si>
  <si>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</si>
  <si>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</si>
  <si>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</si>
  <si>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</si>
  <si>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</si>
  <si>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</si>
  <si>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</si>
  <si>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</si>
  <si>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</si>
  <si>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</si>
  <si>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</si>
  <si>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</si>
  <si>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</si>
  <si>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</si>
  <si>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</si>
  <si>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</si>
  <si>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</si>
  <si>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</si>
  <si>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</si>
  <si>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</si>
  <si>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</si>
  <si>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</si>
  <si>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</si>
  <si>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</si>
  <si>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</si>
  <si>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</si>
  <si>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</si>
  <si>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</si>
  <si>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</si>
  <si>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</si>
  <si>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</si>
  <si>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</si>
  <si>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</si>
  <si>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</si>
  <si>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</si>
  <si>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</si>
  <si>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</si>
  <si>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</si>
  <si>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</si>
  <si>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</si>
  <si>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</si>
  <si>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</si>
  <si>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</si>
  <si>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</si>
  <si>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</si>
  <si>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</si>
  <si>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</si>
  <si>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</si>
  <si>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</si>
  <si>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</si>
  <si>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</si>
  <si>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</si>
  <si>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</si>
  <si>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</si>
  <si>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</si>
  <si>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</si>
  <si>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</si>
  <si>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</si>
  <si>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</si>
  <si>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</si>
  <si>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</si>
  <si>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</si>
  <si>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</si>
  <si>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</si>
  <si>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</si>
  <si>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</si>
  <si>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</si>
  <si>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</si>
  <si>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</si>
  <si>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</si>
  <si>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</si>
  <si>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</si>
  <si>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</si>
  <si>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</si>
  <si>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</si>
  <si>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</si>
  <si>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</si>
  <si>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</si>
  <si>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</si>
  <si>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</si>
  <si>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</si>
  <si>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</si>
  <si>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</si>
  <si>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</si>
  <si>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</si>
  <si>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</si>
  <si>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</si>
  <si>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</si>
  <si>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</si>
  <si>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</si>
  <si>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</si>
  <si>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</si>
  <si>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</si>
  <si>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</si>
  <si>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</si>
  <si>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</si>
  <si>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</si>
  <si>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</si>
  <si>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</si>
  <si>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</si>
  <si>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</si>
  <si>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</si>
  <si>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</si>
  <si>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</si>
  <si>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</si>
  <si>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</si>
  <si>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</si>
  <si>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</si>
  <si>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</si>
  <si>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</si>
  <si>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</si>
  <si>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</si>
  <si>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</si>
  <si>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</si>
  <si>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</si>
  <si>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</si>
  <si>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</si>
  <si>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</si>
  <si>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</si>
  <si>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</si>
  <si>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</si>
  <si>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</si>
  <si>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</si>
  <si>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</si>
  <si>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</si>
  <si>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</si>
  <si>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</si>
  <si>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</si>
  <si>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</si>
  <si>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</si>
  <si>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</si>
  <si>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</si>
  <si>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</si>
  <si>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</si>
  <si>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</si>
  <si>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</si>
  <si>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</si>
  <si>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</si>
  <si>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</si>
  <si>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</si>
  <si>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</si>
  <si>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</si>
  <si>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</si>
  <si>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</si>
  <si>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</si>
  <si>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</si>
  <si>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</si>
  <si>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</si>
  <si>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</si>
  <si>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</si>
  <si>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</si>
  <si>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</si>
  <si>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</si>
  <si>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</si>
  <si>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</si>
  <si>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</si>
  <si>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</si>
  <si>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</si>
  <si>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</si>
  <si>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</si>
  <si>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</si>
  <si>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</si>
  <si>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</si>
  <si>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</si>
  <si>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</si>
  <si>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</si>
  <si>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</si>
  <si>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</si>
  <si>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</si>
  <si>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</si>
  <si>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</si>
  <si>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</si>
  <si>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</si>
  <si>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</si>
  <si>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</si>
  <si>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</si>
  <si>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</si>
  <si>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</si>
  <si>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</si>
  <si>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</si>
  <si>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</si>
  <si>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</si>
  <si>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</si>
  <si>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</si>
  <si>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</si>
  <si>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</si>
  <si>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</si>
  <si>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</si>
  <si>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</si>
  <si>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</si>
  <si>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</si>
  <si>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</si>
  <si>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</si>
  <si>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</si>
  <si>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</si>
  <si>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</si>
  <si>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</si>
  <si>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</si>
  <si>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</si>
  <si>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</si>
  <si>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</si>
  <si>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</si>
  <si>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</si>
  <si>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</si>
  <si>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</si>
  <si>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</si>
  <si>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</si>
  <si>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</si>
  <si>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</si>
  <si>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</si>
  <si>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</si>
  <si>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</si>
  <si>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</si>
  <si>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</si>
  <si>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</si>
  <si>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</si>
  <si>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</si>
  <si>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</si>
  <si>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</si>
  <si>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</si>
  <si>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</si>
  <si>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</si>
  <si>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</si>
  <si>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</si>
  <si>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</si>
  <si>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</si>
  <si>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</si>
  <si>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</si>
  <si>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</si>
  <si>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</si>
  <si>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</si>
  <si>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</si>
  <si>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</si>
  <si>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</si>
  <si>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</si>
  <si>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</si>
  <si>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</si>
  <si>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</si>
  <si>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</si>
  <si>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</si>
  <si>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</si>
  <si>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</si>
  <si>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</si>
  <si>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</si>
  <si>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</si>
  <si>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</si>
  <si>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</si>
  <si>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</si>
  <si>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</si>
  <si>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</si>
  <si>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</si>
  <si>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</si>
  <si>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</si>
  <si>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</si>
  <si>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</si>
  <si>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</si>
  <si>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</si>
  <si>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</si>
  <si>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</si>
  <si>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</si>
  <si>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</si>
  <si>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</si>
  <si>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</si>
  <si>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</si>
  <si>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</si>
  <si>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</si>
  <si>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</si>
  <si>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</si>
  <si>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</si>
  <si>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</si>
  <si>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</si>
  <si>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</si>
  <si>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</si>
  <si>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</si>
  <si>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</si>
  <si>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</si>
  <si>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</si>
  <si>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</si>
  <si>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</si>
  <si>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</si>
  <si>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</si>
  <si>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</si>
  <si>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</si>
  <si>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</si>
  <si>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</si>
  <si>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</si>
  <si>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</si>
  <si>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</si>
  <si>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</si>
  <si>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</si>
  <si>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</si>
  <si>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</si>
  <si>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</si>
  <si>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</si>
  <si>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</si>
  <si>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</si>
  <si>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</si>
  <si>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</si>
  <si>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</si>
  <si>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</si>
  <si>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</si>
  <si>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</si>
  <si>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</si>
  <si>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</si>
  <si>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</si>
  <si>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</si>
  <si>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</si>
  <si>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</si>
  <si>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</si>
  <si>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</si>
  <si>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</si>
  <si>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</si>
  <si>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</si>
  <si>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</si>
  <si>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</si>
  <si>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</si>
  <si>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</si>
  <si>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</si>
  <si>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</si>
  <si>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</si>
  <si>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</si>
  <si>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</si>
  <si>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</si>
  <si>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</si>
  <si>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</si>
  <si>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</si>
  <si>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</si>
  <si>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</si>
  <si>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</si>
  <si>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</si>
  <si>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</si>
  <si>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</si>
  <si>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</si>
  <si>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</si>
  <si>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</si>
  <si>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</si>
  <si>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</si>
  <si>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</si>
  <si>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</si>
  <si>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</si>
  <si>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</si>
  <si>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</si>
  <si>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</si>
  <si>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</si>
  <si>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</si>
  <si>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</si>
  <si>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</si>
  <si>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</si>
  <si>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</si>
  <si>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</si>
  <si>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</si>
  <si>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</si>
  <si>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</si>
  <si>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</si>
  <si>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</si>
  <si>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</si>
  <si>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</si>
  <si>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</si>
  <si>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</si>
  <si>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</si>
  <si>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</si>
  <si>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</si>
  <si>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</si>
  <si>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</si>
  <si>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</si>
  <si>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</si>
  <si>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</si>
  <si>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</si>
  <si>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</si>
  <si>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</si>
  <si>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</si>
  <si>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</si>
  <si>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</si>
  <si>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</si>
  <si>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</si>
  <si>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</si>
  <si>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</si>
  <si>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</si>
  <si>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</si>
  <si>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</si>
  <si>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</si>
  <si>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</si>
  <si>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</si>
  <si>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</si>
  <si>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</si>
  <si>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</si>
  <si>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</si>
  <si>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</si>
  <si>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</si>
  <si>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</si>
  <si>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</si>
  <si>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</si>
  <si>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</si>
  <si>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</si>
  <si>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</si>
  <si>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</si>
  <si>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</si>
  <si>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</si>
  <si>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</si>
  <si>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</si>
  <si>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</si>
  <si>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</si>
  <si>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</si>
  <si>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</si>
  <si>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</si>
  <si>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</si>
  <si>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</si>
  <si>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</si>
  <si>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</si>
  <si>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</si>
  <si>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</si>
  <si>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</si>
  <si>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</si>
  <si>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</si>
  <si>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</si>
  <si>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</si>
  <si>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</si>
  <si>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</si>
  <si>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</si>
  <si>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</si>
  <si>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</si>
  <si>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</si>
  <si>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</si>
  <si>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</si>
  <si>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</si>
  <si>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</si>
  <si>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</si>
  <si>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</si>
  <si>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</si>
  <si>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</si>
  <si>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</si>
  <si>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</si>
  <si>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</si>
  <si>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</si>
  <si>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</si>
  <si>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</si>
  <si>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</si>
  <si>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</si>
  <si>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</si>
  <si>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</si>
  <si>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</si>
  <si>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</si>
  <si>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</si>
  <si>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</si>
  <si>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</si>
  <si>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</si>
  <si>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</si>
  <si>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</si>
  <si>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</si>
  <si>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</si>
  <si>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</si>
  <si>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</si>
  <si>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</si>
  <si>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</si>
  <si>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</si>
  <si>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</si>
  <si>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</si>
  <si>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</si>
  <si>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</si>
  <si>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</si>
  <si>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</si>
  <si>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</si>
  <si>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</si>
  <si>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</si>
  <si>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</si>
  <si>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</si>
  <si>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</si>
  <si>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</si>
  <si>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</si>
  <si>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</si>
  <si>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</si>
  <si>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</si>
  <si>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</si>
  <si>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</si>
  <si>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</si>
  <si>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</si>
  <si>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</si>
  <si>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</si>
  <si>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</si>
  <si>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</si>
  <si>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</si>
  <si>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</si>
  <si>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</si>
  <si>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</si>
  <si>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</si>
  <si>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</si>
  <si>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</si>
  <si>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</si>
  <si>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</si>
  <si>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</si>
  <si>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</si>
  <si>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</si>
  <si>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</si>
  <si>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</si>
  <si>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</si>
  <si>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</si>
  <si>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</si>
  <si>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</si>
  <si>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</si>
  <si>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</si>
  <si>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</si>
  <si>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</si>
  <si>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</si>
  <si>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</si>
  <si>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</si>
  <si>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</si>
  <si>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</si>
  <si>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</si>
  <si>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</si>
  <si>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</si>
  <si>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</si>
  <si>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</si>
  <si>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</si>
  <si>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</si>
  <si>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</si>
  <si>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</si>
  <si>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</si>
  <si>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</si>
  <si>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</si>
  <si>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</si>
  <si>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</si>
  <si>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</si>
  <si>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</si>
  <si>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</si>
  <si>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</si>
  <si>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</si>
  <si>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</si>
  <si>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</si>
  <si>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</si>
  <si>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</si>
  <si>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</si>
  <si>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</si>
  <si>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</si>
  <si>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</si>
  <si>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</si>
  <si>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</si>
  <si>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</si>
  <si>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</si>
  <si>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</si>
  <si>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</si>
  <si>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</si>
  <si>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</si>
  <si>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</si>
  <si>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</si>
  <si>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</si>
  <si>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</si>
  <si>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</si>
  <si>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</si>
  <si>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</si>
  <si>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</si>
  <si>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</si>
  <si>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</si>
  <si>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</si>
  <si>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</si>
  <si>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</si>
  <si>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</si>
  <si>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</si>
  <si>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</si>
  <si>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</si>
  <si>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</si>
  <si>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</si>
  <si>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</si>
  <si>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</si>
  <si>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</si>
  <si>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</si>
  <si>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</si>
  <si>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</si>
  <si>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</si>
  <si>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</si>
  <si>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</si>
  <si>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</si>
  <si>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</si>
  <si>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</si>
  <si>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</si>
  <si>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</si>
  <si>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</si>
  <si>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</si>
  <si>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</si>
  <si>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</si>
  <si>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</si>
  <si>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</si>
  <si>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</si>
  <si>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</si>
  <si>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</si>
  <si>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</si>
  <si>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</si>
  <si>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</si>
  <si>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</si>
  <si>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</si>
  <si>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</si>
  <si>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</si>
  <si>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</si>
  <si>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</si>
  <si>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</si>
  <si>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</si>
  <si>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</si>
  <si>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</si>
  <si>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</si>
  <si>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</si>
  <si>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</si>
  <si>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</si>
  <si>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</si>
  <si>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</si>
  <si>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</si>
  <si>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</si>
  <si>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</si>
  <si>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</si>
  <si>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</si>
  <si>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</si>
  <si>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</si>
  <si>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</si>
  <si>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</si>
  <si>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</si>
  <si>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</si>
  <si>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</si>
  <si>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</si>
  <si>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</si>
  <si>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</si>
  <si>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</si>
  <si>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</si>
  <si>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</si>
  <si>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</si>
  <si>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</si>
  <si>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</si>
  <si>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</si>
  <si>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</si>
  <si>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</si>
  <si>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</si>
  <si>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</si>
  <si>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</si>
  <si>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</si>
  <si>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</si>
  <si>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</si>
  <si>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</si>
  <si>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</si>
  <si>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</si>
  <si>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</si>
  <si>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</si>
  <si>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</si>
  <si>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</si>
  <si>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</si>
  <si>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</si>
  <si>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</si>
  <si>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</si>
  <si>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</si>
  <si>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</si>
  <si>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</si>
  <si>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</si>
  <si>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</si>
  <si>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</si>
  <si>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</si>
  <si>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</si>
  <si>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</si>
  <si>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</si>
  <si>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</si>
  <si>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</si>
  <si>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</si>
  <si>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</si>
  <si>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</si>
  <si>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</si>
  <si>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</si>
  <si>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</si>
  <si>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</si>
  <si>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</si>
  <si>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</si>
  <si>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</si>
  <si>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</si>
  <si>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</si>
  <si>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</si>
  <si>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</si>
  <si>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</si>
  <si>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</si>
  <si>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</si>
  <si>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</si>
  <si>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</si>
  <si>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</si>
  <si>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</si>
  <si>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</si>
  <si>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</si>
  <si>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</si>
  <si>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</si>
  <si>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</si>
  <si>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</si>
  <si>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</si>
  <si>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</si>
  <si>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</si>
  <si>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</si>
  <si>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</si>
  <si>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</si>
  <si>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</si>
  <si>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</si>
  <si>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</si>
  <si>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</si>
  <si>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</si>
  <si>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</si>
  <si>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</si>
  <si>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</si>
  <si>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</si>
  <si>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</si>
  <si>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</si>
  <si>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</si>
  <si>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</si>
  <si>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</si>
  <si>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</si>
  <si>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</si>
  <si>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</si>
  <si>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</si>
  <si>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</si>
  <si>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</si>
  <si>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</si>
  <si>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</si>
  <si>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</si>
  <si>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</si>
  <si>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</si>
  <si>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</si>
  <si>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</si>
  <si>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</si>
  <si>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</si>
  <si>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</si>
  <si>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</si>
  <si>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</si>
  <si>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</si>
  <si>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</si>
  <si>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</si>
  <si>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</si>
  <si>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</si>
  <si>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</si>
  <si>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</si>
  <si>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</si>
  <si>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</si>
  <si>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</si>
  <si>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</si>
  <si>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</si>
  <si>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</si>
  <si>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</si>
  <si>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</si>
  <si>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</si>
  <si>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</si>
  <si>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</si>
  <si>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</si>
  <si>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</si>
  <si>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</si>
  <si>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</si>
  <si>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</si>
  <si>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</si>
  <si>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</si>
  <si>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</si>
  <si>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</si>
  <si>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</si>
  <si>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</si>
  <si>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</si>
  <si>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</si>
  <si>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</si>
  <si>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</si>
  <si>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</si>
  <si>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</si>
  <si>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</si>
  <si>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</si>
  <si>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</si>
  <si>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</si>
  <si>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</si>
  <si>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</si>
  <si>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</si>
  <si>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</si>
  <si>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</si>
  <si>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</si>
  <si>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</si>
  <si>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</si>
  <si>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</si>
  <si>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</si>
  <si>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</si>
  <si>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</si>
  <si>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</si>
  <si>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</si>
  <si>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</si>
  <si>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</si>
  <si>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</si>
  <si>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</si>
  <si>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</si>
  <si>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</si>
  <si>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</si>
  <si>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</si>
  <si>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</si>
  <si>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</si>
  <si>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</si>
  <si>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</si>
  <si>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</si>
  <si>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</si>
  <si>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</si>
  <si>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</si>
  <si>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</si>
  <si>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</si>
  <si>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</si>
  <si>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</si>
  <si>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</si>
  <si>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</si>
  <si>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</si>
  <si>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</si>
  <si>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</si>
  <si>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</si>
  <si>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</si>
  <si>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</si>
  <si>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</si>
  <si>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</si>
  <si>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</si>
  <si>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</si>
  <si>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</si>
  <si>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</si>
  <si>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</si>
  <si>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</si>
  <si>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</si>
  <si>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</si>
  <si>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</si>
  <si>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</si>
  <si>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</si>
  <si>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</si>
  <si>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</si>
  <si>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</si>
  <si>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</si>
  <si>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</si>
  <si>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</si>
  <si>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</si>
  <si>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</si>
  <si>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</si>
  <si>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</si>
  <si>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</si>
  <si>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</si>
  <si>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</si>
  <si>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</si>
  <si>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</si>
  <si>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</si>
  <si>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</si>
  <si>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</si>
  <si>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</si>
  <si>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</si>
  <si>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</si>
  <si>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</si>
  <si>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</si>
  <si>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</si>
  <si>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</si>
  <si>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</si>
  <si>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</si>
  <si>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</si>
  <si>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</si>
  <si>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</si>
  <si>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</si>
  <si>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</si>
  <si>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</si>
  <si>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</si>
  <si>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</si>
  <si>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</si>
  <si>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</si>
  <si>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</si>
  <si>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</si>
  <si>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</si>
  <si>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</si>
  <si>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</si>
  <si>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</si>
  <si>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</si>
  <si>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</si>
  <si>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</si>
  <si>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</si>
  <si>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</si>
  <si>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</si>
  <si>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</si>
  <si>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</si>
  <si>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</si>
  <si>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</si>
  <si>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</si>
  <si>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</si>
  <si>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</si>
  <si>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</si>
  <si>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</si>
  <si>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</si>
  <si>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</si>
  <si>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</si>
  <si>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</si>
  <si>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</si>
  <si>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</si>
  <si>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</si>
  <si>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</si>
  <si>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</si>
  <si>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</si>
  <si>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</si>
  <si>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</si>
  <si>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</si>
  <si>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</si>
  <si>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</si>
  <si>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</si>
  <si>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</si>
  <si>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</si>
  <si>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</si>
  <si>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</si>
  <si>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</si>
  <si>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</si>
  <si>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</si>
  <si>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</si>
  <si>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</si>
  <si>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</si>
  <si>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</si>
  <si>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</si>
  <si>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</si>
  <si>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</si>
  <si>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Column Labels</t>
  </si>
  <si>
    <t>Count of sub-category</t>
  </si>
  <si>
    <t>(All)</t>
  </si>
  <si>
    <t>Parent Category</t>
  </si>
  <si>
    <t>date created conversion</t>
  </si>
  <si>
    <t>date ended conversion</t>
  </si>
  <si>
    <t>Count of outcome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</si>
  <si>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</si>
  <si>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</si>
  <si>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</si>
  <si>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</si>
  <si>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</si>
  <si>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</si>
  <si>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</si>
  <si>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</si>
  <si>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</si>
  <si>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</si>
  <si>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</si>
  <si>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</si>
  <si>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</t>
  </si>
  <si>
    <t>Count of Outcome</t>
  </si>
  <si>
    <t>Goal</t>
  </si>
  <si>
    <t>Number Success</t>
  </si>
  <si>
    <t>Number Fail</t>
  </si>
  <si>
    <t>Number Canceled</t>
  </si>
  <si>
    <t>Total Project</t>
  </si>
  <si>
    <t>Percentage Failed</t>
  </si>
  <si>
    <t>Percentage Canceled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</si>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</sst>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0.39994506668294322"/>
        </patternFill>
      </fill>
    </dxf>
    <dxf>
      <font>
        <color auto="1"/>
      </font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8806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[StarterBook.xlsx]Pivot-Sub 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AF-4E84-9A90-B710452B3E77}"/>
            </c:ext>
          </c:extLst>
        </c:ser>
        <c:ser>
          <c:idx val="1"/>
          <c:order val="1"/>
          <c:tx>
            <c:strRef>
              <c:f>'Pivot-Sub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AF-4E84-9A90-B710452B3E77}"/>
            </c:ext>
          </c:extLst>
        </c:ser>
        <c:ser>
          <c:idx val="2"/>
          <c:order val="2"/>
          <c:tx>
            <c:strRef>
              <c:f>'Pivot-Sub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AF-4E84-9A90-B710452B3E77}"/>
            </c:ext>
          </c:extLst>
        </c:ser>
        <c:ser>
          <c:idx val="3"/>
          <c:order val="3"/>
          <c:tx>
            <c:strRef>
              <c:f>'Pivot-Sub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AF-4E84-9A90-B710452B3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3561320"/>
        <c:axId val="583564600"/>
      </c:barChart>
      <c:catAx>
        <c:axId val="583561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564600"/>
        <c:crosses val="autoZero"/>
        <c:auto val="1"/>
        <c:lblAlgn val="ctr"/>
        <c:lblOffset val="100"/>
        <c:noMultiLvlLbl val="0"/>
      </c:catAx>
      <c:valAx>
        <c:axId val="583564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561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- State!PivotTable3</c:name>
    <c:fmtId val="7"/>
  </c:pivotSource>
  <c:chart>
    <c:autoTitleDeleted val="0"/>
    <c:pivotFmts>
      <c:pivotFmt>
        <c:idx val="0"/>
        <c:spPr>
          <a:ln w="28575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2">
                  <a:lumMod val="75000"/>
                </a:schemeClr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5">
                  <a:lumMod val="75000"/>
                </a:schemeClr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strRef>
              <c:f>'Pivot -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State'!$B$6:$B$18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2D-4BC6-AF76-F59647DDBEAA}"/>
            </c:ext>
          </c:extLst>
        </c:ser>
        <c:ser>
          <c:idx val="1"/>
          <c:order val="1"/>
          <c:tx>
            <c:strRef>
              <c:f>'Pivot -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cat>
            <c:strRef>
              <c:f>'Pivot -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2D-4BC6-AF76-F59647DDBEAA}"/>
            </c:ext>
          </c:extLst>
        </c:ser>
        <c:ser>
          <c:idx val="2"/>
          <c:order val="2"/>
          <c:tx>
            <c:strRef>
              <c:f>'Pivot - State'!$D$4:$D$5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'Pivot -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State'!$D$6:$D$18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2D-4BC6-AF76-F59647DDB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1417232"/>
        <c:axId val="441415264"/>
      </c:lineChart>
      <c:catAx>
        <c:axId val="44141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415264"/>
        <c:crosses val="autoZero"/>
        <c:auto val="1"/>
        <c:lblAlgn val="ctr"/>
        <c:lblOffset val="100"/>
        <c:noMultiLvlLbl val="0"/>
      </c:catAx>
      <c:valAx>
        <c:axId val="44141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41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9004855643044622"/>
          <c:y val="6.0185185185185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BC-48E6-A365-16C3778F423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BC-48E6-A365-16C3778F423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BC-48E6-A365-16C3778F4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734856"/>
        <c:axId val="577735184"/>
      </c:lineChart>
      <c:catAx>
        <c:axId val="577734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735184"/>
        <c:crosses val="autoZero"/>
        <c:auto val="1"/>
        <c:lblAlgn val="ctr"/>
        <c:lblOffset val="100"/>
        <c:noMultiLvlLbl val="0"/>
      </c:catAx>
      <c:valAx>
        <c:axId val="57773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734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290512</xdr:colOff>
      <xdr:row>13</xdr:row>
      <xdr:rowOff>119061</xdr:rowOff>
    </xdr:from>
    <xdr:to>
      <xdr:col>15</xdr:col>
      <xdr:colOff>457200</xdr:colOff>
      <xdr:row>32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262622-A982-4F30-8DB0-D05EC78AD7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214311</xdr:colOff>
      <xdr:row>10</xdr:row>
      <xdr:rowOff>38100</xdr:rowOff>
    </xdr:from>
    <xdr:to>
      <xdr:col>9</xdr:col>
      <xdr:colOff>57149</xdr:colOff>
      <xdr:row>25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316A31-6979-41D2-A501-974F68F28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114299</xdr:colOff>
      <xdr:row>14</xdr:row>
      <xdr:rowOff>190499</xdr:rowOff>
    </xdr:from>
    <xdr:to>
      <xdr:col>7</xdr:col>
      <xdr:colOff>1314450</xdr:colOff>
      <xdr:row>32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ristopher Irabor, M.B.A." refreshedDate="43496.501693055558" createdVersion="6" refreshedVersion="6" minRefreshableVersion="3" recordCount="4114">
  <cacheSource type="worksheet">
    <worksheetSource ref="A1:T4115" sheet="Data Source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MixedTypes="1" containsNumber="1" minValue="4.4241914790072115E-5" maxValue="2500000"/>
    </cacheField>
    <cacheField name="average donation" numFmtId="2">
      <sharedItems containsMixedTypes="1" containsNumber="1" minValue="4.9140049140049139E-4" maxValue="4000000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hristopher Irabor, M.B.A." refreshedDate="43496.501693402781" createdVersion="6" refreshedVersion="6" minRefreshableVersion="3" recordCount="4114">
  <cacheSource type="worksheet">
    <worksheetSource ref="A1:R4115" sheet="Data Sourc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MixedTypes="1" containsNumber="1" minValue="4.4241914790072115E-5" maxValue="2500000"/>
    </cacheField>
    <cacheField name="average donation" numFmtId="2">
      <sharedItems containsMixedTypes="1" containsNumber="1" minValue="4.9140049140049139E-4" maxValue="40000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0.73067996217656661"/>
    <n v="46.703296703296701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0.70122159284788099"/>
    <n v="130.0632911392405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0.95238095238095233"/>
    <n v="14.285714285714286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0.9624639076034649"/>
    <n v="66.666666666666671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0.81306401696495034"/>
    <n v="154.92957746478874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0.91093394077448742"/>
    <n v="85.085106382978722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0.93907735649724144"/>
    <n v="137.93103448275863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0.98792535675082327"/>
    <n v="157.89473684210526"/>
    <s v="film &amp; video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0.99956590280792346"/>
    <n v="291.66666666666669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0.7936633914824045"/>
    <n v="25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0.99502487562189057"/>
    <n v="157.89473684210526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0.82987551867219922"/>
    <n v="66.666666666666671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0.60498507703476645"/>
    <n v="36.27569528415961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0.62511162707626367"/>
    <n v="68.627450980392155"/>
    <s v="film &amp; video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0.99075297225891679"/>
    <n v="146.34146341463415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0.93808630393996251"/>
    <n v="20.408163265306122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0.99758915953113314"/>
    <n v="171.42857142857142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0.99337748344370858"/>
    <n v="41.666666666666664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0.94054707861374642"/>
    <n v="87.719298245614041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0.68825910931174084"/>
    <n v="38.636363636363633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0.99800399201596801"/>
    <n v="80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0.9162951956414066"/>
    <n v="183.16831683168317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0.85365853658536583"/>
    <n v="43.7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0.84388185654008441"/>
    <n v="86.956521739130437"/>
    <s v="film &amp; video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0.91905272447928432"/>
    <n v="60.975609756097562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0.75"/>
    <n v="42.857142857142854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0.64432989690721654"/>
    <n v="65.78947368421052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0.89505482210785414"/>
    <n v="133.33333333333334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0.99651220727453915"/>
    <n v="169.01408450704224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0.81081081081081086"/>
    <n v="25.641025641025642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0.98716926744636591"/>
    <n v="75.471698113207552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0.99754558204768584"/>
    <n v="319.66292134831463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0.97947761194029848"/>
    <n v="82.0312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0.76650943396226412"/>
    <n v="38.235294117647058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0.60060060060060061"/>
    <n v="35.714285714285715"/>
    <s v="film &amp; video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0.70348223707351387"/>
    <n v="136.36363636363637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0.54513467304309038"/>
    <n v="86.956521739130437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0.90876045074518352"/>
    <n v="37.878787878787875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0.76347533974652615"/>
    <n v="115.2073732718894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0.98667982239763197"/>
    <n v="125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0.70493454179254789"/>
    <n v="82.840236686390526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0.32398107950495691"/>
    <n v="38.022813688212928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0.83333333333333337"/>
    <n v="81.967213114754102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0.96"/>
    <n v="186.66666666666666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0.92927302970885872"/>
    <n v="71.428571428571431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0.92635479388605835"/>
    <n v="52.631578947368418"/>
    <s v="film &amp; video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0.78113904274960944"/>
    <n v="92.436974789915965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0.86051114361930992"/>
    <n v="192.30769230769232"/>
    <s v="film &amp; video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0.91213134691395559"/>
    <n v="25.641025641025642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0.99009900990099009"/>
    <n v="192.30769230769232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0.77547339945897209"/>
    <n v="100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0.93229227362778233"/>
    <n v="45.977011494252871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0.98135426889106969"/>
    <n v="217.39130434782609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0.97172286463900492"/>
    <n v="133.33333333333334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0.99874457806537187"/>
    <n v="606.06060606060601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0.96808961498000357"/>
    <n v="41.666666666666664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0.67430883344571813"/>
    <n v="217.39130434782609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0.64627315812149932"/>
    <n v="62.5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0.88091368367270539"/>
    <n v="31.25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0.57692307692307687"/>
    <n v="50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0.92998538594393521"/>
    <n v="122.80701754385964"/>
    <s v="film &amp; video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0.84317032040472173"/>
    <n v="76.92307692307692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0.86021505376344087"/>
    <n v="100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0.78636959370904325"/>
    <n v="16.666666666666668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0.90136945060630624"/>
    <n v="56.179775280898873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0.78616352201257866"/>
    <n v="29.411764705882351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0.80681308830121024"/>
    <n v="56.25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0.92243186582809222"/>
    <n v="53.658536585365852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0.88548861261644185"/>
    <n v="17.241379310344829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0.86633663366336633"/>
    <n v="74.468085106382972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0.65217391304347827"/>
    <n v="20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0.25477707006369427"/>
    <n v="15.384615384615385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3.7009622501850484E-2"/>
    <n v="1.4285714285714286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0.78740157480314965"/>
    <n v="31.707317073170731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0.93240093240093236"/>
    <n v="255.31914893617022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0.50505050505050508"/>
    <n v="26.785714285714285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0.99987501562304715"/>
    <n v="40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0.97560975609756095"/>
    <n v="15.384615384615385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0.79681274900398402"/>
    <n v="57.142857142857146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0.93926111458985595"/>
    <n v="352.94117647058823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0.95602294455066916"/>
    <n v="100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0.97222222222222221"/>
    <n v="58.333333333333336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0.86906141367323286"/>
    <n v="107.14285714285714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0.99601593625498008"/>
    <n v="31.25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0.83333333333333337"/>
    <n v="65.217391304347828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0.95057034220532322"/>
    <n v="116.27906976744185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0.9041591320072333"/>
    <n v="66.666666666666671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0.96153846153846156"/>
    <n v="20.833333333333332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0.76086956521739135"/>
    <n v="16.666666666666668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0.87209302325581395"/>
    <n v="44.117647058823529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0.94117647058823528"/>
    <n v="50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0.94117647058823528"/>
    <n v="53.333333333333336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0.94322419181407169"/>
    <n v="38.46153846153846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0.78277886497064575"/>
    <n v="92.307692307692307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0.95098756400877837"/>
    <n v="26.530612244897959"/>
    <s v="film &amp; video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0.83333333333333337"/>
    <n v="5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0.93101988997037666"/>
    <n v="36.666666666666664"/>
    <s v="film &amp; video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0.99502487562189057"/>
    <n v="185.18518518518519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0.97592713077423554"/>
    <n v="108.69565217391305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0.40540540540540543"/>
    <n v="31.914893617021278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0.45558086560364464"/>
    <n v="21.276595744680851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0.76470588235294112"/>
    <n v="50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0.64695009242144175"/>
    <n v="66.037735849056602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0.96153846153846156"/>
    <n v="61.728395061728392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0.70921985815602839"/>
    <n v="64.102564102564102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0.967741935483871"/>
    <n v="85.714285714285708"/>
    <s v="film &amp; video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0.71202531645569622"/>
    <n v="20.454545454545453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0.87983911513323276"/>
    <n v="61.403508771929822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0.9950864840719823"/>
    <n v="166.66666666666666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0.88470834704631274"/>
    <n v="128.2051282051282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0.95641682116476856"/>
    <n v="87.837837837837839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7000"/>
    <n v="70000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000"/>
    <n v="3000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e v="#DIV/0!"/>
    <e v="#DIV/0!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364.23841059602648"/>
    <n v="9166.6666666666661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e v="#DIV/0!"/>
    <e v="#DIV/0!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7.1428571428571432"/>
    <n v="83.333333333333329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18.024513338139869"/>
    <n v="1923.0769230769231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42.10526315789474"/>
    <n v="2000"/>
    <s v="film &amp; video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53.561863952865558"/>
    <n v="16666.666666666668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e v="#DIV/0!"/>
    <e v="#DIV/0!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e v="#DIV/0!"/>
    <e v="#DIV/0!"/>
    <s v="film &amp; video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2"/>
    <e v="#DIV/0!"/>
    <e v="#DIV/0!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.450685826257349"/>
    <n v="987.65432098765427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e v="#DIV/0!"/>
    <e v="#DIV/0!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e v="#DIV/0!"/>
    <e v="#DIV/0!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7.4441687344913152"/>
    <n v="600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e v="#DIV/0!"/>
    <e v="#DIV/0!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e v="#DIV/0!"/>
    <e v="#DIV/0!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1.833616298811545"/>
    <n v="2586.2068965517242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e v="#DIV/0!"/>
    <e v="#DIV/0!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9.2807424593967518"/>
    <n v="428.57142857142856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00"/>
    <n v="3000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e v="#DIV/0!"/>
    <e v="#DIV/0!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3.6231884057971016"/>
    <n v="202.70270270270271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13.31360946745562"/>
    <n v="500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73.91304347826087"/>
    <n v="6666.666666666667"/>
    <s v="film &amp; video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e v="#DIV/0!"/>
    <e v="#DIV/0!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1250"/>
    <n v="2500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08.69565217391305"/>
    <n v="1666.6666666666667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4.31721572794899"/>
    <n v="1940.2985074626865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1785.7142857142858"/>
    <n v="50000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12666.666666666666"/>
    <n v="190000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39.27576601671308"/>
    <n v="5000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7.5"/>
    <n v="500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16666.666666666668"/>
    <n v="337500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19.607843137254903"/>
    <n v="2333.3333333333335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374.375"/>
    <n v="1497.5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e v="#DIV/0!"/>
    <e v="#DIV/0!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50000"/>
    <n v="500000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e v="#DIV/0!"/>
    <e v="#DIV/0!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0000"/>
    <n v="50000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6.4367816091954024"/>
    <n v="280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e v="#DIV/0!"/>
    <e v="#DIV/0!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87.5"/>
    <n v="17142.857142857141"/>
    <s v="film &amp; video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e v="#DIV/0!"/>
    <e v="#DIV/0!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1.6666666666666667"/>
    <n v="5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0000"/>
    <n v="55000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24.615384615384617"/>
    <n v="2666.6666666666665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4.4642857142857144"/>
    <n v="250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0.76923076923077"/>
    <n v="1000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50000"/>
    <n v="50000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e v="#DIV/0!"/>
    <e v="#DIV/0!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e v="#DIV/0!"/>
    <e v="#DIV/0!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e v="#DIV/0!"/>
    <e v="#DIV/0!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15.420200462606013"/>
    <n v="769.23076923076928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e v="#DIV/0!"/>
    <e v="#DIV/0!"/>
    <s v="film &amp; video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2.5"/>
    <n v="64.285714285714292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e v="#DIV/0!"/>
    <e v="#DIV/0!"/>
    <s v="film &amp; video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5"/>
    <n v="5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2.9925187032418954"/>
    <n v="92.307692307692307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4.7409972299168972"/>
    <n v="855.7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e v="#DIV/0!"/>
    <e v="#DIV/0!"/>
    <s v="film &amp; video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2.788933511825078"/>
    <n v="1041.6666666666667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29.411764705882351"/>
    <n v="750"/>
    <s v="film &amp; video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18.181818181818183"/>
    <n v="400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e v="#DIV/0!"/>
    <e v="#DIV/0!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6.25"/>
    <n v="100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e v="#DIV/0!"/>
    <e v="#DIV/0!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1449.2753623188405"/>
    <n v="100000"/>
    <s v="film &amp; video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240"/>
    <n v="12000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20"/>
    <n v="1666.6666666666667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58823.529411764706"/>
    <n v="333333.33333333331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e v="#DIV/0!"/>
    <e v="#DIV/0!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833.33333333333337"/>
    <n v="833.33333333333337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e v="#DIV/0!"/>
    <e v="#DIV/0!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2.3890784982935154"/>
    <n v="184.21052631578948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9.5419847328244281"/>
    <n v="312.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89.605734767025083"/>
    <n v="4166.666666666667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e v="#DIV/0!"/>
    <e v="#DIV/0!"/>
    <s v="film &amp; video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3.8178867996563901"/>
    <n v="333.33333333333331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1.7105263157894737"/>
    <n v="92.857142857142861"/>
    <s v="film &amp; video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e v="#DIV/0!"/>
    <e v="#DIV/0!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.3512064343163539"/>
    <n v="312.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1.9715440475799297"/>
    <n v="232.01856148491879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6.1538461538461542"/>
    <n v="470.58823529411762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e v="#DIV/0!"/>
    <e v="#DIV/0!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6.572769953051643"/>
    <n v="1076.9230769230769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e v="#DIV/0!"/>
    <e v="#DIV/0!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e v="#DIV/0!"/>
    <e v="#DIV/0!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3.9603960396039604"/>
    <n v="363.63636363636363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2.2421524663677128"/>
    <n v="416.66666666666669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6300"/>
    <n v="6300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2500"/>
    <n v="5000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12500"/>
    <n v="12500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440"/>
    <n v="4400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1.7953824200462347"/>
    <n v="595.23809523809518"/>
    <s v="film &amp; video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8.3731055848614258"/>
    <n v="2631.5789473684213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50"/>
    <n v="5000"/>
    <s v="film &amp; video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5.6721497447532618"/>
    <n v="657.89473684210532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38.88888888888889"/>
    <n v="16666.666666666668"/>
    <s v="film &amp; video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e v="#DIV/0!"/>
    <e v="#DIV/0!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7.6923076923076925"/>
    <n v="500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e v="#DIV/0!"/>
    <e v="#DIV/0!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e v="#DIV/0!"/>
    <e v="#DIV/0!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e v="#DIV/0!"/>
    <e v="#DIV/0!"/>
    <s v="film &amp; video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16"/>
    <n v="14500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e v="#DIV/0!"/>
    <e v="#DIV/0!"/>
    <s v="film &amp; video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e v="#DIV/0!"/>
    <e v="#DIV/0!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e v="#DIV/0!"/>
    <e v="#DIV/0!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250"/>
    <n v="750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e v="#DIV/0!"/>
    <e v="#DIV/0!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6.363636363636367"/>
    <n v="571.42857142857144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e v="#DIV/0!"/>
    <e v="#DIV/0!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2.4937655860349128"/>
    <n v="200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e v="#DIV/0!"/>
    <e v="#DIV/0!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e v="#DIV/0!"/>
    <e v="#DIV/0!"/>
    <s v="film &amp; video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00"/>
    <n v="15000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e v="#DIV/0!"/>
    <e v="#DIV/0!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4"/>
    <n v="200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0.9290733051225385"/>
    <n v="109.48905109489051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0.8878048780487805"/>
    <n v="96.808510638297875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0.88135593220338981"/>
    <n v="64.356435643564353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0.97473487211478482"/>
    <n v="76.219512195121951"/>
    <s v="film &amp; video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0.87906567876428476"/>
    <n v="41.666666666666664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0.96413420748168144"/>
    <n v="52.083333333333336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0.32737510639690959"/>
    <n v="22.421524663677129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0.74571215510812827"/>
    <n v="80.645161290322577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0.98684592432633256"/>
    <n v="582.19178082191786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0.88558271342543393"/>
    <n v="42.553191489361701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0.94711917916337807"/>
    <n v="68.649885583524025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0.79635949943117179"/>
    <n v="45.454545454545453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0.54182921543129603"/>
    <n v="46.296296296296298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0.99272005294506949"/>
    <n v="214.28571428571428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0.85508637441239532"/>
    <n v="76.433121019108285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0.93691515998997499"/>
    <n v="42.553191489361701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0.71890726096333568"/>
    <n v="47.272727272727273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0.93697454133088409"/>
    <n v="62.5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0.52317672909908963"/>
    <n v="43.604651162790695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0.75793236858311719"/>
    <n v="79.617834394904463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0.93984962406015038"/>
    <n v="113.63636363636364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0.93109869646182497"/>
    <n v="90.909090909090907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0.41666666666666669"/>
    <n v="17.241379310344829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0.84687572302014846"/>
    <n v="25.960539979231569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0.84602368866328259"/>
    <n v="54.945054945054942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0.90009000900090008"/>
    <n v="86.206896551724142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0.6872852233676976"/>
    <n v="27.777777777777779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0.75971197275217806"/>
    <n v="59.696969696969695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0.89766606822262118"/>
    <n v="45.045045045045043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0.67919200873549601"/>
    <n v="62.656641604010026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0.65527065527065531"/>
    <n v="37.704918032786885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0.95529231944975157"/>
    <n v="104.52961672473867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0.56359090063704553"/>
    <n v="46.153846153846153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0.92785207811029935"/>
    <n v="42.372881355932201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0.64102564102564108"/>
    <n v="35.398230088495573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0.9225517782185525"/>
    <n v="60.24096385542169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0.6775067750677507"/>
    <n v="64.516129032258064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0.90594859787032389"/>
    <n v="68.349106203995788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0.66512292457013356"/>
    <n v="65.060240963855421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0.63565398138132101"/>
    <n v="55.73770491803279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0.64043447074495341"/>
    <n v="35.06311360448808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0.82927241146386188"/>
    <n v="69.620253164556956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0.98825079609091904"/>
    <n v="251.39664804469274"/>
    <s v="film &amp; video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0.87510118357435085"/>
    <n v="89.10891089108911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0.95578399855103147"/>
    <n v="52.631578947368418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0.43701504986185646"/>
    <n v="24.866785079928952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0.91614242960972336"/>
    <n v="111.11111111111111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0.56721497447532609"/>
    <n v="51.724137931034484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0.96889254225970156"/>
    <n v="111.85682326621924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0.95401640908223617"/>
    <n v="64.65517241379311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0.9373437760373271"/>
    <n v="26.785714285714285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0.83319446758873517"/>
    <n v="39.0625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0.98515438025908253"/>
    <n v="152.12981744421907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0.98634294385432475"/>
    <n v="198.47328244274809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0.75126332440632171"/>
    <n v="75.187969924812023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0.84227407261413234"/>
    <n v="193.79844961240309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0.99364069952305245"/>
    <n v="140.8450704225352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0.91800041441161562"/>
    <n v="51.724137931034484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0.55880750478478924"/>
    <n v="40.983606557377051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0.9830653235110689"/>
    <n v="83.892617449664428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0.8422116477870889"/>
    <n v="51.792828685258961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0.99542106310969536"/>
    <n v="92.592592592592595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0.72744907856450047"/>
    <n v="36.585365853658537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0.43169121381411885"/>
    <n v="45.945945945945944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0.76726342710997442"/>
    <n v="39.682539682539684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0.34141345168999659"/>
    <n v="12.5"/>
    <s v="film &amp; video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0.89832584728460596"/>
    <n v="38.194444444444443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0.94726870855699397"/>
    <n v="59.405940594059409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0.8407286314806165"/>
    <n v="75.630252100840337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0.96034726156978367"/>
    <n v="27.777777777777779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0.96059956782625433"/>
    <n v="133.33333333333334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0.8938547486033519"/>
    <n v="54.794520547945204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0.95478798090424033"/>
    <n v="76.576576576576571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0.25963910164870829"/>
    <n v="8.3333333333333339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0.98767383059418457"/>
    <n v="198.4126984126984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0.87894058361654748"/>
    <n v="94.936708860759495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0.99203068681591222"/>
    <n v="94.936708860759495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0.35295778624876467"/>
    <n v="17.6056338028169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0.88746893858714948"/>
    <n v="98.039215686274517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0.93826233814974669"/>
    <n v="126.58227848101266"/>
    <s v="film &amp; video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0.97406211733273962"/>
    <n v="103.85756676557864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0.92668099933278969"/>
    <n v="134.40860215053763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0.81251880830574785"/>
    <n v="93.103448275862064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0.98425196850393704"/>
    <n v="103.65853658536585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0.95789110693896318"/>
    <n v="67.934782608695656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0.88550638568171591"/>
    <n v="130.32145960034754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0.73313782991202348"/>
    <n v="117.64705882352941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0.96511681773961921"/>
    <n v="150.60240963855421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0.94786729857819907"/>
    <n v="59.880239520958085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0.98204264870931535"/>
    <n v="102.94117647058823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0.93804230570798741"/>
    <n v="91.324200913242009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0.88483829580144224"/>
    <n v="180.18018018018017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0.79854664510590723"/>
    <n v="150.37593984962405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0.98823994465856313"/>
    <n v="144.92753623188406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0.97309673726388091"/>
    <n v="106.25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0.85587772314615174"/>
    <n v="50.709939148073019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0.98845159058335108"/>
    <n v="96.774193548387103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0.90798811625153442"/>
    <n v="63.559322033898304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0.9252120277563608"/>
    <n v="67.415730337078656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0.79985374103021167"/>
    <n v="117.05685618729098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0.93708165997322623"/>
    <n v="63.636363636363633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0.99634937588675099"/>
    <n v="169.23076923076923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0.98011701943800744"/>
    <n v="57.251908396946568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0.97958944967541961"/>
    <n v="117.54385964912281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0.81118881118881114"/>
    <n v="81.005586592178773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0.5872376809279295"/>
    <n v="53.191489361702125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0.89613363144712144"/>
    <n v="105.54089709762533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0.970873786407767"/>
    <n v="84.033613445378151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0.93777223294728651"/>
    <n v="67.425149700598809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0.87138375740676188"/>
    <n v="113.12217194570135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0.78529194382852918"/>
    <n v="35.269709543568467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0.85792724776938911"/>
    <n v="34.965034965034967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0.92065607125602222"/>
    <n v="95.309951060358884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0.96206706981858159"/>
    <n v="120.68965517241379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0.86016220201523719"/>
    <n v="212.12121212121212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0.97378189622601086"/>
    <n v="77.319587628865975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0.57471264367816088"/>
    <n v="49.504950495049506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0.97004501008846811"/>
    <n v="187.26591760299627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0.95369458128078821"/>
    <n v="80.132450331125824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0.98643649815043155"/>
    <n v="137.93103448275863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0.90027638485014905"/>
    <n v="98.870056497175142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0.80541666666666667"/>
    <n v="112.38372093023256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0.98684210526315785"/>
    <n v="343.26923076923077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0.90775874366189879"/>
    <n v="61.946902654867259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0.96178507309566552"/>
    <n v="230.76923076923077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0.98701298701298701"/>
    <n v="283.58208955223881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0.96758493702473436"/>
    <n v="84.033613445378151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0.96050407253726755"/>
    <n v="78.616352201257868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0.90780601442433928"/>
    <n v="38.922155688622752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0.81953778069168992"/>
    <n v="581.39534883720933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0.87589706457697092"/>
    <n v="141.24293785310735"/>
    <s v="film &amp; video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0.7978723404255319"/>
    <n v="33.333333333333336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0.9375"/>
    <n v="84.269662921348313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0.76540375047837739"/>
    <n v="34.482758620689658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0.83333333333333337"/>
    <n v="35.714285714285715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0.94375963020030817"/>
    <n v="51.041666666666664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0.87412587412587417"/>
    <n v="90.225563909774436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0.8947211452430659"/>
    <n v="36.144578313253014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0.86147484493452786"/>
    <n v="100.67114093959732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0.70671378091872794"/>
    <n v="81.632653061224488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0.95483624558388236"/>
    <n v="99.601593625498012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0.39087947882736157"/>
    <n v="27.272727272727273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0.48377723970944309"/>
    <n v="20.8125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0.89202087328843493"/>
    <n v="52.219321148825067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0.94355645298258195"/>
    <n v="105.48523206751055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0.99833610648918469"/>
    <n v="46.153846153846153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0.46731270598652169"/>
    <n v="67.615658362989322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0.79264426125554854"/>
    <n v="70.422535211267601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0.55085653330429996"/>
    <n v="45.033112582781456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0.99393698439518929"/>
    <n v="103.62694300518135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0.9910537311833717"/>
    <n v="89.805825242718441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0.90541984318128321"/>
    <n v="142.45014245014244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0.89370602776193198"/>
    <n v="94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0.92554456728477608"/>
    <n v="54.347826086956523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0.9375"/>
    <n v="76.530612244897952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0.96246137663532971"/>
    <n v="54.340611353711793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0.7989773090444231"/>
    <n v="111.94029850746269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0.9362857544122466"/>
    <n v="210.52631578947367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0.89045212706751853"/>
    <n v="161.29032258064515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0.96327977497784456"/>
    <n v="684.93150684931504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0.70596540769502292"/>
    <n v="46.511627906976742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0.95002850085502566"/>
    <n v="71.428571428571431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0.97001274873898347"/>
    <n v="129.15129151291512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0.92885375494071143"/>
    <n v="51.272727272727273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0.92846508142307171"/>
    <n v="80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0.98473658296405708"/>
    <n v="90.909090909090907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0.9858270925001561"/>
    <n v="157.89473684210526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0.73099415204678364"/>
    <n v="33.33333333333333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0.77942322681215903"/>
    <n v="142.85714285714286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0.98960910440376049"/>
    <n v="124.48132780082987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0.78839482812992745"/>
    <n v="45.454545454545453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0.95160211136718464"/>
    <n v="74.853801169590639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0.97225141896153033"/>
    <n v="88.942307692307693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0.97897990294113535"/>
    <n v="66.666666666666671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0.83182910902784124"/>
    <n v="40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0.99752992589777689"/>
    <n v="201.92307692307693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0.99370064767988642"/>
    <n v="215.38461538461539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0.99564405724953331"/>
    <n v="109.58904109589041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227.58620689655172"/>
    <n v="1100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49.833887043189371"/>
    <n v="2500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93.023255813953483"/>
    <n v="3333.3333333333335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30.718954248366"/>
    <n v="1538.4615384615386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14.713094654242274"/>
    <n v="600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8333.3333333333339"/>
    <n v="25000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75.187969924812023"/>
    <n v="1250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e v="#DIV/0!"/>
    <e v="#DIV/0!"/>
    <s v="film &amp; video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17.751479289940828"/>
    <n v="923.07692307692309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e v="#DIV/0!"/>
    <e v="#DIV/0!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41.666666666666664"/>
    <n v="200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7.2289156626506026"/>
    <n v="375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.526315789473685"/>
    <n v="750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e v="#DIV/0!"/>
    <e v="#DIV/0!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20"/>
    <n v="1250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36666.666666666664"/>
    <n v="36666.666666666664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e v="#DIV/0!"/>
    <e v="#DIV/0!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e v="#DIV/0!"/>
    <e v="#DIV/0!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10.660980810234541"/>
    <n v="1818.1818181818182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e v="#DIV/0!"/>
    <e v="#DIV/0!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000"/>
    <n v="5000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e v="#DIV/0!"/>
    <e v="#DIV/0!"/>
    <s v="film &amp; video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2.5407263488267824"/>
    <n v="1000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000"/>
    <n v="5000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20"/>
    <n v="1000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0000"/>
    <n v="30000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13.70757180156658"/>
    <n v="656.25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6000"/>
    <n v="30000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0.484087306426044"/>
    <n v="625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44.444444444444443"/>
    <n v="400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26.26262626262626"/>
    <n v="7142.8571428571431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e v="#DIV/0!"/>
    <e v="#DIV/0!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1.5625"/>
    <n v="62.5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3649.0384615384614"/>
    <n v="47437.5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21.95121951219512"/>
    <n v="2000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1444.4444444444443"/>
    <n v="32500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45.70491803278688"/>
    <n v="2962.6666666666665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e v="#DIV/0!"/>
    <e v="#DIV/0!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12.180267965895249"/>
    <n v="204.08163265306123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1560"/>
    <n v="39000"/>
    <s v="film &amp; video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340"/>
    <n v="4250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e v="#DIV/0!"/>
    <e v="#DIV/0!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e v="#DIV/0!"/>
    <e v="#DIV/0!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44"/>
    <n v="5000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1010"/>
    <n v="1010"/>
    <s v="film &amp; video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3.7101449275362319"/>
    <n v="64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31.57894736842104"/>
    <n v="2000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4.6349942062572422"/>
    <n v="512.82051282051282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e v="#DIV/0!"/>
    <e v="#DIV/0!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e v="#DIV/0!"/>
    <e v="#DIV/0!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98.039215686274517"/>
    <n v="2500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8.4085002293227333"/>
    <n v="323.52941176470586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5.6737588652482271"/>
    <n v="160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4.843205574912893"/>
    <n v="2142.8571428571427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300"/>
    <n v="3300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e v="#DIV/0!"/>
    <e v="#DIV/0!"/>
    <s v="film &amp; video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44.837657110131474"/>
    <n v="1774.1935483870968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e v="#DIV/0!"/>
    <e v="#DIV/0!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e v="#DIV/0!"/>
    <e v="#DIV/0!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.0712530712530715"/>
    <n v="272.72727272727275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5.1519835136527563"/>
    <n v="285.71428571428572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16.393442622950818"/>
    <n v="1428.5714285714287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000"/>
    <n v="1000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1.9920318725099602"/>
    <n v="102.04081632653062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536.91275167785238"/>
    <n v="7272.727272727273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4.5647569876644765"/>
    <n v="303.64800000000002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11000"/>
    <n v="550000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e v="#DIV/0!"/>
    <e v="#DIV/0!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e v="#DIV/0!"/>
    <e v="#DIV/0!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348.82325581395349"/>
    <n v="24999"/>
    <s v="film &amp; video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e v="#DIV/0!"/>
    <e v="#DIV/0!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e v="#DIV/0!"/>
    <e v="#DIV/0!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e v="#DIV/0!"/>
    <e v="#DIV/0!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e v="#DIV/0!"/>
    <e v="#DIV/0!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645.16129032258061"/>
    <n v="6666.666666666667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e v="#DIV/0!"/>
    <e v="#DIV/0!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60000"/>
    <n v="60000"/>
    <s v="film &amp; video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49.33333333333334"/>
    <n v="1493.3333333333333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21.74615898463594"/>
    <n v="2959.4545454545455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.471204188481675"/>
    <n v="769.23076923076928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0.232558139534884"/>
    <n v="162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e v="#DIV/0!"/>
    <e v="#DIV/0!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86.956521739130437"/>
    <n v="5000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57.017543859649123"/>
    <n v="722.22222222222217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73.134328358208961"/>
    <n v="4900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230.76923076923077"/>
    <n v="857.14285714285711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800"/>
    <n v="200000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1.25"/>
    <n v="2000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25"/>
    <n v="16666.666666666668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500"/>
    <n v="5000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e v="#DIV/0!"/>
    <e v="#DIV/0!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3.333333333333336"/>
    <n v="1000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727.27272727272725"/>
    <n v="4000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7.181844297615628"/>
    <n v="735.29411764705878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0"/>
    <n v="500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3.9349316457750194"/>
    <n v="2852.9411764705883"/>
    <s v="film &amp; video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e v="#DIV/0!"/>
    <e v="#DIV/0!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73.170731707317074"/>
    <n v="5000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e v="#DIV/0!"/>
    <e v="#DIV/0!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4.3703568827385286"/>
    <n v="171.44285714285715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0.97943192948090108"/>
    <n v="147.05882352941177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0.95565749235474007"/>
    <n v="89.285714285714292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0.87209302325581395"/>
    <n v="96.774193548387103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0.82918739635157546"/>
    <n v="59.523809523809526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0.92019297761301933"/>
    <n v="26.923076923076923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0.8771929824561403"/>
    <n v="65.217391304347828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0.99157164105106599"/>
    <n v="63.291139240506332"/>
    <s v="theater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0.86466165413533835"/>
    <n v="38.333333333333336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0.76677316293929709"/>
    <n v="66.666666666666671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0.92779291553133514"/>
    <n v="117.41379310344827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0.81135902636916835"/>
    <n v="57.803468208092482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0.99800399201596801"/>
    <n v="117.64705882352941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0.95541401273885351"/>
    <n v="312.5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0.97560975609756095"/>
    <n v="33.898305084745765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0.8456117873158232"/>
    <n v="84.615384615384613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0.82987551867219922"/>
    <n v="33.898305084745765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0.33066596124594932"/>
    <n v="83.333333333333329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0.99360120821906917"/>
    <n v="25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15000"/>
    <n v="15000"/>
    <s v="technology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80"/>
    <n v="4500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250000"/>
    <n v="250000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14.28571428571428"/>
    <n v="11000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83.333333333333329"/>
    <n v="250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3.6517674554484372"/>
    <n v="1470.5882352941176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1153.8461538461538"/>
    <n v="30000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e v="#DIV/0!"/>
    <e v="#DIV/0!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1111.1111111111111"/>
    <n v="10000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6.764705882352942"/>
    <n v="312.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42.85714285714286"/>
    <n v="1250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19.836022216344883"/>
    <n v="2678.5714285714284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e v="#DIV/0!"/>
    <e v="#DIV/0!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203.2520325203252"/>
    <n v="4166.666666666667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2.7330508474576272"/>
    <n v="175.90909090909091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e v="#DIV/0!"/>
    <e v="#DIV/0!"/>
    <s v="technology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40"/>
    <n v="80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09.80966325036603"/>
    <n v="7500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e v="#DIV/0!"/>
    <e v="#DIV/0!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4800"/>
    <n v="240000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8333.3333333333339"/>
    <n v="33333.333333333336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272.72727272727275"/>
    <n v="7500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e v="#DIV/0!"/>
    <e v="#DIV/0!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1102.9411764705883"/>
    <n v="37500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18000"/>
    <n v="18000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e v="#DIV/0!"/>
    <e v="#DIV/0!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5000"/>
    <n v="5000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e v="#DIV/0!"/>
    <e v="#DIV/0!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00"/>
    <n v="4900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25"/>
    <n v="2500"/>
    <s v="technology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598.5915492957746"/>
    <n v="85000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235.84905660377359"/>
    <n v="12500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e v="#DIV/0!"/>
    <e v="#DIV/0!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256.90173410404623"/>
    <n v="9876.4444444444453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39.75"/>
    <n v="2795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231.66023166023166"/>
    <n v="15000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80000"/>
    <n v="80000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500"/>
    <n v="5000"/>
    <s v="technology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8928.5714285714294"/>
    <n v="17857.142857142859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68.571428571428569"/>
    <n v="2400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000"/>
    <n v="3000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e v="#DIV/0!"/>
    <e v="#DIV/0!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e v="#DIV/0!"/>
    <e v="#DIV/0!"/>
    <s v="technology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9000"/>
    <n v="9000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00"/>
    <n v="500"/>
    <s v="technology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e v="#DIV/0!"/>
    <e v="#DIV/0!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78.57142857142858"/>
    <n v="2500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11.009174311926605"/>
    <n v="4285.7142857142853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29.900332225913623"/>
    <n v="4500"/>
    <s v="technology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7500"/>
    <n v="7500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22.421524663677129"/>
    <n v="555.55555555555554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1639.344262295082"/>
    <n v="50000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0"/>
    <n v="7500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4.3478260869565215"/>
    <n v="71.428571428571431"/>
    <s v="technology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961.53846153846155"/>
    <n v="12500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234.74178403755869"/>
    <n v="12500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3333.3333333333335"/>
    <n v="10000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375"/>
    <n v="3750"/>
    <s v="technology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2.9411764705882355"/>
    <n v="357.14285714285717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1612.9032258064517"/>
    <n v="25000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50"/>
    <n v="500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71.428571428571431"/>
    <n v="1666.6666666666667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e v="#DIV/0!"/>
    <e v="#DIV/0!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25.422867021456902"/>
    <n v="1153.8461538461538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e v="#DIV/0!"/>
    <e v="#DIV/0!"/>
    <s v="technology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8.167938931297712"/>
    <n v="625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500"/>
    <n v="500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e v="#DIV/0!"/>
    <e v="#DIV/0!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02.6694045174538"/>
    <n v="30000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56"/>
    <n v="780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e v="#DIV/0!"/>
    <e v="#DIV/0!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e v="#DIV/0!"/>
    <e v="#DIV/0!"/>
    <s v="technology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e v="#DIV/0!"/>
    <e v="#DIV/0!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4.6809174598221253"/>
    <n v="495.8677685950413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e v="#DIV/0!"/>
    <e v="#DIV/0!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e v="#DIV/0!"/>
    <e v="#DIV/0!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e v="#DIV/0!"/>
    <e v="#DIV/0!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3.333333333333336"/>
    <n v="666.66666666666663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e v="#DIV/0!"/>
    <e v="#DIV/0!"/>
    <s v="technology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2500000"/>
    <n v="2500000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00"/>
    <n v="3000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95.785440613026822"/>
    <n v="8333.3333333333339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17.595307917888562"/>
    <n v="666.66666666666663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e v="#DIV/0!"/>
    <e v="#DIV/0!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e v="#DIV/0!"/>
    <e v="#DIV/0!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e v="#DIV/0!"/>
    <e v="#DIV/0!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5.7537399309551205"/>
    <n v="641.02564102564099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5000"/>
    <n v="450000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e v="#DIV/0!"/>
    <e v="#DIV/0!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571.42857142857144"/>
    <n v="66666.666666666672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1199.9000000000001"/>
    <n v="11999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72.463768115942031"/>
    <n v="5555.5555555555557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e v="#DIV/0!"/>
    <e v="#DIV/0!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8.0321285140562253"/>
    <n v="400"/>
    <s v="technology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5000"/>
    <n v="5000"/>
    <s v="technology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12500"/>
    <n v="25000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500"/>
    <n v="2000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e v="#DIV/0!"/>
    <e v="#DIV/0!"/>
    <s v="technology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7"/>
    <n v="11111.111111111111"/>
    <n v="33333.333333333336"/>
    <s v="technology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1000000"/>
    <n v="1000000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0.69306930693069302"/>
    <n v="3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0.83919018147487678"/>
    <n v="126.98412698412699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6.8470405379035051E-2"/>
    <n v="9.1996320147194108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0.94510812036897018"/>
    <n v="164.47368421052633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0.33320236259134411"/>
    <n v="24.485798237022529"/>
    <s v="technology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0.35880875493362036"/>
    <n v="8.4388185654008439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0.75828665131136197"/>
    <n v="29.62962962962963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0.93414292386735176"/>
    <n v="117.64705882352941"/>
    <s v="technology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0.78850139677390285"/>
    <n v="1296.2962962962963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0.71448985424406974"/>
    <n v="30.487804878048781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0.88967971530249113"/>
    <n v="31.25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0.99474773197517108"/>
    <n v="238.0952380952381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0.99535500995355009"/>
    <n v="107.14285714285714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0.70698358384118321"/>
    <n v="67.750677506775062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0.37412314886983633"/>
    <n v="11.846001974333662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0.68079312398944769"/>
    <n v="29.197080291970803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0.4682524817381532"/>
    <n v="57.47126436781609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0.79554494828957834"/>
    <n v="151.5151515151515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0.95728534976969215"/>
    <n v="104.66666666666667"/>
    <s v="technology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0.99436526350679488"/>
    <n v="142.85714285714286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2.701111837802486"/>
    <n v="2777.7777777777778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05.26315789473684"/>
    <n v="1111.1111111111111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250"/>
    <n v="9750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285.71428571428572"/>
    <n v="28571.428571428572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13.274336283185841"/>
    <n v="413.79310344827587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5.3648068669527893"/>
    <n v="833.33333333333337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25000"/>
    <n v="50000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9.9800399201596814"/>
    <n v="1785.7142857142858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21.92982456140351"/>
    <n v="600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4.6495408578402886"/>
    <n v="7142.8571428571431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3.4156893999772286"/>
    <n v="290.32258064516128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2.5363544132566789"/>
    <n v="2000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4.6236360273719255"/>
    <n v="232.55813953488371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487.80487804878049"/>
    <n v="33333.333333333336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3333.3333333333335"/>
    <n v="25000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6.7340067340067344"/>
    <n v="230.76923076923077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67.980965329707686"/>
    <n v="4166.666666666667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3.9086929330831768"/>
    <n v="520.83333333333337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26.173285198555956"/>
    <n v="1705.8823529411766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6.4574600657074885"/>
    <n v="606.38297872340422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3.859215807347947"/>
    <n v="581.39534883720933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2500"/>
    <n v="2500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943.39622641509436"/>
    <n v="12500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17.4496644295302"/>
    <n v="11666.666666666666"/>
    <s v="technology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13.362284950726574"/>
    <n v="2370.3703703703704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3.6166365280289332"/>
    <n v="200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e v="#DIV/0!"/>
    <e v="#DIV/0!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28.169014084507044"/>
    <n v="16666.666666666668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1.3700506918755995"/>
    <n v="555.55555555555554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1.7346429887898698"/>
    <n v="595.23809523809518"/>
    <s v="technology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8.1037277147487838"/>
    <n v="588.23529411764707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92.30769230769232"/>
    <n v="5000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15.313935681470138"/>
    <n v="99.50248756218906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2.8298149301035713"/>
    <n v="337.83783783783781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254.23728813559322"/>
    <n v="21428.571428571428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94.339622641509436"/>
    <n v="8571.4285714285706"/>
    <s v="technology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175000"/>
    <n v="175000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2.1561017680034498"/>
    <n v="43.859649122807021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6.4977257959714096"/>
    <n v="3448.2758620689656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1.2132667169021305"/>
    <n v="146.06741573033707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7.220843672456574"/>
    <n v="483.87096774193549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3.7593984962406015"/>
    <n v="1095.2380952380952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.2453413125458401"/>
    <n v="405.40540540540542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17.921146953405017"/>
    <n v="2142.857142857142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14.34511434511434"/>
    <n v="13750"/>
    <s v="technology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02.35414534288638"/>
    <n v="20000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e v="#DIV/0!"/>
    <e v="#DIV/0!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1.266987885359955"/>
    <n v="149.12280701754386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4.5264229942288106"/>
    <n v="108.40108401084011"/>
    <s v="technology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245.90163934426229"/>
    <n v="7500"/>
    <s v="technology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e v="#DIV/0!"/>
    <e v="#DIV/0!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2.9593678790210411"/>
    <n v="295.85798816568047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461.90476190476193"/>
    <n v="1212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25.62814070351759"/>
    <n v="25000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6.6696309470875947"/>
    <n v="535.71428571428567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19.798416126709864"/>
    <n v="2291.666666666666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9.79020979020979"/>
    <n v="437.5"/>
    <s v="technology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27.86885245901641"/>
    <n v="25000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33.33333333333334"/>
    <n v="3000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77.319587628865975"/>
    <n v="1500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0.69469835466179164"/>
    <n v="46.341463414634148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0.81893538400079902"/>
    <n v="68.907563025210081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0.75743804156819972"/>
    <n v="163.3986928104575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0.91424392027793011"/>
    <n v="50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0.94812278460952915"/>
    <n v="48.951048951048953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0.99651220727453915"/>
    <n v="142.85714285714286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0.98619329388560162"/>
    <n v="71.428571428571431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0.64302774205401436"/>
    <n v="23.48993288590604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0.94727469071481352"/>
    <n v="57.692307692307693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0.76540375047837739"/>
    <n v="33.333333333333336"/>
    <s v="publishing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0.7564868749527196"/>
    <n v="75.471698113207552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0.79365079365079361"/>
    <n v="70.422535211267601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0.625"/>
    <n v="3.0769230769230771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0.83001328021248344"/>
    <n v="14.792899408284024"/>
    <s v="publishing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0.79662605435801315"/>
    <n v="149.12280701754386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0.87407710475907086"/>
    <n v="205.24017467248908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0.31732040546496254"/>
    <n v="33.333333333333336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0.81699346405228757"/>
    <n v="46.296296296296298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0.93691442848219864"/>
    <n v="36.585365853658537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0.63157894736842102"/>
    <n v="43.165467625899282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0.93109869646182497"/>
    <n v="157.89473684210526"/>
    <s v="publishing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0.97789947193428517"/>
    <n v="138.29787234042553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0.90322580645161288"/>
    <n v="60.869565217391305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0.67567567567567566"/>
    <n v="36.666666666666664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0.97732603596559808"/>
    <n v="80.645161290322577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0.55835010060362178"/>
    <n v="30"/>
    <s v="publishing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0.90024110910186861"/>
    <n v="30.793814432989691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0.99957161216621448"/>
    <n v="127.27272727272727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0.99750623441396513"/>
    <n v="45.454545454545453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0.94732853353543012"/>
    <n v="90.909090909090907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0.97477516999341962"/>
    <n v="75.322033898305079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0.84388185654008441"/>
    <n v="48.387096774193552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0.89525514771709935"/>
    <n v="47.61904761904762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0.78125"/>
    <n v="384.61538461538464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0.96385542168674698"/>
    <n v="40.816326530612244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0.9812810820782748"/>
    <n v="36.764705882352942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0.84951456310679607"/>
    <n v="31.818181818181817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0.42016806722689076"/>
    <n v="13.888888888888889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0.98039215686274506"/>
    <n v="131.57894736842104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0.98116169544740972"/>
    <n v="50.505050505050505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e v="#DIV/0!"/>
    <e v="#DIV/0!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21.276595744680851"/>
    <n v="833.33333333333337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e v="#DIV/0!"/>
    <e v="#DIV/0!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858"/>
    <n v="4290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e v="#DIV/0!"/>
    <e v="#DIV/0!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2.7766759222530744"/>
    <n v="159.09090909090909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e v="#DIV/0!"/>
    <e v="#DIV/0!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28.248587570621471"/>
    <n v="1666.6666666666667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e v="#DIV/0!"/>
    <e v="#DIV/0!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2.4154589371980677"/>
    <n v="76.92307692307692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e v="#DIV/0!"/>
    <e v="#DIV/0!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3800"/>
    <n v="38000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0"/>
    <n v="1500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17.46875"/>
    <n v="1879.5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1.4245014245014245"/>
    <n v="55.555555555555557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58.823529411764703"/>
    <n v="2000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1.9455252918287937"/>
    <n v="122.80701754385964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42.85714285714286"/>
    <n v="1000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250"/>
    <n v="500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7.5"/>
    <n v="2500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0.96153846153846156"/>
    <n v="37.037037037037038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0.75101151863916715"/>
    <n v="32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0.67506750675067506"/>
    <n v="42.857142857142854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0.97560975609756095"/>
    <n v="100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0.55362402285359968"/>
    <n v="17.241379310344829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0.70028011204481788"/>
    <n v="113.63636363636364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0.87591240875912413"/>
    <n v="70.588235294117652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0.49138841797498833"/>
    <n v="29.411764705882351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0.91397849462365588"/>
    <n v="121.42857142857143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0.69264261165052587"/>
    <n v="64.102564102564102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0.96277278562259305"/>
    <n v="58.59375"/>
    <s v="music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0.99557566175914236"/>
    <n v="41.666666666666664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0.97295882084466978"/>
    <n v="85.9375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0.94955489614243327"/>
    <n v="150.9433962264151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0.89456869009584661"/>
    <n v="76.086956521739125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0.98667982239763197"/>
    <n v="111.11111111111111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0.92994420334779915"/>
    <n v="42.25352112676056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0.87043024123352397"/>
    <n v="40.229885057471265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0.99980003999200162"/>
    <n v="178.57142857142858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0.6573181419807187"/>
    <n v="26.785714285714285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0.89668808256703869"/>
    <n v="39.215686274509807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0.98684210526315785"/>
    <n v="80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0.81128747795414458"/>
    <n v="60.526315789473685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0.95238095238095233"/>
    <n v="55.555555555555557"/>
    <s v="music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0.95751047277079593"/>
    <n v="112.67605633802818"/>
    <s v="music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0.95124851367419738"/>
    <n v="70.175438596491233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s v="music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0.96362322331968198"/>
    <n v="76.92307692307692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0.95238095238095233"/>
    <n v="55.555555555555557"/>
    <s v="music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0.96153846153846156"/>
    <n v="83.333333333333329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0.65861690450054888"/>
    <n v="18.181818181818183"/>
    <s v="music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0.62501562539063471"/>
    <n v="15.625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0.78554595443833464"/>
    <n v="35.714285714285715"/>
    <s v="music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0.93457943925233644"/>
    <n v="93.023255813953483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0.86864262181161622"/>
    <n v="34.146341463414636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0.72933785846955745"/>
    <n v="65.217391304347828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0.64220183486238536"/>
    <n v="18.421052631578949"/>
    <s v="music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0.91954022988505746"/>
    <n v="28.571428571428573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0.74599030212607231"/>
    <n v="52.631578947368418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0.83916083916083917"/>
    <n v="43.478260869565219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0.55710306406685239"/>
    <n v="24.242424242424242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0.74415143481698531"/>
    <n v="29.62962962962963"/>
    <s v="music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0.995698582125219"/>
    <n v="126.26262626262626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0.98566308243727596"/>
    <n v="112.24489795918367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0.967741935483871"/>
    <n v="27.272727272727273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0.93457943925233644"/>
    <n v="34.210526315789473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0.96153846153846156"/>
    <n v="31.25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0.92735703245749612"/>
    <n v="56.25"/>
    <s v="music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0.42857142857142855"/>
    <n v="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0.99396596395481829"/>
    <n v="97.402597402597408"/>
    <s v="music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0.98360655737704916"/>
    <n v="146.34146341463415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0.76325284485151268"/>
    <n v="73.333333333333329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0.85287846481876328"/>
    <n v="50"/>
    <s v="music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0.99078176644499572"/>
    <n v="108.69565217391305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0.82101806239737274"/>
    <n v="40.322580645161288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0.68775790921595603"/>
    <n v="32.786885245901637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0.85751085179982955"/>
    <n v="52.083333333333336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0.83045028675448407"/>
    <n v="52.631578947368418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0.98697196999605208"/>
    <n v="53.191489361702125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0.95858895705521474"/>
    <n v="64.102564102564102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0.3743448964312453"/>
    <n v="23.622047244094489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0.51510989010989006"/>
    <n v="18.867924528301888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0.83070139441536062"/>
    <n v="28.248587570621471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0.81966602335303018"/>
    <n v="23.404255319148938"/>
    <s v="music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0.8340283569641368"/>
    <n v="34.782608695652172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0.64443370388271304"/>
    <n v="30.075187969924812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0.76657723265619016"/>
    <n v="28.571428571428573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0.95264017419706037"/>
    <n v="56.451612903225808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0.84587695837250831"/>
    <n v="55.711422845691381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0.96666666666666667"/>
    <n v="30.851063829787233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0.45871559633027525"/>
    <n v="8.9285714285714288"/>
    <s v="music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0.69441631415394056"/>
    <n v="15.789473684210526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0.95533795080009554"/>
    <n v="40.816326530612244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5.5118110236220472"/>
    <n v="291.66666666666669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44.554455445544555"/>
    <n v="2250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294.11764705882354"/>
    <n v="12500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22.222222222222221"/>
    <n v="400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2.4074074074074074"/>
    <n v="82.278481012658233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48.888888888888886"/>
    <n v="1100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5.46875"/>
    <n v="318.18181818181819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4.1631973355537051"/>
    <n v="454.54545454545456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900"/>
    <n v="45000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8.4615384615384617"/>
    <n v="2933.3333333333335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22.58064516129031"/>
    <n v="4000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18.46153846153846"/>
    <n v="500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23.07692307692308"/>
    <n v="4000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77.777777777777771"/>
    <n v="700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4.1095890410958908"/>
    <n v="142.85714285714286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e v="#DIV/0!"/>
    <e v="#DIV/0!"/>
    <s v="music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2.4510108864696734"/>
    <n v="70.044444444444451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1.4803849000740192"/>
    <n v="68.965517241379317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76.92307692307692"/>
    <n v="2500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.2608695652173911"/>
    <n v="70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3.451327433628322"/>
    <n v="472.5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25"/>
    <n v="375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4.9668874172185431"/>
    <n v="107.14285714285714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2.4987506246876561"/>
    <n v="208.33333333333334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00"/>
    <n v="100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1.3333333333333333"/>
    <n v="47.61904761904762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2.4390243902439024"/>
    <n v="71.428571428571431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e v="#DIV/0!"/>
    <e v="#DIV/0!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13.888888888888889"/>
    <n v="250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10.591784164859002"/>
    <n v="781.25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24"/>
    <n v="750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0.76923076923077"/>
    <n v="888.88888888888891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2.4539877300613497"/>
    <n v="352.94117647058823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2.5529742149604289"/>
    <n v="377.35849056603774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41.025641025641029"/>
    <n v="1142.8571428571429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2.5"/>
    <n v="111.11111111111111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e v="#DIV/0!"/>
    <e v="#DIV/0!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5.714285714285715"/>
    <n v="1250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2.6785714285714284"/>
    <n v="93.75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238.0952380952381"/>
    <n v="2500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e v="#DIV/0!"/>
    <e v="#DIV/0!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33.33333333333331"/>
    <n v="10000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1.25"/>
    <n v="125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31.12582781456956"/>
    <n v="16666.666666666668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3.163265306122447"/>
    <n v="1083.3333333333333"/>
    <s v="music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e v="#DIV/0!"/>
    <e v="#DIV/0!"/>
    <s v="music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e v="#DIV/0!"/>
    <e v="#DIV/0!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e v="#DIV/0!"/>
    <e v="#DIV/0!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0.76923076923077"/>
    <n v="2000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4.4715447154471546"/>
    <n v="110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e v="#DIV/0!"/>
    <e v="#DIV/0!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16.66666666666667"/>
    <n v="1750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15.136226034308779"/>
    <n v="1250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e v="#DIV/0!"/>
    <e v="#DIV/0!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17.333333333333332"/>
    <n v="722.22222222222217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e v="#DIV/0!"/>
    <e v="#DIV/0!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66.66666666666666"/>
    <n v="5000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19.897959183673468"/>
    <n v="390"/>
    <s v="music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200"/>
    <n v="2000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e v="#DIV/0!"/>
    <e v="#DIV/0!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.2362459546925568"/>
    <n v="750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4.753521126760563"/>
    <n v="900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45.454545454545453"/>
    <n v="2500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9.1743119266055047"/>
    <n v="200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7.5"/>
    <n v="1200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e v="#DIV/0!"/>
    <e v="#DIV/0!"/>
    <s v="music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e v="#DIV/0!"/>
    <e v="#DIV/0!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9.2063492063492056"/>
    <n v="517.85714285714289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e v="#DIV/0!"/>
    <e v="#DIV/0!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2.6086956521739131"/>
    <n v="180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15.267175572519085"/>
    <n v="285.71428571428572"/>
    <s v="music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6.8790731354091239"/>
    <n v="316.66666666666669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16.666666666666668"/>
    <n v="100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.2894736842105261"/>
    <n v="166.66666666666666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70"/>
    <n v="1750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e v="#DIV/0!"/>
    <e v="#DIV/0!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87.5"/>
    <n v="1750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280"/>
    <n v="7000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68.75"/>
    <n v="1375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5.8290155440414511"/>
    <n v="642.85714285714289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43.066322136089575"/>
    <n v="1612.9032258064517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11.22754491017964"/>
    <n v="468.75"/>
    <s v="technology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.380622837370241"/>
    <n v="250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7.5041272699984995"/>
    <n v="520.83333333333337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40.257648953301128"/>
    <n v="6250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52.447552447552447"/>
    <n v="3000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e v="#DIV/0!"/>
    <e v="#DIV/0!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8.3333333333333339"/>
    <n v="500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73.260073260073256"/>
    <n v="2857.1428571428573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3.566333808844508"/>
    <n v="208.33333333333334"/>
    <s v="technology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2.6048450117218027"/>
    <n v="413.22314049586777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2.503576537911302"/>
    <n v="250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19.04761904761905"/>
    <n v="3000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2.3037935800952236"/>
    <n v="205.47945205479451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17.663683466792275"/>
    <n v="3225.8064516129034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58.072009291521489"/>
    <n v="2941.1764705882351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51.502145922746784"/>
    <n v="1714.2857142857142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8.827468785471055"/>
    <n v="457.47058823529414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2.5733401955738548"/>
    <n v="292.39766081871346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2.169167803547067"/>
    <n v="296.01063829787233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2.3703186207240701"/>
    <n v="863.63636363636363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3.5112359550561796"/>
    <n v="67.567567567567565"/>
    <s v="technology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92.838196286472154"/>
    <n v="3888.8888888888887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25.14220705346985"/>
    <n v="3793.1034482758619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83.892617449664428"/>
    <n v="4166.666666666667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6.756756756756757"/>
    <n v="400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5.6148231330713081"/>
    <n v="246.91358024691357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75.471698113207552"/>
    <n v="2000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2.1428571428571428"/>
    <n v="2727.2727272727275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2.1777003484320558"/>
    <n v="357.14285714285717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442.47787610619469"/>
    <n v="20000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2.8880866425992782"/>
    <n v="444.44444444444446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48.661800486618006"/>
    <n v="2500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78.57142857142858"/>
    <n v="16666.666666666668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8.358266206367475"/>
    <n v="4166.666666666667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51.921079958463139"/>
    <n v="8333.3333333333339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2.9702970297029703"/>
    <n v="22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1.7773585681535473"/>
    <n v="1405.6016260162601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1.2074728077123704"/>
    <n v="364.58333333333331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6.7294751009421265"/>
    <n v="322.58064516129031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8080.727272727273"/>
    <n v="22222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5833.333333333333"/>
    <n v="5833.333333333333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.3891255568924588"/>
    <n v="582.22905027932961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94.339622641509436"/>
    <n v="3333.3333333333335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15.889830508474576"/>
    <n v="1304.3478260869565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7.8431372549019605"/>
    <n v="869.56521739130437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7.5642965204236008"/>
    <n v="1219.5121951219512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e v="#DIV/0!"/>
    <e v="#DIV/0!"/>
    <s v="technology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5.9630292188431726"/>
    <n v="312.5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961.53846153846155"/>
    <n v="12500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23.584905660377359"/>
    <n v="714.28571428571433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214.13276231263384"/>
    <n v="25000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3.9861055748533682"/>
    <n v="357.14285714285717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42.835724994645531"/>
    <n v="18181.81818181818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13.774104683195592"/>
    <n v="1111.1111111111111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61.53846153846154"/>
    <n v="800"/>
    <s v="technology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76.92307692307692"/>
    <n v="625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1.7076988757649068"/>
    <n v="262.00873362445412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12.83916802191218"/>
    <n v="3750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45.132163034705407"/>
    <n v="149116.66666666666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0.96153846153846156"/>
    <n v="125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.3780405405405407"/>
    <n v="454.5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6.2285892245406416"/>
    <n v="1333.3333333333333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1.2164266251459712"/>
    <n v="263.15789473684208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1.3324272827810422"/>
    <n v="1242.2360248447205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17.094017094017094"/>
    <n v="500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2.256317689530686"/>
    <n v="394.73684210526318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374"/>
    <n v="9350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7.6161462300076161"/>
    <n v="495.04950495049508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523.86363636363637"/>
    <n v="28812.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266.66666666666669"/>
    <n v="20000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4.6435989080298549E-3"/>
    <n v="6.4516129032258061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2.896200185356812"/>
    <n v="277.77777777777777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.2679738562091503"/>
    <n v="62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7.5"/>
    <n v="150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5.186488388458834"/>
    <n v="2631.5789473684213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4.3708586114656365"/>
    <n v="704.22535211267609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2.206119162640903"/>
    <n v="2857.1428571428573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2.112676056338028"/>
    <n v="112.5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0.48650345260514755"/>
    <n v="51.666666666666664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0.28424945353042558"/>
    <n v="6.2761506276150625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0.8703220191470844"/>
    <n v="27.027027027027028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0.42167404596247099"/>
    <n v="15.267175572519085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0.84290202739010145"/>
    <n v="327.86885245901641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0.90968373935117708"/>
    <n v="65.359477124183002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0.99991714972188017"/>
    <n v="57.377049180327866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0.96999870684081213"/>
    <n v="67.576576576576571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0.85273300929478979"/>
    <n v="39.215686274509807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0.8947745168217609"/>
    <n v="70.921985815602838"/>
    <s v="music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0.29231218941829873"/>
    <n v="12.578616352201259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0.93109869646182497"/>
    <n v="101.01010101010101"/>
    <s v="music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0.92168415590799546"/>
    <n v="56.25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0.97218155197657397"/>
    <n v="49.185185185185183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0.76922011849066707"/>
    <n v="30.120481927710845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0.92891760904684972"/>
    <n v="60.526315789473685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0.88999291961188398"/>
    <n v="21.327014218009477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0.97943192948090108"/>
    <n v="47.61904761904762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0.68807339449541283"/>
    <n v="24.590163934426229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0.78003120124804992"/>
    <n v="16.666666666666668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340"/>
    <n v="85000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e v="#DIV/0!"/>
    <e v="#DIV/0!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65"/>
    <n v="65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11.713716762328687"/>
    <n v="342.46575342465752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1166.6666666666667"/>
    <n v="3500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7.593984962406012"/>
    <n v="1250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e v="#DIV/0!"/>
    <e v="#DIV/0!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2000"/>
    <n v="2000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70.754716981132077"/>
    <n v="3750"/>
    <s v="journalism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16"/>
    <e v="#DIV/0!"/>
    <e v="#DIV/0!"/>
    <s v="journalism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e v="#DIV/0!"/>
    <e v="#DIV/0!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e v="#DIV/0!"/>
    <e v="#DIV/0!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e v="#DIV/0!"/>
    <e v="#DIV/0!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00"/>
    <n v="1500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e v="#DIV/0!"/>
    <e v="#DIV/0!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e v="#DIV/0!"/>
    <e v="#DIV/0!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e v="#DIV/0!"/>
    <e v="#DIV/0!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e v="#DIV/0!"/>
    <e v="#DIV/0!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e v="#DIV/0!"/>
    <e v="#DIV/0!"/>
    <s v="journalism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e v="#DIV/0!"/>
    <e v="#DIV/0!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00"/>
    <n v="5000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e v="#DIV/0!"/>
    <e v="#DIV/0!"/>
    <s v="journalism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1.0473684210526315"/>
    <n v="49.7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e v="#DIV/0!"/>
    <e v="#DIV/0!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11.142751021418844"/>
    <n v="731.70731707317077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7.037037037037038"/>
    <n v="600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29.697089685210848"/>
    <n v="1013.5135135135135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3.8461538461538463"/>
    <n v="50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666.66666666666663"/>
    <n v="7500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2.5882352941176472"/>
    <n v="104.76190476190476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42.85714285714286"/>
    <n v="5000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e v="#DIV/0!"/>
    <e v="#DIV/0!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1470.5882352941176"/>
    <n v="18750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75"/>
    <n v="75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15.849721162312886"/>
    <n v="1800"/>
    <s v="games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22.222222222222221"/>
    <n v="333.33333333333331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1.5932361813315206"/>
    <n v="76.92307692307692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3.4041394335511983"/>
    <n v="149.70059880239521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13.333333333333334"/>
    <n v="120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8.34808259587021"/>
    <n v="1444.4444444444443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10.982976386600768"/>
    <n v="204.08163265306123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5666.666666666667"/>
    <n v="17000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78.57142857142858"/>
    <n v="3333.3333333333335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21.95121951219512"/>
    <n v="50000"/>
    <s v="games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e v="#DIV/0!"/>
    <e v="#DIV/0!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29.239766081871345"/>
    <n v="3333.3333333333335"/>
    <s v="games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1200"/>
    <n v="9000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e v="#DIV/0!"/>
    <e v="#DIV/0!"/>
    <s v="games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7.0507055406010961"/>
    <n v="306.12244897959181"/>
    <s v="games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12.776831345826235"/>
    <n v="306.12244897959181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2599.8000000000002"/>
    <n v="12999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8"/>
    <n v="100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95.238095238095241"/>
    <n v="285.71428571428572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7.1005917159763312"/>
    <n v="75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5.4644642851721761"/>
    <n v="666.66666666666663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19.861762135536665"/>
    <n v="5319.1489361702124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5.5762081784386615"/>
    <n v="413.79310344827587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2127.6595744680849"/>
    <n v="14285.714285714286"/>
    <s v="games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13.865779256794232"/>
    <n v="1136.3636363636363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200"/>
    <n v="5000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40"/>
    <n v="400"/>
    <s v="games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2439.0243902439024"/>
    <n v="16666.666666666668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18.823529411764707"/>
    <n v="333.33333333333331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61.728395061728392"/>
    <n v="1000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20.19522046449007"/>
    <n v="1621.6216216216217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628.93081761006295"/>
    <n v="45000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2.4242424242424243"/>
    <n v="57.142857142857146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e v="#DIV/0!"/>
    <e v="#DIV/0!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4.129692832764505"/>
    <n v="1190.4761904761904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222.22222222222223"/>
    <n v="3333.333333333333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96.07843137254903"/>
    <n v="4545.454545454545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2500"/>
    <n v="2500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2.8139361466725847"/>
    <n v="282.05128205128204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200"/>
    <n v="1000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600"/>
    <n v="2000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754.71698113207549"/>
    <n v="10000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2800.8066323101052"/>
    <n v="50000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12.048192771084338"/>
    <n v="125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41.284403669724767"/>
    <n v="1500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420"/>
    <n v="2100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e v="#DIV/0!"/>
    <e v="#DIV/0!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8620.689655172413"/>
    <n v="50000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e v="#DIV/0!"/>
    <e v="#DIV/0!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454.54545454545456"/>
    <n v="1666.6666666666667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211.76470588235293"/>
    <n v="12857.142857142857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e v="#DIV/0!"/>
    <e v="#DIV/0!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200"/>
    <n v="1000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59.82905982905983"/>
    <n v="1521.7391304347825"/>
    <s v="games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000"/>
    <n v="1000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952.38095238095241"/>
    <n v="10000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454.54545454545456"/>
    <n v="1666.6666666666667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e v="#DIV/0!"/>
    <e v="#DIV/0!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6.9541029207232263"/>
    <n v="769.23076923076928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50"/>
    <n v="300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25000"/>
    <n v="25000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20"/>
    <n v="1000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15.518518518518519"/>
    <n v="698.33333333333337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2.5316455696202533"/>
    <n v="641.02564102564099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280"/>
    <n v="8750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1600"/>
    <n v="8000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e v="#DIV/0!"/>
    <e v="#DIV/0!"/>
    <s v="games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e v="#DIV/0!"/>
    <e v="#DIV/0!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e v="#DIV/0!"/>
    <e v="#DIV/0!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241.93548387096774"/>
    <n v="5625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e v="#DIV/0!"/>
    <e v="#DIV/0!"/>
    <s v="food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800"/>
    <n v="8000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11.320754716981131"/>
    <n v="500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e v="#DIV/0!"/>
    <e v="#DIV/0!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205.47945205479451"/>
    <n v="5000"/>
    <s v="food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666.66666666666663"/>
    <n v="25000"/>
    <s v="food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9.9206349206349209"/>
    <n v="416.66666666666669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e v="#DIV/0!"/>
    <e v="#DIV/0!"/>
    <s v="food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17.563117453347971"/>
    <n v="1066.6666666666667"/>
    <s v="food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60"/>
    <n v="8000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15.384615384615385"/>
    <n v="1666.6666666666667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32.97872340425531"/>
    <n v="312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e v="#DIV/0!"/>
    <e v="#DIV/0!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66.225165562913901"/>
    <n v="3333.3333333333335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214.28571428571428"/>
    <n v="2500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e v="#DIV/0!"/>
    <e v="#DIV/0!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25.974025974025974"/>
    <n v="1578.9473684210527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e v="#DIV/0!"/>
    <e v="#DIV/0!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1714.2857142857142"/>
    <n v="30000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e v="#DIV/0!"/>
    <e v="#DIV/0!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e v="#DIV/0!"/>
    <e v="#DIV/0!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4.8297512678097076"/>
    <n v="400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5.2246603970741905"/>
    <n v="1875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61.287027579162412"/>
    <n v="3750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17.647058823529413"/>
    <n v="600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588.23529411764707"/>
    <n v="3333.3333333333335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250"/>
    <n v="12500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000"/>
    <n v="25000"/>
    <s v="food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e v="#DIV/0!"/>
    <e v="#DIV/0!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4166.666666666667"/>
    <n v="125000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16.930022573363431"/>
    <n v="789.47368421052636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4.188034188034187"/>
    <n v="2222.2222222222222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17500"/>
    <n v="175000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e v="#DIV/0!"/>
    <e v="#DIV/0!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15000"/>
    <n v="75000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18.75"/>
    <n v="1200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8.5106382978723403"/>
    <n v="588.23529411764707"/>
    <s v="food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12500"/>
    <n v="16666.666666666668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23.80952380952381"/>
    <n v="250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25"/>
    <n v="833.33333333333337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0.95295850298882434"/>
    <n v="58.666666666666664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0.9484066767830045"/>
    <n v="112.61261261261261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0.93691442848219864"/>
    <n v="60.975609756097562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0.96037756558006804"/>
    <n v="125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0.62285892245406416"/>
    <n v="23.529411764705884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0.92783505154639179"/>
    <n v="104.65116279069767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0.7407407407407407"/>
    <n v="38.46153846153846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0.91680814940577249"/>
    <n v="81.818181818181813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0.34482758620689657"/>
    <n v="6.666666666666667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0.96193486326783018"/>
    <n v="76.92307692307692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0.3103277060575968"/>
    <n v="17.50700280112045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0.7407407407407407"/>
    <n v="58.823529411764703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0.37049339499706163"/>
    <n v="28.3203125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0.39479917881770804"/>
    <n v="47.770700636942678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0.38372985418265543"/>
    <n v="20.95808383233533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0.98700334199777195"/>
    <n v="295.33333333333331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0.7961519323270857"/>
    <n v="46.601941747572816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0.97620182647361731"/>
    <n v="54.054054054054056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0.50189717130754252"/>
    <n v="92.250922509225092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0.9760479041916168"/>
    <n v="161.38613861386139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0.97138160352686242"/>
    <n v="228.07017543859649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0.99145820622330694"/>
    <n v="209.67741935483872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0.86956521739130432"/>
    <n v="28.125"/>
    <s v="photography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0.95999080248332946"/>
    <n v="118.43971631205673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0.64391500321957507"/>
    <n v="133.33333333333334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0.94339622641509435"/>
    <n v="130.43478260869566"/>
    <s v="photography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0.39321314118317835"/>
    <n v="194.17475728155341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0.98911968348170132"/>
    <n v="166.66666666666666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0.77495350278983266"/>
    <n v="30.120481927710845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0.97817908201655379"/>
    <n v="60.185185185185183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0.75872534142640369"/>
    <n v="80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0.12721348279730235"/>
    <n v="9.1074681238615671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0.68634179821551133"/>
    <n v="63.063063063063062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0.97465886939571145"/>
    <n v="144.80874316939889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0.58045791680103187"/>
    <n v="101.12359550561797"/>
    <s v="photography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0.62826621580079922"/>
    <n v="64.62450592885375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0.9637006103437199"/>
    <n v="107.14285714285714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0.89758915712298193"/>
    <n v="21.359223300970875"/>
    <s v="photography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0.35666518056174767"/>
    <n v="28.985507246376812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0.89201243411271791"/>
    <n v="103.66492146596859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14.150943396226415"/>
    <n v="833.33333333333337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22.727272727272727"/>
    <n v="1000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25.81311306143521"/>
    <n v="1250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e v="#DIV/0!"/>
    <e v="#DIV/0!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3.4129692832764507"/>
    <n v="208.33333333333334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10"/>
    <n v="2750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e v="#DIV/0!"/>
    <e v="#DIV/0!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e v="#DIV/0!"/>
    <e v="#DIV/0!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25"/>
    <n v="500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8.6206896551724146"/>
    <n v="166.66666666666666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e v="#DIV/0!"/>
    <e v="#DIV/0!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5.876190476190473"/>
    <n v="1255.6666666666667"/>
    <s v="music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e v="#DIV/0!"/>
    <e v="#DIV/0!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e v="#DIV/0!"/>
    <e v="#DIV/0!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5.617977528089888"/>
    <n v="333.33333333333331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e v="#DIV/0!"/>
    <e v="#DIV/0!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3.19502074688797"/>
    <n v="1000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1.9708316909735908"/>
    <n v="147.05882352941177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82.2"/>
    <n v="911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7.0963926670609103"/>
    <n v="315.78947368421052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0.96339113680154143"/>
    <n v="44.444444444444443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0.83160083160083165"/>
    <n v="117.64705882352941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0.85470085470085466"/>
    <n v="64.516129032258064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0.81871345029239762"/>
    <n v="70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0.65945660775520976"/>
    <n v="42.372881355932201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0.9574875526618154"/>
    <n v="61.728395061728392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0.49961696033041336"/>
    <n v="59.055118110236222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0.98231827111984282"/>
    <n v="81.081081081081081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0.72644250726442505"/>
    <n v="24.822695035460992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.2912795573360648E-4"/>
    <n v="1.4064697609001406E-2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0.50288973954814986"/>
    <n v="47.5177304964539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0.49415252841377039"/>
    <n v="27.522935779816514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0.84771792920594546"/>
    <n v="83.10249307479225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0.33929673041332509"/>
    <n v="31.25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0.46916124915746454"/>
    <n v="17.910447761194028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0.95932463545663849"/>
    <n v="26.041666666666668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0.87976539589442815"/>
    <n v="44.594594594594597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0.98765432098765427"/>
    <n v="38.46153846153846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0.79735034347399414"/>
    <n v="61.904761904761905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0.84033613445378152"/>
    <n v="36.585365853658537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0.60073937153419599"/>
    <n v="19.117647058823529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0.83929432133462178"/>
    <n v="53.030303030303031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0.99528548978522791"/>
    <n v="190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0.98231827111984282"/>
    <n v="138.36477987421384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0.8571428571428571"/>
    <n v="65.934065934065927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0.92039557426808971"/>
    <n v="91.262135922330103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0.87168758716875872"/>
    <n v="59.171597633136095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0.98231827111984282"/>
    <n v="241.93548387096774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0.94339622641509435"/>
    <n v="178.57142857142858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0.96618357487922701"/>
    <n v="74.074074074074076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0.64526386646238476"/>
    <n v="53.533190578158461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0.61674842009613051"/>
    <n v="38.560411311053983"/>
    <s v="music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0.95766177301500655"/>
    <n v="44.117647058823529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0.94229096060281492"/>
    <n v="36.319612590799032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0.64541753549796443"/>
    <n v="34.210526315789473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0.90275869381290041"/>
    <n v="66.222222222222229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0.90161677920847672"/>
    <n v="115.38461538461539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0.90322580645161288"/>
    <n v="94.594594594594597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0.80897422068816738"/>
    <n v="54.744525547445257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0.4738213693437574"/>
    <n v="45.454545454545453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0.99009900990099009"/>
    <n v="64.516129032258064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0.98376783079193308"/>
    <n v="31.746031746031747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0.92307692307692313"/>
    <n v="75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0.41322314049586778"/>
    <n v="10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0.99552015928322546"/>
    <n v="65.573770491803273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0.79957356076759056"/>
    <n v="28.846153846153847"/>
    <s v="theater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0.92105263157894735"/>
    <n v="40.697674418604649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0.68634179821551133"/>
    <n v="71.428571428571431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0.90909090909090906"/>
    <n v="32.692307692307693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0.97815454841865013"/>
    <n v="125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0.81967213114754101"/>
    <n v="22.727272727272727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0.98077677520596307"/>
    <n v="39.0625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0.70833333333333337"/>
    <n v="36.956521739130437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0.91303355398310893"/>
    <n v="84.033613445378151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0.95556617295747726"/>
    <n v="60.606060606060609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0.80645161290322576"/>
    <n v="109.375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0.7407407407407407"/>
    <n v="12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0.97323600973236013"/>
    <n v="68.965517241379317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s v="theater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0.76769032688254113"/>
    <n v="32.407407407407405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2.5235000946312534"/>
    <n v="384.61538461538464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3.849608623123316"/>
    <n v="348.83720930232556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1.5326524640871662"/>
    <n v="308.98876404494382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8.6850790342192106"/>
    <n v="1111.1111111111111"/>
    <s v="technology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8.8028169014084501"/>
    <n v="263.15789473684208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0.89292646944638554"/>
    <n v="328.57142857142856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6.4516129032258061"/>
    <n v="833.33333333333337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.1222680154864495"/>
    <n v="2500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64.28571428571428"/>
    <n v="4600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.213883978788366"/>
    <n v="327.86885245901641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88.757396449704146"/>
    <n v="16363.636363636364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2.4750024750024751"/>
    <n v="403.22580645161293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75000"/>
    <n v="75000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17.441353449027645"/>
    <n v="10526.315789473685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6.5252854812398047"/>
    <n v="296.2962962962963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6.6210045662100461"/>
    <n v="644.44444444444446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98.80715705765408"/>
    <n v="33333.333333333336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76.756936368167473"/>
    <n v="66000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30.18867924528303"/>
    <n v="8750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11.261261261261261"/>
    <n v="340.90909090909093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.16260162601626"/>
    <n v="555.55555555555554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41.152263374485599"/>
    <n v="2500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88.495575221238937"/>
    <n v="9090.9090909090901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28.152492668621701"/>
    <n v="1170.7317073170732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42.906178489702519"/>
    <n v="5000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22.54901960784314"/>
    <n v="5555.5555555555557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4.4455734789787886"/>
    <n v="700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73.163593795727252"/>
    <n v="7352.9411764705883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e v="#DIV/0!"/>
    <e v="#DIV/0!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e v="#DIV/0!"/>
    <e v="#DIV/0!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9.2987485142976993"/>
    <n v="481.8840579710145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5.0607287449392713"/>
    <n v="1562.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1.1772046099332525"/>
    <n v="446.42857142857144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2.0250293629257623"/>
    <n v="357.14285714285717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0.272452068617557"/>
    <n v="2000"/>
    <s v="technology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15.073861923424781"/>
    <n v="1351.3513513513512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e v="#DIV/0!"/>
    <e v="#DIV/0!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1.4212620807276861"/>
    <n v="543.47826086956525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500"/>
    <n v="5000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0.97753621771686638"/>
    <n v="154.79876160990713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0.26473702788563358"/>
    <n v="10.791366906474821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0.8"/>
    <n v="42.857142857142854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0.67876437179664773"/>
    <n v="32.885906040268459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0.97847358121330719"/>
    <n v="80.645161290322577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0.98162071846282373"/>
    <n v="225.96153846153845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0.48971596474045054"/>
    <n v="29.069767441860463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0.96107640557424312"/>
    <n v="64.102564102564102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0.98750802350269096"/>
    <n v="166.66666666666666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0.73453797561333922"/>
    <n v="44.052863436123346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0.74850299401197606"/>
    <n v="23.80952380952381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0.76775431861804222"/>
    <n v="18.75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0.81512879034887509"/>
    <n v="20.66115702479339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0.54701426741918668"/>
    <n v="39.080459770114942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0.79808459696727851"/>
    <n v="30.76923076923077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0.89552238805970152"/>
    <n v="61.224489795918366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0.86387434554973819"/>
    <n v="34.736842105263158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0.57736720554272514"/>
    <n v="18.518518518518519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0.79375578780261935"/>
    <n v="22.727272727272727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0.91659028414298804"/>
    <n v="40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0.84286574352799515"/>
    <n v="291.66666666666669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0.99734042553191493"/>
    <n v="81.521739130434781"/>
    <s v="music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0.79058133026376953"/>
    <n v="51.020408163265309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0.87519691930684407"/>
    <n v="55.555555555555557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0.90334236675700086"/>
    <n v="57.47126436781609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0.94923443773259697"/>
    <n v="79.70443349753694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0.96463022508038587"/>
    <n v="7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0.9338225483655771"/>
    <n v="99.98571428571428"/>
    <s v="music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0.80645161290322576"/>
    <n v="31.25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0.95229025807065992"/>
    <n v="192.30769230769232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0.52779732582688244"/>
    <n v="22.727272727272727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0.58368597694440394"/>
    <n v="36.697247706422019"/>
    <s v="music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0.39606080068507815"/>
    <n v="22.023809523809526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0.86092715231788075"/>
    <n v="41.935483870967744"/>
    <s v="music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0.49176297024834031"/>
    <n v="15.037593984962406"/>
    <s v="music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0.89605734767025091"/>
    <n v="66.225165562913901"/>
    <s v="music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0.23584905660377359"/>
    <n v="5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0.93370681605975725"/>
    <n v="68.493150684931507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0.95819858665708468"/>
    <n v="54.054054054054056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0.47078964262786216"/>
    <n v="23.655913978494624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0.80589454294266638"/>
    <n v="55.555555555555557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0.90574685054837312"/>
    <n v="59.701492537313435"/>
    <s v="music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0.45714285714285713"/>
    <n v="28.571428571428573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0.73193046660567251"/>
    <n v="51.282051282051285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0.74179904070548053"/>
    <n v="44.642857142857146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0.68775790921595603"/>
    <n v="14.705882352941176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0.91653027823240585"/>
    <n v="147.36842105263159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0.90744101633393826"/>
    <n v="38.46153846153846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0.87997184090109115"/>
    <n v="24.03846153846154"/>
    <s v="music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0.97703957010258913"/>
    <n v="192.30769230769232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0.81877729257641918"/>
    <n v="44.117647058823529"/>
    <s v="music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0.89376915219611852"/>
    <n v="42.68292682926829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0.93196644920782856"/>
    <n v="82.191780821917803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0.87834870443566093"/>
    <n v="63.291139240506332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0.91172813924575213"/>
    <n v="67.692307692307693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0.79274200651810089"/>
    <n v="48.913043478260867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0.59726962457337884"/>
    <n v="10.294117647058824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0.20140175622331427"/>
    <n v="10.416666666666666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0.91608647856357639"/>
    <n v="22.123893805309734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0.97489641725566656"/>
    <n v="60.606060606060609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60.165975103734439"/>
    <n v="2900"/>
    <s v="publishing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238.0952380952381"/>
    <n v="1470.5882352941176"/>
    <s v="publishing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800"/>
    <n v="4000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200"/>
    <n v="1500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13.888888888888889"/>
    <n v="166.66666666666666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e v="#DIV/0!"/>
    <e v="#DIV/0!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6000"/>
    <n v="6000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428.57142857142856"/>
    <n v="1000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21.875"/>
    <n v="538.46153846153845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20"/>
    <n v="200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500"/>
    <n v="500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5.5"/>
    <n v="488.88888888888891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e v="#DIV/0!"/>
    <e v="#DIV/0!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81.818181818181813"/>
    <n v="2250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500"/>
    <n v="3000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14.157303370786517"/>
    <n v="630"/>
    <s v="publishing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6.666666666666664"/>
    <n v="36.666666666666664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000"/>
    <n v="1000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961.53846153846155"/>
    <n v="12500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00"/>
    <n v="3000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4.9115913555992146"/>
    <n v="535.71428571428567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e v="#DIV/0!"/>
    <e v="#DIV/0!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e v="#DIV/0!"/>
    <e v="#DIV/0!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11.933174224343675"/>
    <n v="1250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22.222222222222221"/>
    <n v="333.33333333333331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e v="#DIV/0!"/>
    <e v="#DIV/0!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12.406947890818859"/>
    <n v="1000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.1301786043085986"/>
    <n v="361.70212765957444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e v="#DIV/0!"/>
    <e v="#DIV/0!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14.906832298136646"/>
    <n v="1200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.012210012210012"/>
    <n v="7454.54545454545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000"/>
    <n v="7500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29.87012987012986"/>
    <n v="5000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3.7174721189591078"/>
    <n v="136.36363636363637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3.333333333333336"/>
    <n v="2500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15.138888888888889"/>
    <n v="454.16666666666669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13000"/>
    <n v="13000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89.10891089108911"/>
    <n v="60000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e v="#DIV/0!"/>
    <e v="#DIV/0!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e v="#DIV/0!"/>
    <e v="#DIV/0!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e v="#DIV/0!"/>
    <e v="#DIV/0!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e v="#DIV/0!"/>
    <e v="#DIV/0!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e v="#DIV/0!"/>
    <e v="#DIV/0!"/>
    <s v="publishing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6666.666666666667"/>
    <n v="166666.66666666666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e v="#DIV/0!"/>
    <e v="#DIV/0!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e v="#DIV/0!"/>
    <e v="#DIV/0!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00000"/>
    <n v="100000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9475"/>
    <n v="9475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e v="#DIV/0!"/>
    <e v="#DIV/0!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e v="#DIV/0!"/>
    <e v="#DIV/0!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16.66666666666667"/>
    <n v="1750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9.5238095238095237"/>
    <n v="2142.8571428571427"/>
    <s v="publishing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4.482758620689658"/>
    <n v="1666.6666666666667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e v="#DIV/0!"/>
    <e v="#DIV/0!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e v="#DIV/0!"/>
    <e v="#DIV/0!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e v="#DIV/0!"/>
    <e v="#DIV/0!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e v="#DIV/0!"/>
    <e v="#DIV/0!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0.98770699869425127"/>
    <n v="44.117647058823529"/>
    <s v="publishing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0.92151035547261961"/>
    <n v="26.666666666666668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0.67720090293453727"/>
    <n v="24"/>
    <s v="publishing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0.61274509803921573"/>
    <n v="21.367521367521366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0.21909908646635898"/>
    <n v="11.529592621060722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0.92697896974398586"/>
    <n v="64.516129032258064"/>
    <s v="publishing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0.86896072297532156"/>
    <n v="66.666666666666671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0.9768637532133676"/>
    <n v="32.423208191126278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0.92229771978823627"/>
    <n v="137.85046728971963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0.79914757591901975"/>
    <n v="18.518518518518519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0.96301423455415447"/>
    <n v="93.294460641399411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0.72095974160802856"/>
    <n v="74.404761904761898"/>
    <s v="publishing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0.82976534236118027"/>
    <n v="31.914893617021278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0.89073634204275531"/>
    <n v="39.473684210526315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0.53002690769934757"/>
    <n v="34.013605442176868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0.15115908788590915"/>
    <n v="6.5502183406113534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0.89839187853741798"/>
    <n v="81.300813008130078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8.4629990319513931E-2"/>
    <n v="2.4701116490465367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0.7279344858962693"/>
    <n v="22.535211267605632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0.85440582909832852"/>
    <n v="78.740157480314963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47.61904761904762"/>
    <n v="833.33333333333337"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000"/>
    <n v="5000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40"/>
    <n v="3500"/>
    <s v="publishing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e v="#DIV/0!"/>
    <e v="#DIV/0!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44.666666666666664"/>
    <n v="2233.3333333333335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416.66666666666669"/>
    <n v="6666.666666666667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e v="#DIV/0!"/>
    <e v="#DIV/0!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41.666666666666664"/>
    <n v="250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e v="#DIV/0!"/>
    <e v="#DIV/0!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.2402234636871508"/>
    <n v="152.63157894736841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12"/>
    <n v="120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33.33333333333334"/>
    <n v="2000"/>
    <s v="publishing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e v="#DIV/0!"/>
    <e v="#DIV/0!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11.235955056179776"/>
    <n v="454.54545454545456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e v="#DIV/0!"/>
    <e v="#DIV/0!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e v="#DIV/0!"/>
    <e v="#DIV/0!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15000"/>
    <n v="15000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52.631578947368418"/>
    <n v="1000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400"/>
    <n v="2000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3.9942938659058487"/>
    <n v="186.66666666666666"/>
    <s v="publishing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0.60121167275586185"/>
    <n v="58.757062146892657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0.98575141141679357"/>
    <n v="66.869300911854097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0.92685736035967015"/>
    <n v="52.816901408450704"/>
    <s v="photography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0.3597918742389018"/>
    <n v="24.1635687732342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0.96542569239123877"/>
    <n v="46.376811594202898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0.89766606822262118"/>
    <n v="34.883720930232556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0.46511627906976744"/>
    <n v="36.363636363636367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0.90283539114733302"/>
    <n v="87.677725118483409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0.80879151757943024"/>
    <n v="89.285714285714292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0.98975602513980299"/>
    <n v="39.506172839506171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0.8945115328094051"/>
    <n v="67.961165048543691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0.17896405379148131"/>
    <n v="10.447761194029852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0.6665833437486981"/>
    <n v="37.209302325581397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0.93917878207295535"/>
    <n v="142.04545454545453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0.63617683171214268"/>
    <n v="540.54054054054052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0.92031182330012995"/>
    <n v="146.55172413793105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0.61736016792196569"/>
    <n v="24.390243902439025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0.48693393929556888"/>
    <n v="63.559322033898304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0.96745585982639537"/>
    <n v="62.068965517241381"/>
    <s v="photography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0.96644295302013428"/>
    <n v="107.78443113772455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0.93621270752715013"/>
    <n v="159.57446808510639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0.71960178725924362"/>
    <n v="96.238938053097343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0.80100450294423275"/>
    <n v="76.763485477178421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0.48309178743961351"/>
    <n v="107.14285714285714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0.57469358885094446"/>
    <n v="18.571428571428573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0.83107497741644087"/>
    <n v="82.142857142857139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0.90543389685814435"/>
    <n v="50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0.35515567657156388"/>
    <n v="18.75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0.99325631240524859"/>
    <n v="134.75177304964538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0.74169827714085912"/>
    <n v="40.045766590389015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0.56831922611850061"/>
    <n v="32.19178082191781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0.20660303293252344"/>
    <n v="17.006802721088434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0.68898994074686515"/>
    <n v="60.810810810810814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0.23938716884774977"/>
    <n v="20.325203252032519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0.75514442137058713"/>
    <n v="36.363636363636367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0.39950714135661308"/>
    <n v="26.373626373626372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0.5558643690939411"/>
    <n v="53.571428571428569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0.97438752783964366"/>
    <n v="152.17391304347825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0.73536927671284047"/>
    <n v="70.422535211267601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0.84841628959276016"/>
    <n v="153.0612244897959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000"/>
    <n v="9000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25"/>
    <n v="50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225"/>
    <n v="225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e v="#DIV/0!"/>
    <e v="#DIV/0!"/>
    <s v="photography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000"/>
    <n v="3000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3.4602076124567476"/>
    <n v="90.909090909090907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e v="#DIV/0!"/>
    <e v="#DIV/0!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11.666666666666666"/>
    <n v="70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2.9411764705882355"/>
    <n v="83.333333333333329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7.4257425742574261"/>
    <n v="107.14285714285714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e v="#DIV/0!"/>
    <e v="#DIV/0!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2.0330969267139478"/>
    <n v="268.75"/>
    <s v="photography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e v="#DIV/0!"/>
    <e v="#DIV/0!"/>
    <s v="photography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e v="#DIV/0!"/>
    <e v="#DIV/0!"/>
    <s v="photography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e v="#DIV/0!"/>
    <e v="#DIV/0!"/>
    <s v="photography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2.2156573116691285"/>
    <n v="125"/>
    <s v="photography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25"/>
    <n v="2500"/>
    <s v="photography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21.428571428571427"/>
    <n v="250"/>
    <s v="photography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00"/>
    <n v="15000"/>
    <s v="photography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26.595744680851062"/>
    <n v="625"/>
    <s v="photography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49.25373134328359"/>
    <n v="10000"/>
    <s v="publishing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e v="#DIV/0!"/>
    <e v="#DIV/0!"/>
    <s v="publishing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70.588235294117652"/>
    <n v="3000"/>
    <s v="publishing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000"/>
    <n v="10000"/>
    <s v="publishing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40"/>
    <n v="4000"/>
    <s v="publishing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4.7058823529411766"/>
    <n v="508.47457627118644"/>
    <s v="publishing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24.285714285714285"/>
    <n v="653.84615384615381"/>
    <s v="publishing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7.3313782991202343"/>
    <n v="1136.3636363636363"/>
    <s v="publishing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e v="#DIV/0!"/>
    <e v="#DIV/0!"/>
    <s v="publishing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2.4154589371980677"/>
    <n v="115.38461538461539"/>
    <s v="publishing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51.25"/>
    <n v="3025"/>
    <s v="publishing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20"/>
    <n v="833.33333333333337"/>
    <s v="publishing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40.358744394618832"/>
    <n v="3000"/>
    <s v="publishing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19.762845849802371"/>
    <n v="1666.6666666666667"/>
    <s v="publishing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4.3649061545176782"/>
    <n v="285.71428571428572"/>
    <s v="publishing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7.6923076923076925"/>
    <n v="500"/>
    <s v="publishing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81.81818181818181"/>
    <n v="5000"/>
    <s v="publishing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9.2536585365853661"/>
    <n v="474.25"/>
    <s v="publishing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19.03571428571429"/>
    <n v="1666.5"/>
    <s v="publishing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e v="#DIV/0!"/>
    <e v="#DIV/0!"/>
    <s v="publishing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200"/>
    <n v="1000"/>
    <s v="photography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10.75268817204301"/>
    <n v="333.33333333333331"/>
    <s v="photography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1333.3333333333333"/>
    <n v="20000"/>
    <s v="photography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e v="#DIV/0!"/>
    <e v="#DIV/0!"/>
    <s v="photography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1.2658227848101267"/>
    <n v="166.66666666666666"/>
    <s v="photography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e v="#DIV/0!"/>
    <e v="#DIV/0!"/>
    <s v="photography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7500"/>
    <n v="7500"/>
    <s v="photography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e v="#DIV/0!"/>
    <e v="#DIV/0!"/>
    <s v="photography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e v="#DIV/0!"/>
    <e v="#DIV/0!"/>
    <s v="photography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58.823529411764703"/>
    <n v="30000"/>
    <s v="photography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3.4213098729227762"/>
    <n v="152.17391304347825"/>
    <s v="photography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e v="#DIV/0!"/>
    <e v="#DIV/0!"/>
    <s v="photography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7333.333333333333"/>
    <n v="7333.333333333333"/>
    <s v="photography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4.8780487804878048"/>
    <n v="100"/>
    <s v="photography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357.14285714285717"/>
    <n v="14285.714285714286"/>
    <s v="photography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43.333333333333336"/>
    <n v="1083.3333333333333"/>
    <s v="photography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e v="#DIV/0!"/>
    <e v="#DIV/0!"/>
    <s v="photography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800"/>
    <n v="800"/>
    <s v="photography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e v="#DIV/0!"/>
    <e v="#DIV/0!"/>
    <s v="photography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13.623978201634877"/>
    <n v="555.55555555555554"/>
    <s v="photography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0.92379435598600268"/>
    <n v="44.642857142857146"/>
    <s v="music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0.99833610648918469"/>
    <n v="46.875"/>
    <s v="music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0.99967010886407481"/>
    <n v="66.666666666666671"/>
    <s v="music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0.81895291020766303"/>
    <n v="40"/>
    <s v="music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0.99311440677966101"/>
    <n v="136.36363636363637"/>
    <s v="music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0.99005857434040445"/>
    <n v="86.956521739130437"/>
    <s v="music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0.68913238233064567"/>
    <n v="48.780487804878049"/>
    <s v="music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0.98765432098765427"/>
    <n v="52.173913043478258"/>
    <s v="music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0.84507042253521125"/>
    <n v="375"/>
    <s v="music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0.36784991723376864"/>
    <n v="17.857142857142858"/>
    <s v="music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0.79920079920079923"/>
    <n v="29.62962962962963"/>
    <s v="music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0.90909090909090906"/>
    <n v="45.454545454545453"/>
    <s v="music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0.98522167487684731"/>
    <n v="38.46153846153846"/>
    <s v="music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0.97370983446932813"/>
    <n v="64.935064935064929"/>
    <s v="music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0.87623220153340631"/>
    <n v="58.823529411764703"/>
    <s v="music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0.95969289827255277"/>
    <n v="63.694267515923563"/>
    <s v="music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0.68560235063663078"/>
    <n v="44.303797468354432"/>
    <s v="music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0.95177664974619292"/>
    <n v="55.555555555555557"/>
    <s v="music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0.75"/>
    <n v="65.217391304347828"/>
    <s v="music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0.88495575221238942"/>
    <n v="58.823529411764703"/>
    <s v="music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0.82508250825082508"/>
    <n v="135.13513513513513"/>
    <s v="music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0.98304601795127511"/>
    <n v="106.15384615384616"/>
    <s v="music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0.98944591029023743"/>
    <n v="41.666666666666664"/>
    <s v="music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0.84745762711864403"/>
    <n v="40"/>
    <s v="music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0.64377682403433478"/>
    <n v="72.115384615384613"/>
    <s v="music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0.98826436071649171"/>
    <n v="74.074074074074076"/>
    <s v="music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0.85470085470085466"/>
    <n v="52.631578947368418"/>
    <s v="music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0.99083477830071831"/>
    <n v="45.454545454545453"/>
    <s v="music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0.96463022508038587"/>
    <n v="73.170731707317074"/>
    <s v="music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0.3770028275212064"/>
    <n v="31.746031746031747"/>
    <s v="music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0.64139567699313704"/>
    <n v="75.187969924812023"/>
    <s v="music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0.98400984009840098"/>
    <n v="85.106382978723403"/>
    <s v="music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s v="music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0.99502487562189057"/>
    <n v="62.5"/>
    <s v="music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0.79808459696727851"/>
    <n v="54.054054054054056"/>
    <s v="music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0.96566523605150212"/>
    <n v="51.724137931034484"/>
    <s v="music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0.96339113680154143"/>
    <n v="33.333333333333336"/>
    <s v="music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0.95238095238095233"/>
    <n v="37.037037037037038"/>
    <s v="music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s v="music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0.58872012245378547"/>
    <n v="23.529411764705884"/>
    <s v="music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0.98619329388560162"/>
    <n v="96.15384615384616"/>
    <s v="music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s v="music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0.80192461908580592"/>
    <n v="135.13513513513513"/>
    <s v="music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0.91324200913242004"/>
    <n v="78.125"/>
    <s v="music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0.90252707581227432"/>
    <n v="500"/>
    <s v="music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0.90744101633393826"/>
    <n v="24.096385542168676"/>
    <s v="music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0.95492742551566079"/>
    <n v="108.69565217391305"/>
    <s v="music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0.79833391183616798"/>
    <n v="25.555555555555557"/>
    <s v="music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0.99415801356764066"/>
    <n v="46.913580246913583"/>
    <s v="music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0.70646414694454251"/>
    <n v="62.5"/>
    <s v="music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0.99255583126550873"/>
    <n v="100"/>
    <s v="music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0.99337748344370858"/>
    <n v="64.285714285714292"/>
    <s v="music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0.57395265120208638"/>
    <n v="29.761904761904763"/>
    <s v="music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0.83396512509476872"/>
    <n v="32.352941176470587"/>
    <s v="music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0.69995333644423707"/>
    <n v="31.25"/>
    <s v="music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0.99666184725293416"/>
    <n v="156.25"/>
    <s v="music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0.95298178470616712"/>
    <n v="113.12217194570135"/>
    <s v="music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0.75623897151499875"/>
    <n v="56.074766355140184"/>
    <s v="music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0.88652482269503541"/>
    <n v="11.111111111111111"/>
    <s v="music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7.9760717846460619E-2"/>
    <n v="2.2222222222222223"/>
    <s v="music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0.9755495183996048"/>
    <n v="78.21782178217822"/>
    <s v="music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0.97430276458409448"/>
    <n v="129.03225806451613"/>
    <s v="music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0.92592592592592593"/>
    <n v="31.25"/>
    <s v="music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0.81693473018279739"/>
    <n v="28.089887640449437"/>
    <s v="music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0.83712030614685484"/>
    <n v="37.634408602150536"/>
    <s v="music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0.62158130283441071"/>
    <n v="25.510204081632654"/>
    <s v="music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0.78831439833062833"/>
    <n v="41.463414634146339"/>
    <s v="music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0.97430276458409448"/>
    <n v="68.965517241379317"/>
    <s v="music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0.7155635062611807"/>
    <n v="38.46153846153846"/>
    <s v="music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0.97465886939571145"/>
    <n v="43.478260869565219"/>
    <s v="music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0.9933100567676697"/>
    <n v="25.974025974025974"/>
    <s v="music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0.88541666666666663"/>
    <n v="34.693877551020407"/>
    <s v="music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0.7806691449814126"/>
    <n v="35.593220338983052"/>
    <s v="music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0.49578582052553299"/>
    <n v="44.247787610619469"/>
    <s v="music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0.7277172963847004"/>
    <n v="29.411764705882351"/>
    <s v="music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0.86705202312138729"/>
    <n v="71.428571428571431"/>
    <s v="music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0.89552238805970152"/>
    <n v="142.85714285714286"/>
    <s v="music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0.84459459459459463"/>
    <n v="30.612244897959183"/>
    <s v="music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0.5714285714285714"/>
    <n v="35.714285714285715"/>
    <s v="music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0.85106382978723405"/>
    <n v="40"/>
    <s v="music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0.98597817681410116"/>
    <n v="73.529411764705884"/>
    <s v="music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e v="#DIV/0!"/>
    <e v="#DIV/0!"/>
    <s v="music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4.6052631578947372"/>
    <n v="350"/>
    <s v="music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0.91638029782359676"/>
    <n v="79.207920792079207"/>
    <s v="music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0.97222222222222221"/>
    <n v="23.333333333333332"/>
    <s v="music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277.77777777777777"/>
    <n v="5000"/>
    <s v="music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.2"/>
    <n v="256.41025641025641"/>
    <s v="music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2.2573363431151243"/>
    <n v="571.42857142857144"/>
    <s v="music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s v="music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3.9370078740157481"/>
    <n v="227.27272727272728"/>
    <s v="music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2.9874526986656043"/>
    <n v="789.47368421052636"/>
    <s v="music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2.0920502092050208"/>
    <n v="333.33333333333331"/>
    <s v="music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10.714285714285714"/>
    <n v="375"/>
    <s v="music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2000"/>
    <n v="10000"/>
    <s v="music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8.5409252669039137"/>
    <n v="521.73913043478262"/>
    <s v="music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e v="#DIV/0!"/>
    <e v="#DIV/0!"/>
    <s v="music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4.9485352335708628"/>
    <n v="568.18181818181813"/>
    <s v="music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e v="#DIV/0!"/>
    <e v="#DIV/0!"/>
    <s v="music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23.63425925925926"/>
    <n v="1276.25"/>
    <s v="music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3.8372985418265539"/>
    <n v="253.16455696202533"/>
    <s v="music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505"/>
    <n v="2525"/>
    <s v="music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16500"/>
    <n v="16500"/>
    <s v="music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98.039215686274517"/>
    <n v="2500"/>
    <s v="music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1.5360983102918586"/>
    <n v="181.81818181818181"/>
    <s v="music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e v="#DIV/0!"/>
    <e v="#DIV/0!"/>
    <s v="music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e v="#DIV/0!"/>
    <e v="#DIV/0!"/>
    <s v="music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.266940451745381"/>
    <n v="555.55555555555554"/>
    <s v="music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e v="#DIV/0!"/>
    <e v="#DIV/0!"/>
    <s v="music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20.588235294117649"/>
    <n v="437.5"/>
    <s v="music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47.05882352941177"/>
    <n v="5000"/>
    <s v="music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9.5238095238095237"/>
    <n v="5000"/>
    <s v="music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e v="#DIV/0!"/>
    <e v="#DIV/0!"/>
    <s v="music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60"/>
    <n v="3000"/>
    <s v="music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12.709710218607016"/>
    <n v="1470.5882352941176"/>
    <s v="music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454.54545454545456"/>
    <n v="2500"/>
    <s v="music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13.333333333333334"/>
    <n v="666.66666666666663"/>
    <s v="music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2.3405017921146953"/>
    <n v="79.634146341463421"/>
    <s v="music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466.66666666666669"/>
    <n v="17500"/>
    <s v="music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14.28571428571429"/>
    <n v="1333.3333333333333"/>
    <s v="music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17.777777777777779"/>
    <n v="500"/>
    <s v="music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e v="#DIV/0!"/>
    <e v="#DIV/0!"/>
    <s v="music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2880"/>
    <n v="2880"/>
    <s v="music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15.384615384615385"/>
    <n v="3333.3333333333335"/>
    <s v="music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71.42857142857142"/>
    <n v="1500"/>
    <s v="music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9.8214285714285712"/>
    <n v="611.11111111111109"/>
    <s v="music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2.9599271402550089"/>
    <n v="406.25"/>
    <s v="music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000"/>
    <n v="3000"/>
    <s v="music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1.4619883040935673"/>
    <n v="178.57142857142858"/>
    <s v="music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e v="#DIV/0!"/>
    <e v="#DIV/0!"/>
    <s v="music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e v="#DIV/0!"/>
    <e v="#DIV/0!"/>
    <s v="music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e v="#DIV/0!"/>
    <e v="#DIV/0!"/>
    <s v="music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e v="#DIV/0!"/>
    <e v="#DIV/0!"/>
    <s v="music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e v="#DIV/0!"/>
    <e v="#DIV/0!"/>
    <s v="music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4500"/>
    <n v="4500"/>
    <s v="music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9.0909090909090917"/>
    <n v="500"/>
    <s v="music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36.36363636363637"/>
    <n v="3000"/>
    <s v="music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4.7058823529411766"/>
    <n v="266.66666666666669"/>
    <s v="music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250"/>
    <n v="5000"/>
    <s v="music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000"/>
    <n v="1000"/>
    <s v="music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e v="#DIV/0!"/>
    <e v="#DIV/0!"/>
    <s v="music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0.90225563909774431"/>
    <n v="23.076923076923077"/>
    <s v="photography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0.91954022988505746"/>
    <n v="58.823529411764703"/>
    <s v="photography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0.99585062240663902"/>
    <n v="89.552238805970148"/>
    <s v="photography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0.84420567920184186"/>
    <n v="78.571428571428569"/>
    <s v="photography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0.87708307229670468"/>
    <n v="78.651685393258433"/>
    <s v="photography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0.67521944632005404"/>
    <n v="140.18691588785046"/>
    <s v="photography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0.95278424730044464"/>
    <n v="56.60377358490566"/>
    <s v="photography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0.76953858466463509"/>
    <n v="276.24309392265195"/>
    <s v="photography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0.8097981547882841"/>
    <n v="76.717557251908403"/>
    <s v="photography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0.49598254141454223"/>
    <n v="40"/>
    <s v="photography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0.97181729834791064"/>
    <n v="163.9344262295082"/>
    <s v="photography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0.38436899423446508"/>
    <n v="13.333333333333334"/>
    <s v="photography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0.92592592592592593"/>
    <n v="428.57142857142856"/>
    <s v="photography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0.90473656200106445"/>
    <n v="94.444444444444443"/>
    <s v="photography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0.83333333333333337"/>
    <n v="6.25"/>
    <s v="photography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0.97248744607115067"/>
    <n v="45.833333333333336"/>
    <s v="photography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0.86206896551724133"/>
    <n v="357.14285714285717"/>
    <s v="photography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0.87183958151700092"/>
    <n v="37.037037037037038"/>
    <s v="photography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0.93808630393996251"/>
    <n v="102.04081632653062"/>
    <s v="photography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0.60444874274661509"/>
    <n v="49.019607843137258"/>
    <s v="photography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0.64516129032258063"/>
    <n v="33.333333333333336"/>
    <s v="photography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0.11299435028248588"/>
    <n v="4"/>
    <s v="photography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0.98127402077030013"/>
    <n v="101.69491525423729"/>
    <s v="photography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5.1020408163265305"/>
    <n v="282.05128205128204"/>
    <s v="photography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1.6815811705957373"/>
    <n v="121.35922330097087"/>
    <s v="photography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e v="#DIV/0!"/>
    <e v="#DIV/0!"/>
    <s v="photography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2.1872265966754156"/>
    <n v="128.2051282051282"/>
    <s v="photography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26.737967914438503"/>
    <n v="333.33333333333331"/>
    <s v="photography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7.002775208140612"/>
    <n v="1818.1818181818182"/>
    <s v="photography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1.7694641051567239"/>
    <n v="266.30434782608694"/>
    <s v="photography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4.6927374301675977"/>
    <n v="168"/>
    <s v="photography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6.4102564102564106"/>
    <n v="289.4736842105263"/>
    <s v="photography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15.982951518380395"/>
    <n v="1578.9473684210527"/>
    <s v="photography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2.1777003484320558"/>
    <n v="192.30769230769232"/>
    <s v="photography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1.536062009641743"/>
    <n v="262.09677419354841"/>
    <s v="photography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14.925373134328359"/>
    <n v="1250"/>
    <s v="photography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7.3732718894009217"/>
    <n v="480"/>
    <s v="photography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50.251256281407038"/>
    <n v="3333.3333333333335"/>
    <s v="photography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2.7596588058203713"/>
    <n v="289.4736842105263"/>
    <s v="photography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2.5161452654533254"/>
    <n v="197.36842105263159"/>
    <s v="photography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3.881439661256175"/>
    <n v="229.16666666666666"/>
    <s v="photography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6.4551825894503869"/>
    <n v="460.5263157894737"/>
    <s v="photography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4.2207449614857024"/>
    <n v="216.21621621621622"/>
    <s v="photography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2.5150905432595572"/>
    <n v="151.5151515151515"/>
    <s v="photography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4.9453946012775605"/>
    <n v="222.22222222222223"/>
    <s v="photography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2.0994475138121547"/>
    <n v="65.517241379310349"/>
    <s v="photography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6.5231572080887146"/>
    <n v="416.66666666666669"/>
    <s v="photography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72.368421052631575"/>
    <n v="1375"/>
    <s v="photography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200"/>
    <n v="2000"/>
    <s v="photography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20.171149144254279"/>
    <n v="2200"/>
    <s v="photography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28.037383177570092"/>
    <n v="750"/>
    <s v="photography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1.6360185851711275"/>
    <n v="179.85611510791367"/>
    <s v="photography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75"/>
    <n v="1500"/>
    <s v="photography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9.0270812437311942"/>
    <n v="500"/>
    <s v="photography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2.5815969020837173"/>
    <n v="345.67901234567898"/>
    <s v="photography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4.5346062052505971"/>
    <n v="220.93023255813952"/>
    <s v="photography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1.4803849000740192"/>
    <n v="71.428571428571431"/>
    <s v="photography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7.3327222731439043"/>
    <n v="432.43243243243245"/>
    <s v="photography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57.281970499785196"/>
    <n v="666.66666666666663"/>
    <s v="photography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4.8900634249471455"/>
    <n v="409.3805309734513"/>
    <s v="photography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7.2186836518046711"/>
    <n v="459.45945945945948"/>
    <s v="photography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2.0624631703005303"/>
    <n v="194.44444444444446"/>
    <s v="photography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.2467532467532467"/>
    <n v="233.33333333333334"/>
    <s v="photography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2.8429933969185619"/>
    <n v="298.07692307692309"/>
    <s v="photography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2.7469173483091196"/>
    <n v="184.42622950819671"/>
    <s v="photography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3.840947546531304"/>
    <n v="2500"/>
    <s v="photography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9.0415913200723335"/>
    <n v="625"/>
    <s v="photography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2.4150422632396067"/>
    <n v="291.66666666666669"/>
    <s v="photography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9.2105263157894743"/>
    <n v="388.88888888888891"/>
    <s v="photography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0"/>
    <n v="225"/>
    <s v="photography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1350"/>
    <n v="2076.9230769230771"/>
    <s v="photography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7.5144508670520231"/>
    <n v="282.60869565217394"/>
    <s v="photography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e v="#DIV/0!"/>
    <e v="#DIV/0!"/>
    <s v="photography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2.0332090816672315"/>
    <n v="85.714285714285708"/>
    <s v="photography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e v="#DIV/0!"/>
    <e v="#DIV/0!"/>
    <s v="photography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49.115913555992144"/>
    <n v="4166.666666666667"/>
    <s v="photography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1.9110308949994692"/>
    <n v="180"/>
    <s v="photography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e v="#DIV/0!"/>
    <e v="#DIV/0!"/>
    <s v="photography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48"/>
    <n v="300"/>
    <s v="photography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15.231400117164617"/>
    <n v="3250"/>
    <s v="photography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0.74134479946623177"/>
    <n v="43.859649122807021"/>
    <s v="music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s v="music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0.86313193588162762"/>
    <n v="21.212121212121211"/>
    <s v="music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0.99933377748167884"/>
    <n v="75"/>
    <s v="music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0.95192765349833408"/>
    <n v="40"/>
    <s v="music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0.99009900990099009"/>
    <n v="52.631578947368418"/>
    <s v="music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0.99341860176331798"/>
    <n v="83.333333333333329"/>
    <s v="music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0.99840255591054317"/>
    <n v="416.66666666666669"/>
    <s v="music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0.59994000599940001"/>
    <n v="45.454545454545453"/>
    <s v="music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0.98489822718319109"/>
    <n v="66.371681415929203"/>
    <s v="music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0.970873786407767"/>
    <n v="71.428571428571431"/>
    <s v="music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0.7"/>
    <n v="17.5"/>
    <s v="music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0.38095238095238093"/>
    <n v="16"/>
    <s v="music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0.84709868699703517"/>
    <n v="111.11111111111111"/>
    <s v="music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0.96153846153846156"/>
    <n v="45.454545454545453"/>
    <s v="music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0.49915144254766897"/>
    <n v="90.909090909090907"/>
    <s v="music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0.32590983161325365"/>
    <n v="20"/>
    <s v="music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0.99851221679697255"/>
    <n v="35.714285714285715"/>
    <s v="music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0.48709206039941549"/>
    <n v="22.222222222222221"/>
    <s v="music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0.91836734693877553"/>
    <n v="69.230769230769226"/>
    <s v="music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0.98280098280098283"/>
    <n v="50"/>
    <s v="music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0.79840319361277445"/>
    <n v="95.238095238095241"/>
    <s v="music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0.80641194263830562"/>
    <n v="74.626865671641795"/>
    <s v="music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0.98619329388560162"/>
    <n v="75"/>
    <s v="music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s v="music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0.72502295906037029"/>
    <n v="71.770334928229659"/>
    <s v="music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0.82726671078755787"/>
    <n v="65.78947368421052"/>
    <s v="music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0.93138776777398324"/>
    <n v="125"/>
    <s v="music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0.99667774086378735"/>
    <n v="37.5"/>
    <s v="music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0.98500601948123012"/>
    <n v="50.279329608938546"/>
    <s v="music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0.99923136049192929"/>
    <n v="50"/>
    <s v="music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0.85494442861214026"/>
    <n v="114.50381679389314"/>
    <s v="music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0.98159509202453987"/>
    <n v="57.142857142857146"/>
    <s v="music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0.97920495086023163"/>
    <n v="86.206896551724142"/>
    <s v="music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0.64910208780904677"/>
    <n v="45.811518324607327"/>
    <s v="music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0.98765432098765427"/>
    <n v="52.631578947368418"/>
    <s v="music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s v="music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0.91955706730888598"/>
    <n v="37.285570469798657"/>
    <s v="music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0.75853350189633373"/>
    <n v="53.571428571428569"/>
    <s v="music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0.7492507492507493"/>
    <n v="39.473684210526315"/>
    <s v="music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e v="#DIV/0!"/>
    <e v="#DIV/0!"/>
    <s v="games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12.371134020618557"/>
    <n v="1125"/>
    <s v="games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250"/>
    <n v="1250"/>
    <s v="games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2.3314203730272598"/>
    <n v="135.41666666666666"/>
    <s v="games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27500"/>
    <n v="55000"/>
    <s v="games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200"/>
    <n v="12500"/>
    <s v="games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2000"/>
    <n v="20000"/>
    <s v="games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20.542317173377157"/>
    <n v="1470.5882352941176"/>
    <s v="games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e v="#DIV/0!"/>
    <e v="#DIV/0!"/>
    <s v="games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9.6952908587257625"/>
    <n v="318.18181818181819"/>
    <s v="games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1.3930561508786969"/>
    <n v="68.421052631578945"/>
    <s v="games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94.339622641509436"/>
    <n v="1538.4615384615386"/>
    <s v="games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222.22222222222223"/>
    <n v="4000"/>
    <s v="games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6153.8461538461543"/>
    <n v="80000"/>
    <s v="games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96.07843137254903"/>
    <n v="3333.3333333333335"/>
    <s v="games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e v="#DIV/0!"/>
    <e v="#DIV/0!"/>
    <s v="games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e v="#DIV/0!"/>
    <e v="#DIV/0!"/>
    <s v="games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e v="#DIV/0!"/>
    <e v="#DIV/0!"/>
    <s v="games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833.33333333333337"/>
    <n v="2500"/>
    <s v="games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4.9800796812749004"/>
    <n v="208.33333333333334"/>
    <s v="games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0.57909076958267824"/>
    <n v="28.571428571428573"/>
    <s v="music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0.99112426035502954"/>
    <n v="41.358024691358025"/>
    <s v="music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0.95415472779369626"/>
    <n v="31.21875"/>
    <s v="music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0.74019245003700962"/>
    <n v="38.46153846153846"/>
    <s v="music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0.85963923337091319"/>
    <n v="43.571428571428569"/>
    <s v="music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0.97959183673469385"/>
    <n v="41.379310344827587"/>
    <s v="music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0.8995502248875562"/>
    <n v="375"/>
    <s v="music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0.60211946050096343"/>
    <n v="28.089887640449437"/>
    <s v="music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0.93808630393996251"/>
    <n v="45.454545454545453"/>
    <s v="music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0.6916374689987913"/>
    <n v="48.780487804878049"/>
    <s v="music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0.94741828517290383"/>
    <n v="83.333333333333329"/>
    <s v="music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0.7320644216691069"/>
    <n v="19.23076923076923"/>
    <s v="music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0.96153846153846156"/>
    <n v="55.555555555555557"/>
    <s v="music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0.8733624454148472"/>
    <n v="50"/>
    <s v="music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0.98309492847854352"/>
    <n v="193.02127659574469"/>
    <s v="music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0.80679785330948117"/>
    <n v="34.692307692307693"/>
    <s v="music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0.97602213341530897"/>
    <n v="34.699453551912569"/>
    <s v="music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0.69204152249134943"/>
    <n v="47.61904761904762"/>
    <s v="music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0.75"/>
    <n v="21.428571428571427"/>
    <s v="music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0.91437433022080306"/>
    <n v="46.296296296296298"/>
    <s v="music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7.078651685393261"/>
    <n v="3960"/>
    <s v="technology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83.333333333333329"/>
    <n v="333.33333333333331"/>
    <s v="technology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2.1459227467811157"/>
    <n v="73.170731707317074"/>
    <s v="technology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000"/>
    <n v="25000"/>
    <s v="technology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595.23809523809518"/>
    <n v="6250"/>
    <s v="technology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2.3386342376052385"/>
    <n v="505.05050505050502"/>
    <s v="technology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352.94117647058823"/>
    <n v="7500"/>
    <s v="technology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57.736720554272516"/>
    <n v="6250"/>
    <s v="technology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7.0864547479246811"/>
    <n v="921.0526315789474"/>
    <s v="technology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2.5383742459535328"/>
    <n v="298.24561403508773"/>
    <s v="technology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4250"/>
    <n v="42500"/>
    <s v="technology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1.6863406408094435"/>
    <n v="119.04761904761905"/>
    <s v="technology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75.353218210361064"/>
    <n v="1846.1538461538462"/>
    <s v="technology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11.1"/>
    <n v="333"/>
    <s v="technology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62.5"/>
    <n v="125"/>
    <s v="technology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96.07843137254903"/>
    <n v="3333.3333333333335"/>
    <s v="technology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1.9022070479209852"/>
    <n v="5571.4285714285716"/>
    <s v="technology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96.15384615384616"/>
    <n v="2777.7777777777778"/>
    <s v="technology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2.109704641350211"/>
    <n v="62.5"/>
    <s v="technology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2.3239600278875203"/>
    <n v="95.238095238095241"/>
    <s v="technology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0.73099415204678364"/>
    <n v="39.473684210526315"/>
    <s v="music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0.86542622241453915"/>
    <n v="31.25"/>
    <s v="music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0.41528239202657807"/>
    <n v="9.615384615384615"/>
    <s v="music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0.87412587412587417"/>
    <n v="90.909090909090907"/>
    <s v="music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0.90634441087613293"/>
    <n v="28.846153846153847"/>
    <s v="music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0.51182486035711727"/>
    <n v="14.018691588785046"/>
    <s v="music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0.967741935483871"/>
    <n v="54.545454545454547"/>
    <s v="music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0.96958174904942962"/>
    <n v="75"/>
    <s v="music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0.99688473520249221"/>
    <n v="42.666666666666664"/>
    <s v="music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0.78740157480314965"/>
    <n v="38.46153846153846"/>
    <s v="music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0.8291805208912032"/>
    <n v="40"/>
    <s v="music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0.93466263129784588"/>
    <n v="65.625"/>
    <s v="music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0.57993427411560028"/>
    <n v="54.545454545454547"/>
    <s v="music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0.80893059375505583"/>
    <n v="64.935064935064929"/>
    <s v="music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0.92250922509225097"/>
    <n v="50"/>
    <s v="music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0.85822078244560884"/>
    <n v="51.724137931034484"/>
    <s v="music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0.53405965446340353"/>
    <n v="20.689655172413794"/>
    <s v="music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0.86256469235192634"/>
    <n v="131.57894736842104"/>
    <s v="music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0.90334236675700086"/>
    <n v="104.16666666666667"/>
    <s v="music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0.58505850585058505"/>
    <n v="20.967741935483872"/>
    <s v="music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0.79290599062360123"/>
    <n v="51.198033995494576"/>
    <s v="technology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0.72233284615995819"/>
    <n v="63.157894736842103"/>
    <s v="technology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5.8642427796510778E-2"/>
    <n v="4.0355125100887816"/>
    <s v="technology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0.12689461592489362"/>
    <n v="22.358859698155396"/>
    <s v="technology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0.28734145934980376"/>
    <n v="147.05882352941177"/>
    <s v="technology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0.66779449737334162"/>
    <n v="107.14285714285714"/>
    <s v="technology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0.99370241097047451"/>
    <n v="34.782608695652172"/>
    <s v="technology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0.12496703994321498"/>
    <n v="23.557126030624264"/>
    <s v="technology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0.9433730870752226"/>
    <n v="53.022269353128316"/>
    <s v="technology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0.49870668732420587"/>
    <n v="25.586353944562898"/>
    <s v="technology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0.47071228182485736"/>
    <n v="59.952038369304553"/>
    <s v="technology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0.50384846656598337"/>
    <n v="51.319648093841643"/>
    <s v="technology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0.44258232031157796"/>
    <n v="102.04081632653062"/>
    <s v="technology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0.14307215987455432"/>
    <n v="120.48192771084338"/>
    <s v="technology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0.25088104045385101"/>
    <n v="144.82758620689654"/>
    <s v="technology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0.34009749461512301"/>
    <n v="164.38356164383561"/>
    <s v="technology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0.59699817378258635"/>
    <n v="45.454545454545453"/>
    <s v="technology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6.9658658640927726E-2"/>
    <n v="5.1622418879056049"/>
    <s v="technology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0.63802202962463883"/>
    <n v="23.584905660377359"/>
    <s v="technology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0.84815586681529587"/>
    <n v="2121.212121212121"/>
    <s v="technology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9.0466528650930564E-2"/>
    <n v="6.1236987140232699"/>
    <s v="technology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0.5183361409874303"/>
    <n v="32.679738562091501"/>
    <s v="technology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0.78812012609922022"/>
    <n v="92.682926829268297"/>
    <s v="technology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0.38524141853145971"/>
    <n v="69.633099141295858"/>
    <s v="technology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0.38127192313558028"/>
    <n v="48.543689320388353"/>
    <s v="technology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0.48369210308310667"/>
    <n v="66.093853271645742"/>
    <s v="technology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0.27017534379812497"/>
    <n v="49.382716049382715"/>
    <s v="technology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0.35091905701031001"/>
    <n v="98.039215686274517"/>
    <s v="technology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0.17268771154244664"/>
    <n v="10.598834128245892"/>
    <s v="technology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8.8354833009365613E-2"/>
    <n v="7.132667617689016"/>
    <s v="technology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0.380188068962732"/>
    <n v="103.54646647683148"/>
    <s v="technology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0.14826236508124777"/>
    <n v="10.504201680672269"/>
    <s v="technology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0.38936138067230952"/>
    <n v="96.538274012676737"/>
    <s v="technology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0.26631442145855083"/>
    <n v="49.75124378109453"/>
    <s v="technology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0.47913745675035807"/>
    <n v="63.241106719367586"/>
    <s v="technology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0.28851702250432776"/>
    <n v="8.456659619450317"/>
    <s v="technology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0.24855218353093231"/>
    <n v="60.90133982947625"/>
    <s v="technology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9.7385668105708714E-2"/>
    <n v="128.86597938144331"/>
    <s v="technology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0.87031327056721053"/>
    <n v="246.00246002460025"/>
    <s v="technology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0.28182984906151504"/>
    <n v="25.70694087403599"/>
    <s v="technology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19.685039370078741"/>
    <n v="625"/>
    <s v="photography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e v="#DIV/0!"/>
    <e v="#DIV/0!"/>
    <s v="photography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23.255813953488371"/>
    <n v="2062.5"/>
    <s v="photography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4.7288776796973515"/>
    <n v="2142.8571428571427"/>
    <s v="photography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1.372549019607842"/>
    <n v="400"/>
    <s v="photography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2000"/>
    <n v="2000"/>
    <s v="photography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2.3544520547945207"/>
    <n v="196.42857142857142"/>
    <s v="photography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240"/>
    <n v="6000"/>
    <s v="photography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00"/>
    <n v="5000"/>
    <s v="photography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5.8939096267190569"/>
    <n v="600"/>
    <s v="photography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14.285714285714286"/>
    <n v="666.66666666666663"/>
    <s v="photography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750"/>
    <n v="750"/>
    <s v="photography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e v="#DIV/0!"/>
    <e v="#DIV/0!"/>
    <s v="photography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e v="#DIV/0!"/>
    <e v="#DIV/0!"/>
    <s v="photography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12.820512820512821"/>
    <n v="333.33333333333331"/>
    <s v="photography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e v="#DIV/0!"/>
    <e v="#DIV/0!"/>
    <s v="photography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e v="#DIV/0!"/>
    <e v="#DIV/0!"/>
    <s v="photography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3.8167938931297711"/>
    <n v="833.33333333333337"/>
    <s v="photography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31.35593220338984"/>
    <n v="4428.5714285714284"/>
    <s v="photography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8"/>
    <n v="200"/>
    <s v="photography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0.26169167011623867"/>
    <n v="33.598045204642638"/>
    <s v="technology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0.46126691016024318"/>
    <n v="36.363636363636367"/>
    <s v="technology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0.32051282051282054"/>
    <n v="29.411764705882351"/>
    <s v="technology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0.42658388891619026"/>
    <n v="141.24293785310735"/>
    <s v="technology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0.80853750926786128"/>
    <n v="157.06806282722513"/>
    <s v="technology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0.40348612007746931"/>
    <n v="165.01650165016503"/>
    <s v="technology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0.86423551454854064"/>
    <n v="72.992700729927009"/>
    <s v="technology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0.85415443175638928"/>
    <n v="38.311951219512196"/>
    <s v="technology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0.32769909358430716"/>
    <n v="125.62814070351759"/>
    <s v="technology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0.31244825075846816"/>
    <n v="17.271157167530223"/>
    <s v="technology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0.12201609636343226"/>
    <n v="51.493305870236867"/>
    <s v="technology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0.42571306939123033"/>
    <n v="27.3224043715847"/>
    <s v="technology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0.20205540864443552"/>
    <n v="35.072336694432266"/>
    <s v="technology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1.2797899533647527E-2"/>
    <n v="1.1339154099104207"/>
    <s v="technology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0.88495466450999938"/>
    <n v="44.444444444444443"/>
    <s v="technology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0.10851375010281678"/>
    <n v="20.876826722338205"/>
    <s v="technology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0.79934517643146741"/>
    <n v="58.685446009389672"/>
    <s v="technology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0.97805794707442562"/>
    <n v="144.44444444444446"/>
    <s v="technology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0.20622394167162034"/>
    <n v="22.471910112359552"/>
    <s v="technology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0.51993067590987874"/>
    <n v="12.295081967213115"/>
    <s v="technology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0.3557452863749555"/>
    <n v="52.631578947368418"/>
    <s v="technology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0.79912415992072683"/>
    <n v="307.69230769230768"/>
    <s v="technology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0.61935228138412846"/>
    <n v="283.28611898016999"/>
    <s v="technology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0.17083796019475528"/>
    <n v="38.095238095238095"/>
    <s v="technology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0.49714143673875216"/>
    <n v="109.73936899862825"/>
    <s v="technology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0.74915861995392985"/>
    <n v="55.066079295154182"/>
    <s v="technology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0.83160774725777342"/>
    <n v="185.5287569573284"/>
    <s v="technology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0.79260237780713338"/>
    <n v="37.974683544303801"/>
    <s v="technology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0.27685492801771872"/>
    <n v="26.595744680851062"/>
    <s v="technology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0.44201041357541748"/>
    <n v="52.428800000000003"/>
    <s v="technology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0.83090984628167841"/>
    <n v="98.425196850393704"/>
    <s v="technology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0.32874406616960566"/>
    <n v="47.080979284369114"/>
    <s v="technology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0.55967225592692915"/>
    <n v="158.22784810126583"/>
    <s v="technology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0.25851818239578012"/>
    <n v="153.54330708661416"/>
    <s v="technology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0.47385184808736214"/>
    <n v="124.22360248447205"/>
    <s v="technology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0.75948405716383338"/>
    <n v="35.377358490566039"/>
    <s v="technology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0.33280483924860654"/>
    <n v="23.310023310023311"/>
    <s v="technology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0.23780505930263665"/>
    <n v="39.215686274509807"/>
    <s v="technology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0.73412383788196467"/>
    <n v="329.81530343007915"/>
    <s v="technology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0.4029474261061578"/>
    <n v="11.07011070110701"/>
    <s v="technology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0.5498639810152226"/>
    <n v="79.166666666666671"/>
    <s v="technology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0.80951995466688254"/>
    <n v="71.428571428571431"/>
    <s v="technology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0.19754671230922835"/>
    <n v="7.176165803108808"/>
    <s v="technology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0.92410054213898474"/>
    <n v="83.333333333333329"/>
    <s v="technology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0.12207271497939337"/>
    <n v="18.631178707224336"/>
    <s v="technology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0.82576383154417832"/>
    <n v="46.082949308755758"/>
    <s v="technology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0.97088340482865887"/>
    <n v="221.21896162528216"/>
    <s v="technology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0.67416202651518908"/>
    <n v="61.908230152949749"/>
    <s v="technology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0.83201112898086127"/>
    <n v="67.385444743935309"/>
    <s v="technology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0.21129587761742769"/>
    <n v="58.823529411764703"/>
    <s v="technology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0.76709176335219098"/>
    <n v="33.057851239669418"/>
    <s v="technology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0.28324760372527247"/>
    <n v="92.421441774491683"/>
    <s v="technology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0.98990298950702826"/>
    <n v="41.32231404958678"/>
    <s v="technology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0.88034811479739417"/>
    <n v="56.36070853462158"/>
    <s v="technology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0.59731209556993525"/>
    <n v="59.405940594059409"/>
    <s v="technology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0.65166957745744603"/>
    <n v="90.25270758122744"/>
    <s v="technology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0.49448109648216254"/>
    <n v="22.522522522522522"/>
    <s v="technology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0.59424326833797581"/>
    <n v="6.2439024390243905"/>
    <s v="technology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0.69707461021911377"/>
    <n v="80"/>
    <s v="technology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0.50916496945010181"/>
    <n v="18.328445747800586"/>
    <s v="technology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0.92661230541141582"/>
    <n v="142.85714285714286"/>
    <s v="technology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0.86973916522434924"/>
    <n v="492.61083743842363"/>
    <s v="technology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0.67544748395812226"/>
    <n v="81.632653061224488"/>
    <s v="technology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0.52310349124983502"/>
    <n v="45.072608396421195"/>
    <s v="technology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0.50196991819772718"/>
    <n v="25.70694087403599"/>
    <s v="technology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0.45745654162854527"/>
    <n v="30.76923076923077"/>
    <s v="technology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0.78821656050955413"/>
    <n v="49.5"/>
    <s v="technology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0.95035461532116094"/>
    <n v="328.94736842105266"/>
    <s v="technology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0.7787758049309903"/>
    <n v="190.11406844106463"/>
    <s v="technology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0.31513214120945193"/>
    <n v="81.699346405228752"/>
    <s v="technology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0.3562141559505575"/>
    <n v="71.942446043165461"/>
    <s v="technology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0.90308564788501133"/>
    <n v="204.28571428571428"/>
    <s v="technology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0.65528952984942102"/>
    <n v="212.7659574468085"/>
    <s v="technology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0.97560975609756095"/>
    <n v="200"/>
    <s v="technology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5.9581481653622974E-2"/>
    <n v="1.2193902439024391"/>
    <s v="technology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0.18404371998667193"/>
    <n v="21.414044742194044"/>
    <s v="technology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0.86574090106312984"/>
    <n v="265.95744680851061"/>
    <s v="technology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0.76216607598795783"/>
    <n v="416.66666666666669"/>
    <s v="technology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0.34701738557101713"/>
    <n v="16.474464579901152"/>
    <s v="technology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0.19692792437967704"/>
    <n v="20"/>
    <s v="technology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0.87281795511221949"/>
    <n v="63.636363636363633"/>
    <s v="music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0.90307043949428056"/>
    <n v="39.473684210526315"/>
    <s v="music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0.88235294117647056"/>
    <n v="30"/>
    <s v="music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0.92307692307692313"/>
    <n v="65.217391304347828"/>
    <s v="music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0.80949811117107395"/>
    <n v="72.289156626506028"/>
    <s v="music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0.99304865938430986"/>
    <n v="114.28571428571429"/>
    <s v="music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0.96587250482936249"/>
    <n v="60"/>
    <s v="music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0.86572091466300372"/>
    <n v="40"/>
    <s v="music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0.83056202471088125"/>
    <n v="40.322580645161288"/>
    <s v="music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0.86926003153240772"/>
    <n v="50"/>
    <s v="music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0.83009749033858748"/>
    <n v="73.170731707317074"/>
    <s v="music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0.98732927431298334"/>
    <n v="109.09090909090909"/>
    <s v="music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0.97592713077423554"/>
    <n v="65.217391304347828"/>
    <s v="music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0.82958046930552265"/>
    <n v="48.611111111111114"/>
    <s v="music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s v="music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0.98360655737704916"/>
    <n v="42.857142857142854"/>
    <s v="music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s v="music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0.99667774086378735"/>
    <n v="187.5"/>
    <s v="music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0.75547720977083854"/>
    <n v="47.61904761904762"/>
    <s v="music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0.73170731707317072"/>
    <n v="22.222222222222221"/>
    <s v="music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0.88300220750551872"/>
    <n v="45.454545454545453"/>
    <s v="music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0.73529411764705888"/>
    <n v="26.315789473684209"/>
    <s v="music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0.68435410066877855"/>
    <n v="67.626086956521746"/>
    <s v="music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0.77220077220077221"/>
    <n v="21.621621621621621"/>
    <s v="music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0.39370078740157483"/>
    <n v="20.202020202020201"/>
    <s v="music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0.93418259023354566"/>
    <n v="50"/>
    <s v="music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0.92822069375214655"/>
    <n v="34.482758620689658"/>
    <s v="music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0.93185789167152011"/>
    <n v="83.769633507853399"/>
    <s v="music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0.93874677305796761"/>
    <n v="100"/>
    <s v="music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0.99651220727453915"/>
    <n v="52.631578947368418"/>
    <s v="music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0.93896713615023475"/>
    <n v="51.282051282051285"/>
    <s v="music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s v="music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0.9536784741144414"/>
    <n v="65.420560747663558"/>
    <s v="music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0.95510983763132762"/>
    <n v="34.013605442176868"/>
    <s v="music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0.44313146233382572"/>
    <n v="41.666666666666664"/>
    <s v="music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0.99103935252095632"/>
    <n v="521.73913043478262"/>
    <s v="music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0.67681895093062605"/>
    <n v="34.285714285714285"/>
    <s v="music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0.74288133956363156"/>
    <n v="58.823529411764703"/>
    <s v="music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0.99255583126550873"/>
    <n v="90.909090909090907"/>
    <s v="music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0.99127307962524913"/>
    <n v="115.94202898550725"/>
    <s v="music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76.05633802816902"/>
    <n v="5000"/>
    <s v="games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258.06451612903226"/>
    <n v="26666.666666666668"/>
    <s v="games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0"/>
    <s v="games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9.5652173913043477"/>
    <n v="220"/>
    <s v="games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70.422535211267601"/>
    <n v="2222.2222222222222"/>
    <s v="games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2000"/>
    <n v="10000"/>
    <s v="games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3.4670629024269441"/>
    <n v="118.64406779661017"/>
    <s v="games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600"/>
    <n v="15000"/>
    <s v="games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8.4745762711864412"/>
    <n v="166.66666666666666"/>
    <s v="games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494.11764705882354"/>
    <n v="10500"/>
    <s v="games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20"/>
    <n v="166.66666666666666"/>
    <s v="games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47.326300645057479"/>
    <n v="1010.10101010101"/>
    <s v="games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62.5"/>
    <n v="333.33333333333331"/>
    <s v="games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57.692307692307693"/>
    <n v="2000"/>
    <s v="games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.460251046025105"/>
    <n v="227.27272727272728"/>
    <s v="games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1677.5005242189138"/>
    <n v="20000"/>
    <s v="games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3.5203830176723225"/>
    <n v="93.632958801498134"/>
    <s v="games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7.8125"/>
    <n v="83.333333333333329"/>
    <s v="games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18.450184501845019"/>
    <n v="535.71428571428567"/>
    <s v="games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892.85714285714289"/>
    <n v="45454.545454545456"/>
    <s v="games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e v="#DIV/0!"/>
    <e v="#DIV/0!"/>
    <s v="games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17.470881863560731"/>
    <n v="875"/>
    <s v="games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8.8888888888888893"/>
    <n v="400"/>
    <s v="games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58.484349258649097"/>
    <n v="1479.1666666666667"/>
    <s v="games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.285870755750274"/>
    <n v="168.53932584269663"/>
    <s v="games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5000"/>
    <n v="5000"/>
    <s v="games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43.59351988217966"/>
    <n v="7090.909090909091"/>
    <s v="games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50"/>
    <n v="50"/>
    <s v="games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e v="#DIV/0!"/>
    <e v="#DIV/0!"/>
    <s v="games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23.45679012345678"/>
    <n v="12500"/>
    <s v="games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381.35593220338984"/>
    <n v="7500"/>
    <s v="games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600"/>
    <n v="7500"/>
    <s v="games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10959.558823529413"/>
    <n v="93156.25"/>
    <s v="games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25"/>
    <n v="125"/>
    <s v="games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43.478260869565219"/>
    <n v="1000"/>
    <s v="games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7.508372404554585"/>
    <n v="674.69879518072287"/>
    <s v="games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3.547105561861521"/>
    <n v="1315.7894736842106"/>
    <s v="games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15.174422398256763"/>
    <n v="964.6302250803858"/>
    <s v="games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38.46153846153845"/>
    <n v="1800"/>
    <s v="games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17.64705882352941"/>
    <n v="625"/>
    <s v="games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0.86393088552915764"/>
    <n v="30.76923076923077"/>
    <s v="music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0.89073634204275531"/>
    <n v="77.58620689655173"/>
    <s v="music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0.75642965204236001"/>
    <n v="56.81818181818182"/>
    <s v="music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0.97431355181576618"/>
    <n v="66.265060240963862"/>
    <s v="music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0.72129255626081934"/>
    <n v="21.367521367521366"/>
    <s v="music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0.68212824010914053"/>
    <n v="62.5"/>
    <s v="music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0.83333333333333337"/>
    <n v="18.75"/>
    <s v="music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0.82249280204563102"/>
    <n v="52.941176470588232"/>
    <s v="music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s v="music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0.55292259083728279"/>
    <n v="18.421052631578949"/>
    <s v="music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0.94272920103700208"/>
    <n v="85.106382978723403"/>
    <s v="music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s v="music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0.78784468204839619"/>
    <n v="46.666666666666664"/>
    <s v="music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0.97110949259529011"/>
    <n v="63.492063492063494"/>
    <s v="music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0.4"/>
    <n v="26.923076923076923"/>
    <s v="music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0.79352483732740831"/>
    <n v="70.422535211267601"/>
    <s v="music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0.99880143827407109"/>
    <n v="65.78947368421052"/>
    <s v="music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0.72129255626081934"/>
    <n v="29.103608847497089"/>
    <s v="music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0.61957868649318459"/>
    <n v="47.61904761904762"/>
    <s v="music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0.93297333002438787"/>
    <n v="64.102564102564102"/>
    <s v="music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0.6531678641410843"/>
    <n v="37.735849056603776"/>
    <s v="games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0.19077901430842609"/>
    <n v="8.4269662921348321"/>
    <s v="games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0.2043828772567276"/>
    <n v="6.4516129032258061"/>
    <s v="games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0.35119758376062371"/>
    <n v="37.593984962406012"/>
    <s v="games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5.3851166147002916E-2"/>
    <n v="8.0256821829855536"/>
    <s v="games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0.91178481878276729"/>
    <n v="51.020408163265309"/>
    <s v="games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9.8556880871834174E-2"/>
    <n v="5.6148231330713081"/>
    <s v="games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0.24261426363435637"/>
    <n v="10.688715953307392"/>
    <s v="games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0.19870839542970692"/>
    <n v="13.636363636363637"/>
    <s v="games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0.54168092142775692"/>
    <n v="35.381750465549345"/>
    <s v="games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0.83518930957683746"/>
    <n v="30"/>
    <s v="games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9.2486390242315877E-2"/>
    <n v="3.7059913526868438"/>
    <s v="games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0.2210563546333412"/>
    <n v="16.722408026755854"/>
    <s v="games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0.18609151980944227"/>
    <n v="11.389521640091116"/>
    <s v="games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0.83107497741644087"/>
    <n v="40"/>
    <s v="games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0.87845893204492687"/>
    <n v="59.82905982905983"/>
    <s v="games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0.10514903245540549"/>
    <n v="6.9284064665127021"/>
    <s v="games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0.75248791316289487"/>
    <n v="61.443932411674346"/>
    <s v="games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0.68037496220139104"/>
    <n v="35.856573705179279"/>
    <s v="games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0.18445079774970027"/>
    <n v="7.6045627376425857"/>
    <s v="games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0.26128886671892443"/>
    <n v="3.9285714285714284"/>
    <s v="music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0.14200889330694336"/>
    <n v="5.547850208044383"/>
    <s v="music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0.91282519397535367"/>
    <n v="40"/>
    <s v="music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0.7526342197691922"/>
    <n v="20.547945205479451"/>
    <s v="music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0.65789473684210531"/>
    <n v="27.777777777777779"/>
    <s v="music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0.97345132743362828"/>
    <n v="32.352941176470587"/>
    <s v="music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s v="music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0.98425196850393704"/>
    <n v="41.666666666666664"/>
    <s v="music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0.66312997347480107"/>
    <n v="33.333333333333336"/>
    <s v="music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0.89746466232892075"/>
    <n v="55.555555555555557"/>
    <s v="music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0.5112474437627812"/>
    <n v="20.833333333333332"/>
    <s v="music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0.87425324202243915"/>
    <n v="48.780487804878049"/>
    <s v="music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0.5"/>
    <n v="5"/>
    <s v="music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0.34187839385530566"/>
    <n v="25"/>
    <s v="music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0.63953488372093026"/>
    <n v="16.666666666666668"/>
    <s v="music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0.94637223974763407"/>
    <n v="21.428571428571427"/>
    <s v="music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0.9882352941176471"/>
    <n v="46.666666666666664"/>
    <s v="music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0.81411347113560695"/>
    <n v="26.315789473684209"/>
    <s v="music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0.98522167487684731"/>
    <n v="52.631578947368418"/>
    <s v="music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0.98870056497175141"/>
    <n v="50.724637681159422"/>
    <s v="music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0.92489826119126894"/>
    <n v="34.403669724770644"/>
    <s v="games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0.61500615006150061"/>
    <n v="16.666666666666668"/>
    <s v="games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0.94517958412098302"/>
    <n v="195"/>
    <s v="games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0.41126876413736374"/>
    <n v="33.783783783783782"/>
    <s v="games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0.10583876693602969"/>
    <n v="17.441860465116278"/>
    <s v="games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0.92197480857498026"/>
    <n v="56.074766355140184"/>
    <s v="games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0.63541717581504475"/>
    <n v="43.189368770764119"/>
    <s v="games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8.5143338810888133E-2"/>
    <n v="6.9444444444444446"/>
    <s v="games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0.58463274016314548"/>
    <n v="14.86456400742115"/>
    <s v="games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0.79394731926022788"/>
    <n v="17.068273092369477"/>
    <s v="games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8.2499429103950597E-2"/>
    <n v="2.2461814914645104"/>
    <s v="games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0.20169423154497781"/>
    <n v="5.0607287449392713"/>
    <s v="games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0.30116853391157694"/>
    <n v="6.3938618925831205"/>
    <s v="games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8.5836909871244635E-2"/>
    <n v="3.5714285714285716"/>
    <s v="games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0.65225026340876024"/>
    <n v="88.435374149659864"/>
    <s v="games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0.18618259192765477"/>
    <n v="4.117647058823529"/>
    <s v="games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0.28334408991452453"/>
    <n v="18.311291963377418"/>
    <s v="games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0.72780203784570596"/>
    <n v="50.632911392405063"/>
    <s v="games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0.78108719213838873"/>
    <n v="58.685446009389672"/>
    <s v="games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0.36943992906753365"/>
    <n v="52.083333333333336"/>
    <s v="games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0.12400793650793651"/>
    <n v="6.1349693251533743"/>
    <s v="games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7.3524135326758902E-2"/>
    <n v="3.9603960396039604"/>
    <s v="games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1.0749798441279227E-4"/>
    <n v="4.9140049140049139E-4"/>
    <s v="games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0.2652379184128163"/>
    <n v="17.241379310344829"/>
    <s v="games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3.7778260499995275E-2"/>
    <n v="2.0202020202020203"/>
    <s v="games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0.99880143827407109"/>
    <n v="43.859649122807021"/>
    <s v="games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0.95735872490167662"/>
    <n v="48.684210526315788"/>
    <s v="games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0.93271152564956694"/>
    <n v="54.6875"/>
    <s v="games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0.59251735229388858"/>
    <n v="19.444444444444443"/>
    <s v="games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0.10255232219478377"/>
    <n v="43.782837127845887"/>
    <s v="games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0.74377482348473378"/>
    <n v="17.708333333333332"/>
    <s v="games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0.36727198530912059"/>
    <n v="36.144578313253014"/>
    <s v="games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0.88740987243483083"/>
    <n v="95.238095238095241"/>
    <s v="games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0.21748586341887777"/>
    <n v="2.5380710659898478"/>
    <s v="games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0.34884747858341431"/>
    <n v="14.575645756457565"/>
    <s v="games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0.44901777362020578"/>
    <n v="9.6"/>
    <s v="games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0.15719810104693935"/>
    <n v="14.792899408284024"/>
    <s v="games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0.68259385665529015"/>
    <n v="10.731707317073171"/>
    <s v="games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5.3558995233249425E-2"/>
    <n v="4.8543689320388346"/>
    <s v="games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0.30588523186100575"/>
    <n v="29.761904761904763"/>
    <s v="games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0.12828736369467608"/>
    <n v="4.7619047619047619"/>
    <s v="games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0.64871240416748577"/>
    <n v="18.232044198895029"/>
    <s v="games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0.86545118855296566"/>
    <n v="125"/>
    <s v="games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0.55545269394556562"/>
    <n v="13.48314606741573"/>
    <s v="games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0.33500837520938026"/>
    <n v="11.764705882352942"/>
    <s v="games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0.31223980016652791"/>
    <n v="7.731958762886598"/>
    <s v="games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0.26279482294198803"/>
    <n v="49.504950495049506"/>
    <s v="games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0.97465886939571145"/>
    <n v="144.32989690721649"/>
    <s v="games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5.5504984347594412E-2"/>
    <n v="2.7716186252771617"/>
    <s v="games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0.13884106585509437"/>
    <n v="14.970059880239521"/>
    <s v="games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0.35324455120279769"/>
    <n v="15.060240963855422"/>
    <s v="games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7.371369600471768E-2"/>
    <n v="1.0593220338983051"/>
    <s v="games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0.45380286803412595"/>
    <n v="17.006802721088434"/>
    <s v="games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0.83612040133779264"/>
    <n v="25.252525252525253"/>
    <s v="games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0.2452367477834371"/>
    <n v="8.2278481012658222"/>
    <s v="games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0.94501647446457993"/>
    <n v="61.186666666666667"/>
    <s v="games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0.70880587058038691"/>
    <n v="41.062801932367151"/>
    <s v="games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0.36941263391207979"/>
    <n v="19.607843137254903"/>
    <s v="games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0.65019505851755521"/>
    <n v="31.25"/>
    <s v="games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0.24778447807233789"/>
    <n v="20.416666666666668"/>
    <s v="games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0.54054054054054057"/>
    <n v="27.272727272727273"/>
    <s v="music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0.53956834532374098"/>
    <n v="62.5"/>
    <s v="music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0.99151920572701502"/>
    <n v="62.5"/>
    <s v="music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0.94143194937606589"/>
    <n v="101.69491525423729"/>
    <s v="music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0.82394946443284811"/>
    <n v="37.974683544303801"/>
    <s v="music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0.99933377748167884"/>
    <n v="107.14285714285714"/>
    <s v="music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0.83348922668869552"/>
    <n v="42.452830188679243"/>
    <s v="music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0.99900099900099903"/>
    <n v="40"/>
    <s v="music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0.93109869646182497"/>
    <n v="60"/>
    <s v="music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0.96092248558616267"/>
    <n v="51.724137931034484"/>
    <s v="music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0.57870370370370372"/>
    <n v="58.139534883720927"/>
    <s v="music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0.93239658556370353"/>
    <n v="43.478260869565219"/>
    <s v="music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0.92391304347826086"/>
    <n v="31.481481481481481"/>
    <s v="music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0.68455265852870462"/>
    <n v="44.642857142857146"/>
    <s v="music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0.79840319361277445"/>
    <n v="35.294117647058826"/>
    <s v="music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0.6708193579300431"/>
    <n v="48.275862068965516"/>
    <s v="music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0.99403578528827041"/>
    <n v="52.631578947368418"/>
    <s v="music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0.95171626165852419"/>
    <n v="104.16666666666667"/>
    <s v="music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0.28557829604950025"/>
    <n v="21.428571428571427"/>
    <s v="music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0.98765432098765427"/>
    <n v="114.28571428571429"/>
    <s v="music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0.74847834352760834"/>
    <n v="23.696682464454977"/>
    <s v="music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0.5859872611464968"/>
    <n v="27.058823529411764"/>
    <s v="music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0.91442537934476109"/>
    <n v="62.621359223300971"/>
    <s v="music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0.99304537224305767"/>
    <n v="53.097345132743364"/>
    <s v="music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0.98787113769826029"/>
    <n v="107.78443113772455"/>
    <s v="music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0.93669293867337511"/>
    <n v="47.945205479452056"/>
    <s v="music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0.93757815259204103"/>
    <n v="26.192933333333333"/>
    <s v="music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0.98710622111850588"/>
    <n v="81.433224755700323"/>
    <s v="music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0.93743115739937843"/>
    <n v="56.074766355140184"/>
    <s v="music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0.23318732025669259"/>
    <n v="15.11437908496732"/>
    <s v="music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0.96051227321237997"/>
    <n v="86.538461538461533"/>
    <s v="music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0.92707045735475901"/>
    <n v="37.974683544303801"/>
    <s v="music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0.56869752343602487"/>
    <n v="31.847133757961782"/>
    <s v="music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0.63706440721156909"/>
    <n v="24"/>
    <s v="music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0.97465886939571145"/>
    <n v="39.0625"/>
    <s v="music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0.9611441459913882"/>
    <n v="75"/>
    <s v="music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0.96153846153846156"/>
    <n v="18.181818181818183"/>
    <s v="music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0.82603667602841568"/>
    <n v="30.674846625766872"/>
    <s v="music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0.92850510677808729"/>
    <n v="38.961038961038959"/>
    <s v="music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0.92030185900975525"/>
    <n v="56.179775280898873"/>
    <s v="music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2.5561743341404357"/>
    <n v="164.953125"/>
    <s v="food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1.764705882352942"/>
    <n v="675"/>
    <s v="food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2.0833333333333335"/>
    <n v="62.5"/>
    <s v="food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4.823151125401929"/>
    <n v="122.95081967213115"/>
    <s v="food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12.5"/>
    <n v="142.85714285714286"/>
    <s v="food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38.88888888888889"/>
    <n v="15000"/>
    <s v="food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0.19007998620127917"/>
    <n v="10.432190760059612"/>
    <s v="food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0.39300451955197485"/>
    <n v="18.6219739292365"/>
    <s v="food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0.9441087613293051"/>
    <n v="200"/>
    <s v="food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0.97634456594510155"/>
    <n v="214.72392638036808"/>
    <s v="food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0.69293466492278111"/>
    <n v="28.268551236749115"/>
    <s v="food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0.94066297926778797"/>
    <n v="71.022727272727266"/>
    <s v="food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0.47132757266300079"/>
    <n v="6.3829787234042552"/>
    <s v="food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0.98087297694948505"/>
    <n v="59.701492537313435"/>
    <s v="food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0.97778473091364204"/>
    <n v="113.12217194570135"/>
    <s v="food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0.19203715995860063"/>
    <n v="9.2378752886836022"/>
    <s v="food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0.9036825062128172"/>
    <n v="67.039106145251395"/>
    <s v="food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0.98869591009458524"/>
    <n v="121.95121951219512"/>
    <s v="food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0.33989558407657167"/>
    <n v="22.644927536231883"/>
    <s v="food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0.94538063387771498"/>
    <n v="99.255583126550874"/>
    <s v="food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e v="#DIV/0!"/>
    <e v="#DIV/0!"/>
    <s v="technology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e v="#DIV/0!"/>
    <e v="#DIV/0!"/>
    <s v="technology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3.333333333333336"/>
    <n v="10000"/>
    <s v="technology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000"/>
    <n v="1000"/>
    <s v="technology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e v="#DIV/0!"/>
    <e v="#DIV/0!"/>
    <s v="technology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1538.4615384615386"/>
    <n v="20000"/>
    <s v="technology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66.666666666666671"/>
    <n v="1000"/>
    <s v="technology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259.25925925925924"/>
    <n v="14000"/>
    <s v="technology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e v="#DIV/0!"/>
    <e v="#DIV/0!"/>
    <s v="technology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e v="#DIV/0!"/>
    <e v="#DIV/0!"/>
    <s v="technology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75"/>
    <n v="2700"/>
    <s v="technology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e v="#DIV/0!"/>
    <e v="#DIV/0!"/>
    <s v="technology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e v="#DIV/0!"/>
    <e v="#DIV/0!"/>
    <s v="technology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1400"/>
    <n v="35000"/>
    <s v="technology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45.45454545454547"/>
    <n v="4000"/>
    <s v="technology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e v="#DIV/0!"/>
    <e v="#DIV/0!"/>
    <s v="technology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e v="#DIV/0!"/>
    <e v="#DIV/0!"/>
    <s v="technology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e v="#DIV/0!"/>
    <e v="#DIV/0!"/>
    <s v="technology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6.8119891008174385"/>
    <n v="2500"/>
    <s v="technology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2500"/>
    <n v="5000"/>
    <s v="technology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e v="#DIV/0!"/>
    <e v="#DIV/0!"/>
    <s v="technology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3.5"/>
    <n v="210"/>
    <s v="technology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e v="#DIV/0!"/>
    <e v="#DIV/0!"/>
    <s v="technology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e v="#DIV/0!"/>
    <e v="#DIV/0!"/>
    <s v="technology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e v="#DIV/0!"/>
    <e v="#DIV/0!"/>
    <s v="technology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9.5057034220532319"/>
    <n v="925.92592592592598"/>
    <s v="technology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74.626865671641795"/>
    <n v="3571.4285714285716"/>
    <s v="technology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400"/>
    <n v="20000"/>
    <s v="technology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e v="#DIV/0!"/>
    <e v="#DIV/0!"/>
    <s v="technology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04.8780487804878"/>
    <n v="6250"/>
    <s v="technology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e v="#DIV/0!"/>
    <e v="#DIV/0!"/>
    <s v="technology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0.555555555555557"/>
    <n v="916.66666666666663"/>
    <s v="technology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17000"/>
    <n v="850000"/>
    <s v="technology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2200"/>
    <n v="22000"/>
    <s v="technology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e v="#DIV/0!"/>
    <e v="#DIV/0!"/>
    <s v="technology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9.1931480403272765"/>
    <n v="750"/>
    <s v="technology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e v="#DIV/0!"/>
    <e v="#DIV/0!"/>
    <s v="technology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e v="#DIV/0!"/>
    <e v="#DIV/0!"/>
    <s v="technology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e v="#DIV/0!"/>
    <e v="#DIV/0!"/>
    <s v="technology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272.72727272727275"/>
    <n v="5000"/>
    <s v="technology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54.964990451941439"/>
    <n v="12335.714285714286"/>
    <s v="technology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40"/>
    <n v="1500"/>
    <s v="technology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22.988505747126435"/>
    <n v="3333.3333333333335"/>
    <s v="technology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25"/>
    <n v="125"/>
    <s v="technology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82.487309644670049"/>
    <n v="9285.7142857142862"/>
    <s v="technology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e v="#DIV/0!"/>
    <e v="#DIV/0!"/>
    <s v="technology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46.19883040935673"/>
    <n v="50000"/>
    <s v="technology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79.91360691144709"/>
    <n v="4625"/>
    <s v="technology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533.33333333333337"/>
    <n v="16000"/>
    <s v="technology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e v="#DIV/0!"/>
    <e v="#DIV/0!"/>
    <s v="technology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800"/>
    <n v="20000"/>
    <s v="technology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e v="#DIV/0!"/>
    <e v="#DIV/0!"/>
    <s v="technology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2000"/>
    <n v="100000"/>
    <s v="technology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1666.6666666666667"/>
    <n v="2500"/>
    <s v="technology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e v="#DIV/0!"/>
    <e v="#DIV/0!"/>
    <s v="technology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500"/>
    <n v="5000"/>
    <s v="technology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e v="#DIV/0!"/>
    <e v="#DIV/0!"/>
    <s v="technology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e v="#DIV/0!"/>
    <e v="#DIV/0!"/>
    <s v="technology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e v="#DIV/0!"/>
    <e v="#DIV/0!"/>
    <s v="technology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e v="#DIV/0!"/>
    <e v="#DIV/0!"/>
    <s v="technology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39.30348258706468"/>
    <n v="3111.1111111111113"/>
    <s v="food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230.76923076923077"/>
    <n v="12000"/>
    <s v="food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5.9405940594059405"/>
    <n v="100"/>
    <s v="food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e v="#DIV/0!"/>
    <e v="#DIV/0!"/>
    <s v="food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4.4404973357015987"/>
    <n v="250"/>
    <s v="food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2.4163568773234201"/>
    <n v="203.125"/>
    <s v="food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3.9589706676264171"/>
    <n v="666.66666666666663"/>
    <s v="food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500"/>
    <n v="7500"/>
    <s v="food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54.347826086956523"/>
    <n v="4166.666666666667"/>
    <s v="food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e v="#DIV/0!"/>
    <e v="#DIV/0!"/>
    <s v="food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65.56291390728478"/>
    <n v="8333.3333333333339"/>
    <s v="food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e v="#DIV/0!"/>
    <e v="#DIV/0!"/>
    <s v="food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20"/>
    <n v="1000"/>
    <s v="food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2.608695652173914"/>
    <n v="1153.8461538461538"/>
    <s v="food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79.1044776119403"/>
    <n v="10000"/>
    <s v="food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4000"/>
    <n v="20000"/>
    <s v="food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e v="#DIV/0!"/>
    <e v="#DIV/0!"/>
    <s v="food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5000"/>
    <n v="5000"/>
    <s v="food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e v="#DIV/0!"/>
    <e v="#DIV/0!"/>
    <s v="food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6.7453018792483004"/>
    <n v="468.61111111111109"/>
    <s v="food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6000"/>
    <n v="6000"/>
    <s v="food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500"/>
    <n v="500"/>
    <s v="food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7500"/>
    <n v="60000"/>
    <s v="food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80.645161290322577"/>
    <n v="2777.7777777777778"/>
    <s v="food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3500"/>
    <n v="3500"/>
    <s v="food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e v="#DIV/0!"/>
    <e v="#DIV/0!"/>
    <s v="food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50000"/>
    <n v="50000"/>
    <s v="food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35000"/>
    <n v="35000"/>
    <s v="food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69.825436408977552"/>
    <n v="35000"/>
    <s v="food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42.85714285714286"/>
    <n v="1500"/>
    <s v="food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50000"/>
    <n v="50000"/>
    <s v="food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7000"/>
    <n v="7000"/>
    <s v="food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e v="#DIV/0!"/>
    <e v="#DIV/0!"/>
    <s v="food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769.23076923076928"/>
    <n v="10000"/>
    <s v="food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204.24836601307189"/>
    <n v="62500"/>
    <s v="food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2600"/>
    <n v="58500"/>
    <s v="food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e v="#DIV/0!"/>
    <e v="#DIV/0!"/>
    <s v="food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00"/>
    <n v="15000"/>
    <s v="food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e v="#DIV/0!"/>
    <e v="#DIV/0!"/>
    <s v="food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500"/>
    <n v="2500"/>
    <s v="food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0.9269558769002596"/>
    <n v="68.807339449541288"/>
    <s v="food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0.79401839475947855"/>
    <n v="64.516129032258064"/>
    <s v="food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0.49379070532817454"/>
    <n v="64.308681672025727"/>
    <s v="food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0.92081031307550643"/>
    <n v="49.180327868852459"/>
    <s v="food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0.57870370370370372"/>
    <n v="43.478260869565219"/>
    <s v="food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0.59530896535301825"/>
    <n v="45.045045045045043"/>
    <s v="food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0.23408239700374531"/>
    <n v="7.4183976261127595"/>
    <s v="food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0.93023255813953487"/>
    <n v="44.444444444444443"/>
    <s v="food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0.92592592592592593"/>
    <n v="83.333333333333329"/>
    <s v="food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0.98489628713797672"/>
    <n v="147.05882352941177"/>
    <s v="food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0.86617583369423989"/>
    <n v="53.763440860215056"/>
    <s v="food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0.74906367041198507"/>
    <n v="40"/>
    <s v="food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0.64641241111829351"/>
    <n v="44.776119402985074"/>
    <s v="food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0.99161378059836813"/>
    <n v="269.23076923076923"/>
    <s v="food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0.5494505494505495"/>
    <n v="18.75"/>
    <s v="food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0.5528934758569849"/>
    <n v="22.388059701492537"/>
    <s v="food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0.97747556311092221"/>
    <n v="185.48387096774192"/>
    <s v="food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0.9076057360682519"/>
    <n v="62.5"/>
    <s v="food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0.97799511002444983"/>
    <n v="106.38297872340425"/>
    <s v="food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0.99217929263452787"/>
    <n v="125"/>
    <s v="food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0.96339113680154143"/>
    <n v="87.20930232558139"/>
    <s v="music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0.90327436958976293"/>
    <n v="26.086956521739129"/>
    <s v="music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0.86021505376344087"/>
    <n v="26.666666666666668"/>
    <s v="music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0.90009000900090008"/>
    <n v="46.511627906976742"/>
    <s v="music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0.55511498810467885"/>
    <n v="14.583333333333334"/>
    <s v="music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s v="music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0.84388185654008441"/>
    <n v="23.255813953488371"/>
    <s v="music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0.93268791329733147"/>
    <n v="34.482758620689658"/>
    <s v="music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0.87976539589442815"/>
    <n v="25.531914893617021"/>
    <s v="music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0.96933038656895809"/>
    <n v="27.777777777777779"/>
    <s v="music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0.78125"/>
    <n v="29.411764705882351"/>
    <s v="music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0.73659254254067463"/>
    <n v="72.115384615384613"/>
    <s v="music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s v="music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0.99996400129595331"/>
    <n v="131.57894736842104"/>
    <s v="music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0.95492742551566079"/>
    <n v="30.864197530864196"/>
    <s v="music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0.95217691447070874"/>
    <n v="58.18181818181818"/>
    <s v="music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0.58365758754863817"/>
    <n v="18.292682926829269"/>
    <s v="music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0.78431372549019607"/>
    <n v="101.26582278481013"/>
    <s v="music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0.74938176004796042"/>
    <n v="18.75"/>
    <s v="music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s v="music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0.88565330215833715"/>
    <n v="42.10526315789474"/>
    <s v="music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0.99900099900099903"/>
    <n v="40"/>
    <s v="music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0.87929656274980017"/>
    <n v="57.89473684210526"/>
    <s v="music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0.83810052896116249"/>
    <n v="38.888888888888886"/>
    <s v="music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0.96852300242130751"/>
    <n v="48.780487804878049"/>
    <s v="music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0.37641154328732745"/>
    <n v="10"/>
    <s v="music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0.99949358991444337"/>
    <n v="39.473684210526315"/>
    <s v="music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0.93720712277413309"/>
    <n v="46.153846153846153"/>
    <s v="music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0.74810302447365606"/>
    <n v="46.666666666666664"/>
    <s v="music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0.82372322899505768"/>
    <n v="31.25"/>
    <s v="music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0.96899224806201545"/>
    <n v="50"/>
    <s v="music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0.8"/>
    <n v="22.222222222222221"/>
    <s v="music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0.77700077700077697"/>
    <n v="77.220077220077215"/>
    <s v="music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0.9900467302056658"/>
    <n v="38.46153846153846"/>
    <s v="music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0.78408823606283162"/>
    <n v="35.714285714285715"/>
    <s v="music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s v="music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0.88674886828675692"/>
    <n v="71.428571428571431"/>
    <s v="music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0.94696969696969702"/>
    <n v="50"/>
    <s v="music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0.49352251696483651"/>
    <n v="23.529411764705884"/>
    <s v="music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0.88235294117647056"/>
    <n v="20.689655172413794"/>
    <s v="music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9.145907473309606"/>
    <n v="1571.4285714285713"/>
    <s v="food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1279.0697674418604"/>
    <n v="22000"/>
    <s v="food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e v="#DIV/0!"/>
    <e v="#DIV/0!"/>
    <s v="food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e v="#DIV/0!"/>
    <e v="#DIV/0!"/>
    <s v="food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e v="#DIV/0!"/>
    <e v="#DIV/0!"/>
    <s v="food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66.66666666666666"/>
    <n v="2500"/>
    <s v="food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e v="#DIV/0!"/>
    <e v="#DIV/0!"/>
    <s v="food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e v="#DIV/0!"/>
    <e v="#DIV/0!"/>
    <s v="food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95"/>
    <n v="3392.8571428571427"/>
    <s v="food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666.66666666666663"/>
    <n v="25000"/>
    <s v="food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e v="#DIV/0!"/>
    <e v="#DIV/0!"/>
    <s v="food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e v="#DIV/0!"/>
    <e v="#DIV/0!"/>
    <s v="food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e v="#DIV/0!"/>
    <e v="#DIV/0!"/>
    <s v="food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57.142857142857146"/>
    <n v="3000"/>
    <s v="food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5.376344086021505"/>
    <n v="416.66666666666669"/>
    <s v="food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e v="#DIV/0!"/>
    <e v="#DIV/0!"/>
    <s v="food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.186757215619695"/>
    <n v="545.4545454545455"/>
    <s v="food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e v="#DIV/0!"/>
    <e v="#DIV/0!"/>
    <s v="food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2307.6923076923076"/>
    <n v="37500"/>
    <s v="food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e v="#DIV/0!"/>
    <e v="#DIV/0!"/>
    <s v="food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0.91334276877303"/>
    <n v="94.696969696969703"/>
    <s v="music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s v="music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0.63920454545454541"/>
    <n v="34.615384615384613"/>
    <s v="music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0.98425196850393704"/>
    <n v="174.41860465116278"/>
    <s v="music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0.99676052828308004"/>
    <n v="100"/>
    <s v="music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0.88534749889331565"/>
    <n v="121.21212121212122"/>
    <s v="music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0.97919216646266827"/>
    <n v="56.338028169014088"/>
    <s v="music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0.93240310583474562"/>
    <n v="49.382716049382715"/>
    <s v="music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0.95892600287677798"/>
    <n v="78.94736842105263"/>
    <s v="music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s v="music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0.99601593625498008"/>
    <n v="73.770491803278688"/>
    <s v="music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0.79286422200198214"/>
    <n v="66.666666666666671"/>
    <s v="music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0.90361445783132532"/>
    <n v="55.147058823529413"/>
    <s v="music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0.95238095238095233"/>
    <n v="142.85714285714286"/>
    <s v="music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0.96362322331968198"/>
    <n v="256.41025641025641"/>
    <s v="music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0.86206896551724133"/>
    <n v="6.25"/>
    <s v="music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0.90909090909090906"/>
    <n v="90.909090909090907"/>
    <s v="music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0.88481785287150438"/>
    <n v="97.297297297297291"/>
    <s v="music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0.99750623441396513"/>
    <n v="169.4915254237288"/>
    <s v="music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0.96711798839458418"/>
    <n v="92.592592592592595"/>
    <s v="music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0.93432995194874535"/>
    <n v="55.555555555555557"/>
    <s v="music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0.96551724137931039"/>
    <n v="53.846153846153847"/>
    <s v="music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0.63938618925831203"/>
    <n v="19.23076923076923"/>
    <s v="music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0.99186669311644515"/>
    <n v="87.719298245614041"/>
    <s v="music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0.51203277009728621"/>
    <n v="32.786885245901637"/>
    <s v="music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0.8951406649616368"/>
    <n v="53.846153846153847"/>
    <s v="music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0.83434466019417475"/>
    <n v="41.044776119402982"/>
    <s v="music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0.98183603338242509"/>
    <n v="162.16216216216216"/>
    <s v="music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0.97273853779429986"/>
    <n v="42.432432432432435"/>
    <s v="music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0.99160945842868042"/>
    <n v="43.333333333333336"/>
    <s v="music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0.97338100913786252"/>
    <n v="65.625"/>
    <s v="music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0.93896713615023475"/>
    <n v="166.66666666666666"/>
    <s v="music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0.64294899271324479"/>
    <n v="25"/>
    <s v="music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0.81433224755700329"/>
    <n v="44.776119402985074"/>
    <s v="music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0.9315323707498836"/>
    <n v="57.142857142857146"/>
    <s v="music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0.94783715012722647"/>
    <n v="21.911764705882351"/>
    <s v="music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0.84427767354596628"/>
    <n v="25"/>
    <s v="music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0.91844232182218954"/>
    <n v="69.444444444444443"/>
    <s v="music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0.898876404494382"/>
    <n v="32"/>
    <s v="music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0.99900099900099903"/>
    <n v="142.85714285714286"/>
    <s v="music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e v="#DIV/0!"/>
    <e v="#DIV/0!"/>
    <s v="food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33.33333333333334"/>
    <n v="3333.3333333333335"/>
    <s v="food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e v="#DIV/0!"/>
    <e v="#DIV/0!"/>
    <s v="food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e v="#DIV/0!"/>
    <e v="#DIV/0!"/>
    <s v="food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00"/>
    <n v="10000"/>
    <s v="food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e v="#DIV/0!"/>
    <e v="#DIV/0!"/>
    <s v="food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375"/>
    <n v="22500"/>
    <s v="food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200"/>
    <n v="10000"/>
    <s v="food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44.827586206896555"/>
    <n v="3250"/>
    <s v="food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18.64406779661017"/>
    <n v="3500"/>
    <s v="food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400"/>
    <n v="25000"/>
    <s v="food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e v="#DIV/0!"/>
    <e v="#DIV/0!"/>
    <s v="food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e v="#DIV/0!"/>
    <e v="#DIV/0!"/>
    <s v="food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e v="#DIV/0!"/>
    <e v="#DIV/0!"/>
    <s v="food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e v="#DIV/0!"/>
    <e v="#DIV/0!"/>
    <s v="food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e v="#DIV/0!"/>
    <e v="#DIV/0!"/>
    <s v="food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e v="#DIV/0!"/>
    <e v="#DIV/0!"/>
    <s v="food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e v="#DIV/0!"/>
    <e v="#DIV/0!"/>
    <s v="food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722.02166064981952"/>
    <n v="16666.666666666668"/>
    <s v="food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66.66666666666666"/>
    <n v="4250"/>
    <s v="food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9.433962264150944"/>
    <n v="454.54545454545456"/>
    <s v="food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90000"/>
    <n v="90000"/>
    <s v="food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200"/>
    <n v="200"/>
    <s v="food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e v="#DIV/0!"/>
    <e v="#DIV/0!"/>
    <s v="food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600"/>
    <n v="30000"/>
    <s v="food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600"/>
    <n v="3000"/>
    <s v="food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41.084634346754314"/>
    <n v="8333.3333333333339"/>
    <s v="food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25.751072961373392"/>
    <n v="750"/>
    <s v="food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0000"/>
    <n v="50000"/>
    <s v="food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e v="#DIV/0!"/>
    <e v="#DIV/0!"/>
    <s v="food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57.692307692307693"/>
    <n v="750"/>
    <s v="food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600"/>
    <n v="30000"/>
    <s v="food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e v="#DIV/0!"/>
    <e v="#DIV/0!"/>
    <s v="food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80000"/>
    <n v="80000"/>
    <s v="food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8.2191780821917817"/>
    <n v="789.47368421052636"/>
    <s v="food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4.2393410852713176"/>
    <n v="1296.2962962962963"/>
    <s v="food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17.647058823529413"/>
    <n v="214.28571428571428"/>
    <s v="food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2.5641025641025643"/>
    <n v="214.28571428571428"/>
    <s v="food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00.45555555555555"/>
    <n v="1808.2"/>
    <s v="food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14.425851125216388"/>
    <n v="1666.6666666666667"/>
    <s v="food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0.15119443604475355"/>
    <n v="3.3112582781456954"/>
    <s v="technology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0.30666223710101964"/>
    <n v="24.539877300613497"/>
    <s v="technology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0.98536036036036034"/>
    <n v="35"/>
    <s v="technology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0.95952714502293279"/>
    <n v="62.305295950155767"/>
    <s v="technology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0.93091173402138871"/>
    <n v="56.753688989784337"/>
    <s v="technology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0.90864034363125723"/>
    <n v="28.571428571428573"/>
    <s v="technology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0.2452783909737552"/>
    <n v="20.100502512562816"/>
    <s v="technology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0.44657809534442333"/>
    <n v="26.315789473684209"/>
    <s v="technology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0.32916271632221045"/>
    <n v="51.77514792899408"/>
    <s v="technology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0.70758836850916274"/>
    <n v="39.454072790294624"/>
    <s v="technology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3.5834120598104049E-2"/>
    <n v="3.0030030030030028"/>
    <s v="technology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0.58220332519607154"/>
    <n v="34.013605442176868"/>
    <s v="technology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0.98996832101372756"/>
    <n v="267.85714285714283"/>
    <s v="technology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0.98039215686274506"/>
    <n v="105"/>
    <s v="technology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0.58904916102443328"/>
    <n v="27.791666666666668"/>
    <s v="technology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0.87310318333420645"/>
    <n v="105.04201680672269"/>
    <s v="technology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0.11394712853236098"/>
    <n v="3.1446540880503147"/>
    <s v="technology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0.94888663967611331"/>
    <n v="194.80519480519482"/>
    <s v="technology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0.53078556263269638"/>
    <n v="18.867924528301888"/>
    <s v="technology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0.69612525970826999"/>
    <n v="51.958433253397281"/>
    <s v="technology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0.6854949273375377"/>
    <n v="32.258064516129032"/>
    <s v="technology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0.76228808391267233"/>
    <n v="20.27027027027027"/>
    <s v="technology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0.8771929824561403"/>
    <n v="32.258064516129032"/>
    <s v="technology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7.2494203861856857E-2"/>
    <n v="2.306805074971165"/>
    <s v="technology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0.10460251046025104"/>
    <n v="2.8846153846153846"/>
    <s v="technology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0.8928571428571429"/>
    <n v="50"/>
    <s v="technology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0.15463917525773196"/>
    <n v="3.3333333333333335"/>
    <s v="technology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0.90604751619870405"/>
    <n v="39.952380952380949"/>
    <s v="technology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0.78284014404258651"/>
    <n v="50"/>
    <s v="technology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0.6333122229259025"/>
    <n v="24.691358024691358"/>
    <s v="technology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0.87210379779401348"/>
    <n v="69.930069930069934"/>
    <s v="technology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0.72987721691678031"/>
    <n v="25.476190476190474"/>
    <s v="technology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0.28199199142744347"/>
    <n v="25.125628140703519"/>
    <s v="technology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0.94320486815415816"/>
    <n v="37.200000000000003"/>
    <s v="technology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s v="technology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0.53390282968499736"/>
    <n v="20"/>
    <s v="technology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0.60168471720818295"/>
    <n v="19.23076923076923"/>
    <s v="technology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0.98300283286118983"/>
    <n v="24.785714285714285"/>
    <s v="technology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0.6097560975609756"/>
    <n v="6.1224489795918364"/>
    <s v="technology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0.94637223974763407"/>
    <n v="43.478260869565219"/>
    <s v="technology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00"/>
    <n v="1500"/>
    <s v="technology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e v="#DIV/0!"/>
    <e v="#DIV/0!"/>
    <s v="technology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2.9797616673387521"/>
    <n v="666.22251832111931"/>
    <s v="technology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48.709206039941549"/>
    <n v="1923.0769230769231"/>
    <s v="technology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9.5238095238095237"/>
    <n v="869.56521739130437"/>
    <s v="technology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11.880316738748508"/>
    <n v="934.57943925233644"/>
    <s v="technology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69.444444444444443"/>
    <n v="833.33333333333337"/>
    <s v="technology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13.20754716981132"/>
    <n v="2000"/>
    <s v="technology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1008.0645161290323"/>
    <n v="41666.666666666664"/>
    <s v="technology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67.5977653631285"/>
    <n v="12000"/>
    <s v="technology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53.506592776609978"/>
    <n v="16470.588235294119"/>
    <s v="technology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12.99435028248588"/>
    <n v="9090.9090909090901"/>
    <s v="technology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8.6793737236215112"/>
    <n v="728.57142857142856"/>
    <s v="technology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1960.7843137254902"/>
    <n v="16666.666666666668"/>
    <s v="technology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4.7543581616481774"/>
    <n v="348.83720930232556"/>
    <s v="technology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8.7438064704167875"/>
    <n v="986.84210526315792"/>
    <s v="technology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5.336767839925427"/>
    <n v="508.47457627118644"/>
    <s v="technology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1076.9230769230769"/>
    <n v="24500"/>
    <s v="technology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6.759189797449359"/>
    <n v="4900"/>
    <s v="technology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1052.6315789473683"/>
    <n v="4000"/>
    <s v="technology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0.97181729834791064"/>
    <n v="83.333333333333329"/>
    <s v="technology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0.93632958801498123"/>
    <n v="250"/>
    <s v="technology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0.95605722002461846"/>
    <n v="357.14285714285717"/>
    <s v="technology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0.96685082872928174"/>
    <n v="168.26923076923077"/>
    <s v="technology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0.81206496519721583"/>
    <n v="76.086956521739125"/>
    <s v="technology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0.6277657002632222"/>
    <n v="48.543689320388353"/>
    <s v="technology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0.90361445783132532"/>
    <n v="83.333333333333329"/>
    <s v="technology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0.58582308142940831"/>
    <n v="35.714285714285715"/>
    <s v="technology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0.79920079920079923"/>
    <n v="72.727272727272734"/>
    <s v="technology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15.586372745490982"/>
    <n v="648.13333333333333"/>
    <s v="technology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8.8152327221438647"/>
    <n v="297.61904761904759"/>
    <s v="technology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.0129557095510697"/>
    <n v="212.7659574468085"/>
    <s v="technology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3.6258158085569252"/>
    <n v="606.06060606060601"/>
    <s v="technology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1.5913430935709738"/>
    <n v="204.67836257309941"/>
    <s v="technology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13.178703215603585"/>
    <n v="862.06896551724139"/>
    <s v="technology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1.9848771266540643"/>
    <n v="233.33333333333334"/>
    <s v="technology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5.7101024890190333"/>
    <n v="722.22222222222217"/>
    <s v="technology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7272.727272727273"/>
    <n v="4000000"/>
    <s v="technology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03.030303030303"/>
    <n v="13333.333333333334"/>
    <s v="technology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15.94202898550725"/>
    <n v="8000"/>
    <s v="technology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45.45454545454547"/>
    <n v="4000"/>
    <s v="food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3.5335689045936394"/>
    <n v="300"/>
    <s v="food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416.66666666666669"/>
    <n v="5000"/>
    <s v="food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87.5"/>
    <n v="17500"/>
    <s v="food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5000"/>
    <n v="50000"/>
    <s v="food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e v="#DIV/0!"/>
    <e v="#DIV/0!"/>
    <s v="food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e v="#DIV/0!"/>
    <e v="#DIV/0!"/>
    <s v="food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675.67567567567562"/>
    <n v="3571.4285714285716"/>
    <s v="food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35000"/>
    <n v="35000"/>
    <s v="food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9.3174935942231532"/>
    <n v="677.96610169491521"/>
    <s v="food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1857.1428571428571"/>
    <n v="32500"/>
    <s v="food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40"/>
    <n v="3500"/>
    <s v="food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25"/>
    <n v="1666.6666666666667"/>
    <s v="food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0000"/>
    <n v="30000"/>
    <s v="food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211.26760563380282"/>
    <n v="5000"/>
    <s v="food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17.699115044247787"/>
    <n v="1578.9473684210527"/>
    <s v="food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3.7947533410328327"/>
    <n v="442.30769230769232"/>
    <s v="food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07.57400999615533"/>
    <n v="4000"/>
    <s v="food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e v="#DIV/0!"/>
    <e v="#DIV/0!"/>
    <s v="food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42.84285714285716"/>
    <n v="2499.75"/>
    <s v="food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2.1656050955414012"/>
    <n v="73.913043478260875"/>
    <s v="theater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2.9061319383900028"/>
    <n v="384.61538461538464"/>
    <s v="theater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0.96385542168674698"/>
    <n v="888.88888888888891"/>
    <s v="theater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16.593886462882097"/>
    <n v="2714.2857142857142"/>
    <s v="theater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9.4882116158711902"/>
    <n v="2062.5"/>
    <s v="theater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0.89049460614695708"/>
    <n v="133.07984790874525"/>
    <s v="theater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0.28502645579934421"/>
    <n v="20.304568527918782"/>
    <s v="theater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0.42878824228336598"/>
    <n v="19.065776930409914"/>
    <s v="theater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0.98419384682006972"/>
    <n v="162.33766233766235"/>
    <s v="theater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0.64977110188508336"/>
    <n v="55.147058823529413"/>
    <s v="theater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0.99288979177247338"/>
    <n v="53.561643835616437"/>
    <s v="theater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0.7611403265983947"/>
    <n v="38.46153846153846"/>
    <s v="theater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0.97807801150219742"/>
    <n v="105.63380281690141"/>
    <s v="theater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0.85943140018563713"/>
    <n v="81.967213114754102"/>
    <s v="theater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0.37789693427962928"/>
    <n v="21.778584392014519"/>
    <s v="theater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0.83347155069882417"/>
    <n v="53.475935828877006"/>
    <s v="theater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0.83261173649503761"/>
    <n v="76.92307692307692"/>
    <s v="theater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0.96540627514078836"/>
    <n v="121.62162162162163"/>
    <s v="theater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0.91883614088820831"/>
    <n v="86.956521739130437"/>
    <s v="theater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0.8465680132741864"/>
    <n v="144.50867052023122"/>
    <s v="theater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6.8399452804377564E-2"/>
    <n v="2.7881040892193307"/>
    <s v="technology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0.39597687495050288"/>
    <n v="27.027027027027028"/>
    <s v="technology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0.71403070332024277"/>
    <n v="68.181818181818187"/>
    <s v="technology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0.33684187539580285"/>
    <n v="2.4219823356231598"/>
    <s v="technology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0.6918380407146687"/>
    <n v="353.98230088495575"/>
    <s v="technology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0.94567119012719281"/>
    <n v="247.52475247524754"/>
    <s v="technology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0.20275339105046533"/>
    <n v="14.144271570014144"/>
    <s v="technology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0.49547466472881019"/>
    <n v="38.265306122448976"/>
    <s v="technology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0.9574875526618154"/>
    <n v="326.08695652173913"/>
    <s v="technology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0.58722447482014073"/>
    <n v="39.589442815249264"/>
    <s v="technology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0.95874213032501354"/>
    <n v="810.81081081081084"/>
    <s v="technology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0.84566596194503174"/>
    <n v="82.191780821917803"/>
    <s v="technology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0.92990384794212277"/>
    <n v="420.16806722689074"/>
    <s v="technology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4.4241914790072115E-5"/>
    <n v="6.1349693251533744E-3"/>
    <s v="technology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0.1022354113475854"/>
    <n v="2.2123893805309733"/>
    <s v="technology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0.8136696501220505"/>
    <n v="137.93103448275863"/>
    <s v="technology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0.40640362056857487"/>
    <n v="65.78947368421052"/>
    <s v="technology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0.67594970934162502"/>
    <n v="333.33333333333331"/>
    <s v="technology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0.26035502958579881"/>
    <n v="5.7591623036649215"/>
    <s v="technology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0.967741935483871"/>
    <n v="17.647058823529413"/>
    <s v="technology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228.57142857142858"/>
    <n v="2000"/>
    <s v="publishing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3.4199726402188784"/>
    <n v="138.88888888888889"/>
    <s v="publishing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e v="#DIV/0!"/>
    <e v="#DIV/0!"/>
    <s v="publishing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19.161676646706585"/>
    <n v="727.27272727272725"/>
    <s v="publishing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4.5688178183894914"/>
    <n v="163.26530612244898"/>
    <s v="publishing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3.7453183520599249"/>
    <n v="157.89473684210526"/>
    <s v="publishing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3.5714285714285716"/>
    <n v="125"/>
    <s v="publishing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94.339622641509436"/>
    <n v="1250"/>
    <s v="publishing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90.909090909090907"/>
    <n v="5000"/>
    <s v="publishing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e v="#DIV/0!"/>
    <e v="#DIV/0!"/>
    <s v="publishing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e v="#DIV/0!"/>
    <e v="#DIV/0!"/>
    <s v="publishing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8.7272727272727266"/>
    <n v="342.85714285714283"/>
    <s v="publishing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5.2631578947368425"/>
    <n v="250"/>
    <s v="publishing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e v="#DIV/0!"/>
    <e v="#DIV/0!"/>
    <s v="publishing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1.9230769230769231"/>
    <n v="33.333333333333336"/>
    <s v="publishing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9.5419847328244281"/>
    <n v="303.030303030303"/>
    <s v="publishing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50"/>
    <n v="750"/>
    <s v="publishing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8.5470085470085468"/>
    <n v="333.33333333333331"/>
    <s v="publishing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9.5238095238095237"/>
    <n v="500"/>
    <s v="publishing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e v="#DIV/0!"/>
    <e v="#DIV/0!"/>
    <s v="publishing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38.88888888888889"/>
    <n v="1250"/>
    <s v="publishing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30"/>
    <n v="3250"/>
    <s v="publishing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437.77777777777777"/>
    <n v="13133.333333333334"/>
    <s v="publishing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88.888888888888886"/>
    <n v="1000"/>
    <s v="publishing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e v="#DIV/0!"/>
    <e v="#DIV/0!"/>
    <s v="publishing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50"/>
    <n v="1250"/>
    <s v="publishing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17.64705882352941"/>
    <n v="1333.3333333333333"/>
    <s v="publishing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6.9860279441117763"/>
    <n v="205.88235294117646"/>
    <s v="publishing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400"/>
    <n v="400"/>
    <s v="publishing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9.6049945971905384"/>
    <n v="606.06060606060601"/>
    <s v="publishing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e v="#DIV/0!"/>
    <e v="#DIV/0!"/>
    <s v="publishing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e v="#DIV/0!"/>
    <e v="#DIV/0!"/>
    <s v="publishing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530"/>
    <n v="530"/>
    <s v="publishing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7.0175438596491224"/>
    <n v="307.69230769230768"/>
    <s v="publishing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3.333333333333336"/>
    <n v="2500"/>
    <s v="publishing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12.688821752265861"/>
    <n v="583.33333333333337"/>
    <s v="publishing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00"/>
    <n v="3000"/>
    <s v="publishing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3.9145907473309607"/>
    <n v="366.66666666666669"/>
    <s v="publishing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47.169811320754718"/>
    <n v="2500"/>
    <s v="publishing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e v="#DIV/0!"/>
    <e v="#DIV/0!"/>
    <s v="publishing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0.94984802431610937"/>
    <n v="44.642857142857146"/>
    <s v="theater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0.83333333333333337"/>
    <n v="55.555555555555557"/>
    <s v="theater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0.8733624454148472"/>
    <n v="16.393442622950818"/>
    <s v="theater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0.84033613445378152"/>
    <n v="55.555555555555557"/>
    <s v="theater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0.95529231944975157"/>
    <n v="35.2112676056338"/>
    <s v="theater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0.84860828241683639"/>
    <n v="33.783783783783782"/>
    <s v="theater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0.83542188805346695"/>
    <n v="26.315789473684209"/>
    <s v="theater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0.97560975609756095"/>
    <n v="100"/>
    <s v="theater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0.98846787479406917"/>
    <n v="125"/>
    <s v="theater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0.94936708860759489"/>
    <n v="45.454545454545453"/>
    <s v="theater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0.97560975609756095"/>
    <n v="71.428571428571431"/>
    <s v="theater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0.92936802973977695"/>
    <n v="83.333333333333329"/>
    <s v="theater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0.90442489881746446"/>
    <n v="136.98630136986301"/>
    <s v="theater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0.66666666666666663"/>
    <n v="16.666666666666668"/>
    <s v="theater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0.95890410958904104"/>
    <n v="35"/>
    <s v="theater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0.86580086580086579"/>
    <n v="38.095238095238095"/>
    <s v="theater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0.97423038843783372"/>
    <n v="85.106382978723403"/>
    <s v="theater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0.98619329388560162"/>
    <n v="35.97122302158273"/>
    <s v="theater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0.85737704355818334"/>
    <n v="38.46153846153846"/>
    <s v="theater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0.75187969924812026"/>
    <n v="32.258064516129032"/>
    <s v="theater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0.75075075075075071"/>
    <n v="38.46153846153846"/>
    <s v="theater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0.98199672667757776"/>
    <n v="33.333333333333336"/>
    <s v="theater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0.78155529503712384"/>
    <n v="70.921985815602838"/>
    <s v="theater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0.86956521739130432"/>
    <n v="43.478260869565219"/>
    <s v="theater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0.90909090909090906"/>
    <n v="22.222222222222221"/>
    <s v="theater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0.89206066012488849"/>
    <n v="39.473684210526315"/>
    <s v="theater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0.79365079365079361"/>
    <n v="53.763440860215056"/>
    <s v="theater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0.99756151629350476"/>
    <n v="65.217391304347828"/>
    <s v="theater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0.9765625"/>
    <n v="119.04761904761905"/>
    <s v="theater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0.92421441774491686"/>
    <n v="43.859649122807021"/>
    <s v="theater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0.997307270370001"/>
    <n v="92.592592592592595"/>
    <s v="theater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0.88261253309796994"/>
    <n v="60.24096385542169"/>
    <s v="theater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0.78384824697938482"/>
    <n v="29.166666666666668"/>
    <s v="theater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0.92821782178217827"/>
    <n v="23.4375"/>
    <s v="theater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0.41322314049586778"/>
    <n v="17.857142857142858"/>
    <s v="theater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0.70638097480574524"/>
    <n v="17.751479289940828"/>
    <s v="theater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0.76923076923076927"/>
    <n v="18.181818181818183"/>
    <s v="theater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0.94312930302744502"/>
    <n v="98.039215686274517"/>
    <s v="theater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0.95419847328244278"/>
    <n v="48.07692307692308"/>
    <s v="theater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0.73529411764705888"/>
    <n v="10"/>
    <s v="theater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s v="theater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s v="theater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0.80645161290322576"/>
    <n v="7.1428571428571432"/>
    <s v="theater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0.85526315789473684"/>
    <n v="43.333333333333336"/>
    <s v="theater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0.967741935483871"/>
    <n v="58.823529411764703"/>
    <s v="theater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0.92807424593967514"/>
    <n v="105.26315789473684"/>
    <s v="theater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0.83160083160083165"/>
    <n v="86.956521739130437"/>
    <s v="theater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0.9962248322147651"/>
    <n v="97.9381443298969"/>
    <s v="theater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0.93879083740142699"/>
    <n v="32.89473684210526"/>
    <s v="theater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s v="theater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0.90361445783132532"/>
    <n v="57.692307692307693"/>
    <s v="theater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0.87169062653635476"/>
    <n v="26.315789473684209"/>
    <s v="theater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0.92370851864522752"/>
    <n v="77.142857142857139"/>
    <s v="theater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0.58823529411764708"/>
    <n v="38.095238095238095"/>
    <s v="theater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0.53447640019454945"/>
    <n v="10.75268817204301"/>
    <s v="theater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0.92783505154639179"/>
    <n v="40.909090909090907"/>
    <s v="theater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s v="theater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0.83160083160083165"/>
    <n v="37.037037037037038"/>
    <s v="theater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0.89743589743589747"/>
    <n v="112.90322580645162"/>
    <s v="theater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0.96153846153846156"/>
    <n v="18.939393939393938"/>
    <s v="theater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00"/>
    <n v="1000"/>
    <s v="theater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e v="#DIV/0!"/>
    <e v="#DIV/0!"/>
    <s v="theater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e v="#DIV/0!"/>
    <e v="#DIV/0!"/>
    <s v="theater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18.333333333333332"/>
    <n v="550"/>
    <s v="theater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.1699070160608622"/>
    <n v="192.30769230769232"/>
    <s v="theater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e v="#DIV/0!"/>
    <e v="#DIV/0!"/>
    <s v="theater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e v="#DIV/0!"/>
    <e v="#DIV/0!"/>
    <s v="theater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500"/>
    <n v="11666.666666666666"/>
    <s v="theater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00"/>
    <n v="500"/>
    <s v="theater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25.723472668810288"/>
    <n v="615.38461538461536"/>
    <s v="theater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e v="#DIV/0!"/>
    <e v="#DIV/0!"/>
    <s v="theater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52.631578947368418"/>
    <n v="833.33333333333337"/>
    <s v="theater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e v="#DIV/0!"/>
    <e v="#DIV/0!"/>
    <s v="theater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2.3980815347721824"/>
    <n v="71.428571428571431"/>
    <s v="theater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2"/>
    <n v="120"/>
    <s v="theater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20.547945205479451"/>
    <n v="500"/>
    <s v="theater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5.0666666666666664"/>
    <n v="2533.3333333333335"/>
    <s v="theater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e v="#DIV/0!"/>
    <e v="#DIV/0!"/>
    <s v="theater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57.142857142857146"/>
    <n v="2000"/>
    <s v="theater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15.037593984962406"/>
    <n v="444.44444444444446"/>
    <s v="theater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.125"/>
    <n v="83.333333333333329"/>
    <s v="theater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230.90909090909091"/>
    <n v="4233.333333333333"/>
    <s v="theater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2500"/>
    <n v="50000"/>
    <s v="theater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62.5"/>
    <n v="833.33333333333337"/>
    <s v="theater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e v="#DIV/0!"/>
    <e v="#DIV/0!"/>
    <s v="theater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11.11111111111111"/>
    <n v="2500"/>
    <s v="theater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4.9603174603174605"/>
    <n v="250"/>
    <s v="theater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2.3802874117706798"/>
    <n v="250"/>
    <s v="theater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12.99435028248588"/>
    <n v="4000"/>
    <s v="theater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6.666666666666667"/>
    <n v="555.55555555555554"/>
    <s v="theater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21.413276231263382"/>
    <n v="769.23076923076928"/>
    <s v="theater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e v="#DIV/0!"/>
    <e v="#DIV/0!"/>
    <s v="theater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2.6232948583420774"/>
    <n v="312.5"/>
    <s v="theater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18.450184501845019"/>
    <n v="1666.6666666666667"/>
    <s v="theater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2857.1428571428573"/>
    <n v="6666.666666666667"/>
    <s v="theater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e v="#DIV/0!"/>
    <e v="#DIV/0!"/>
    <s v="theater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9.2307692307692299"/>
    <n v="1000"/>
    <s v="theater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47.61904761904762"/>
    <n v="750"/>
    <s v="theater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386.20689655172413"/>
    <n v="11200"/>
    <s v="theater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4.2857142857142856"/>
    <n v="413.79310344827587"/>
    <s v="theater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e v="#DIV/0!"/>
    <e v="#DIV/0!"/>
    <s v="theater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2.9761904761904763"/>
    <n v="187.5"/>
    <s v="theater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5.2410901467505244"/>
    <n v="2000"/>
    <s v="theater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243.24324324324326"/>
    <n v="11250"/>
    <s v="theater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.0769230769230771"/>
    <n v="80"/>
    <s v="theater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20"/>
    <n v="200"/>
    <s v="theater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600"/>
    <n v="3000"/>
    <s v="theater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e v="#DIV/0!"/>
    <e v="#DIV/0!"/>
    <s v="theater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2.6269702276707529"/>
    <n v="214.28571428571428"/>
    <s v="theater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95.238095238095241"/>
    <n v="666.66666666666663"/>
    <s v="theater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6.630036630036628"/>
    <n v="1000"/>
    <s v="theater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11"/>
    <n v="323.52941176470586"/>
    <s v="theater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200"/>
    <n v="2500"/>
    <s v="theater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e v="#DIV/0!"/>
    <e v="#DIV/0!"/>
    <s v="theater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21.739130434782609"/>
    <n v="125"/>
    <s v="theater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4.8"/>
    <n v="250"/>
    <s v="theater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21.818181818181817"/>
    <n v="4000"/>
    <s v="theater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23.734177215189874"/>
    <n v="625"/>
    <s v="theater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e v="#DIV/0!"/>
    <e v="#DIV/0!"/>
    <s v="theater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1.6152716593245227"/>
    <n v="785.71428571428567"/>
    <s v="theater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25"/>
    <n v="375"/>
    <s v="theater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6000"/>
    <n v="150000"/>
    <s v="theater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28.2051282051282"/>
    <n v="1250"/>
    <s v="theater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20"/>
    <n v="375"/>
    <s v="theater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5.627009646302251"/>
    <n v="205.88235294117646"/>
    <s v="theater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10.619469026548673"/>
    <n v="857.14285714285711"/>
    <s v="theater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1250"/>
    <n v="1250"/>
    <s v="theater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6.363636363636367"/>
    <n v="1920"/>
    <s v="theater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9000"/>
    <n v="180000"/>
    <s v="theater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0000"/>
    <n v="30000"/>
    <s v="theater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2.7397260273972601"/>
    <n v="128.57142857142858"/>
    <s v="theater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7.1133004926108372"/>
    <n v="555.38461538461536"/>
    <s v="theater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5000"/>
    <n v="5000"/>
    <s v="theater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25000"/>
    <n v="25000"/>
    <s v="theater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1.6366612111292962"/>
    <n v="333.33333333333331"/>
    <s v="theater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12.758620689655173"/>
    <n v="264.28571428571428"/>
    <s v="theater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4.5766590389016022"/>
    <n v="222.22222222222223"/>
    <s v="theater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3.6710719530102791"/>
    <n v="250"/>
    <s v="theater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11.764705882352942"/>
    <n v="100"/>
    <s v="theater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3.7257824143070044"/>
    <n v="192.30769230769232"/>
    <s v="theater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0.77519379844961245"/>
    <n v="33.333333333333336"/>
    <s v="theater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s v="theater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s v="theater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0.96899224806201545"/>
    <n v="170.06802721088437"/>
    <s v="theater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0.97612421853121933"/>
    <n v="226.13065326633165"/>
    <s v="theater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0.8"/>
    <n v="60"/>
    <s v="theater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0.76433121019108285"/>
    <n v="85.714285714285708"/>
    <s v="theater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s v="theater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0.97972579924193715"/>
    <n v="250"/>
    <s v="theater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0.99088386841062226"/>
    <n v="161.29032258064515"/>
    <s v="theater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0.94339622641509435"/>
    <n v="83.333333333333329"/>
    <s v="theater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0.95150399017802334"/>
    <n v="81.578947368421055"/>
    <s v="theater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0.97314130011677691"/>
    <n v="46.296296296296298"/>
    <s v="theater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0.92592592592592593"/>
    <n v="67.567567567567565"/>
    <s v="theater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0.99122061738884171"/>
    <n v="89.743589743589737"/>
    <s v="theater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0.78125"/>
    <n v="29.411764705882351"/>
    <s v="theater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0.75"/>
    <n v="27.272727272727273"/>
    <s v="theater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0.98643649815043155"/>
    <n v="125"/>
    <s v="theater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0.97205346294046169"/>
    <n v="320"/>
    <s v="theater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0.93248787765759045"/>
    <n v="75.757575757575751"/>
    <s v="theater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25000"/>
    <n v="25000"/>
    <s v="theater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4.8959608323133414"/>
    <n v="990.09900990099015"/>
    <s v="theater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e v="#DIV/0!"/>
    <e v="#DIV/0!"/>
    <s v="theater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00"/>
    <n v="10000"/>
    <s v="theater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e v="#DIV/0!"/>
    <e v="#DIV/0!"/>
    <s v="theater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000"/>
    <n v="1000"/>
    <s v="theater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23.32089552238806"/>
    <n v="1923.0769230769231"/>
    <s v="theater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20833.333333333332"/>
    <n v="55555.555555555555"/>
    <s v="theater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40"/>
    <n v="500"/>
    <s v="theater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e v="#DIV/0!"/>
    <e v="#DIV/0!"/>
    <s v="theater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45.620437956204377"/>
    <n v="862.06896551724139"/>
    <s v="theater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12.461059190031152"/>
    <n v="2500"/>
    <s v="theater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661.15702479338847"/>
    <n v="133333.33333333334"/>
    <s v="theater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e v="#DIV/0!"/>
    <e v="#DIV/0!"/>
    <s v="theater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1.6783216783216783"/>
    <n v="109.09090909090909"/>
    <s v="theater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5.9757942511346442"/>
    <n v="395"/>
    <s v="theater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53.571428571428569"/>
    <n v="5000"/>
    <s v="theater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e v="#DIV/0!"/>
    <e v="#DIV/0!"/>
    <s v="theater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e v="#DIV/0!"/>
    <e v="#DIV/0!"/>
    <s v="theater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e v="#DIV/0!"/>
    <e v="#DIV/0!"/>
    <s v="theater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0.91224229155263636"/>
    <n v="46.296296296296298"/>
    <s v="theater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0.82101806239737274"/>
    <n v="50"/>
    <s v="theater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0.93589143659335516"/>
    <n v="102.04081632653062"/>
    <s v="theater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0.99291258993305787"/>
    <n v="25.510204081632654"/>
    <s v="theater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0.91743119266055051"/>
    <n v="38.46153846153846"/>
    <s v="theater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0.88004928275983452"/>
    <n v="78.125"/>
    <s v="theater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0.8778089887640449"/>
    <n v="70.422535211267601"/>
    <s v="theater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0.94339622641509435"/>
    <n v="74.468085106382972"/>
    <s v="theater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0.61538461538461542"/>
    <n v="58.823529411764703"/>
    <s v="theater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0.94339622641509435"/>
    <n v="65.934065934065927"/>
    <s v="theater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0.99843993759750393"/>
    <n v="74.418604651162795"/>
    <s v="theater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0.94921689606074988"/>
    <n v="117.64705882352941"/>
    <s v="theater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0.57208237986270027"/>
    <n v="151.5151515151515"/>
    <s v="theater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0.98039215686274506"/>
    <n v="57.47126436781609"/>
    <s v="theater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0.99875156054931336"/>
    <n v="70.796460176991147"/>
    <s v="theater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0.58333333333333337"/>
    <n v="5"/>
    <s v="theater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0.8805400645729381"/>
    <n v="100"/>
    <s v="theater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0.77239958805355302"/>
    <n v="46.875"/>
    <s v="theater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0.98619329388560162"/>
    <n v="108.69565217391305"/>
    <s v="theater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0.91603053435114501"/>
    <n v="125"/>
    <s v="theater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0.77564475470234628"/>
    <n v="41.237113402061858"/>
    <s v="theater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0.97981579463060942"/>
    <n v="84.745762711864401"/>
    <s v="theater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0.68240950088157304"/>
    <n v="105.93607305936074"/>
    <s v="theater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0.99649234693877553"/>
    <n v="114.6788990825688"/>
    <s v="theater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0.82203041512535968"/>
    <n v="90.090090090090087"/>
    <s v="theater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0.94786729857819907"/>
    <n v="42.857142857142854"/>
    <s v="theater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0.9057905377497264"/>
    <n v="94.339622641509436"/>
    <s v="theater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s v="theater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0.56645990879995467"/>
    <n v="54.945054945054942"/>
    <s v="theater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s v="theater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0.96810933940774491"/>
    <n v="91.397849462365585"/>
    <s v="theater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0.9569377990430622"/>
    <n v="46.875"/>
    <s v="theater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0.99700897308075775"/>
    <n v="45.454545454545453"/>
    <s v="theater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0.21846144883632868"/>
    <n v="5.0847457627118642"/>
    <s v="theater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0.9527439024390244"/>
    <n v="60.24096385542169"/>
    <s v="theater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0.58158856763044198"/>
    <n v="89.285714285714292"/>
    <s v="theater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0.96404126096596932"/>
    <n v="86.956521739130437"/>
    <s v="theater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0.97060051053586849"/>
    <n v="115.47344110854503"/>
    <s v="theater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0.84112149532710279"/>
    <n v="67.5"/>
    <s v="theater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s v="theater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0.31377481894009879"/>
    <n v="41.222857142857144"/>
    <s v="theater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0.92160680830446728"/>
    <n v="67.307692307692307"/>
    <s v="theater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0.98846787479406917"/>
    <n v="176.47058823529412"/>
    <s v="theater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0.88640694943048348"/>
    <n v="144.4043321299639"/>
    <s v="theater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0.82990150791538131"/>
    <n v="89.830508474576277"/>
    <s v="theater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0.92807424593967514"/>
    <n v="82.474226804123717"/>
    <s v="theater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0.55555555555555558"/>
    <n v="30"/>
    <s v="theater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0.98846787479406917"/>
    <n v="115.38461538461539"/>
    <s v="theater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0.83503123016800829"/>
    <n v="195.3125"/>
    <s v="theater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0.63291139240506333"/>
    <n v="100"/>
    <s v="theater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0.80862533692722371"/>
    <n v="12"/>
    <s v="theater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0.85378868729989332"/>
    <n v="72.727272727272734"/>
    <s v="theater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0.63710499490316008"/>
    <n v="93.45794392523365"/>
    <s v="theater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0.88414202857547042"/>
    <n v="44.88330341113106"/>
    <s v="theater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0.96921322690992018"/>
    <n v="85"/>
    <s v="theater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0.97454712221967443"/>
    <n v="236.11111111111111"/>
    <s v="theater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0.94481425810607689"/>
    <n v="138.36477987421384"/>
    <s v="theater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0.99290780141843971"/>
    <n v="102.4390243902439"/>
    <s v="theater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0.82485565026120433"/>
    <n v="66.371681415929203"/>
    <s v="theater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0.99431818181818177"/>
    <n v="233.33333333333334"/>
    <s v="theater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0.86190384983719592"/>
    <n v="43.689320388349515"/>
    <s v="theater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0.99127676447264079"/>
    <n v="161.29032258064515"/>
    <s v="theater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0.970873786407767"/>
    <n v="116.66666666666667"/>
    <s v="theater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0.40581121662202746"/>
    <n v="27.472527472527471"/>
    <s v="theater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0.33090668431502318"/>
    <n v="17.241379310344829"/>
    <s v="theater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0.69767441860465118"/>
    <n v="36"/>
    <s v="theater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0.76080340839926963"/>
    <n v="125"/>
    <s v="theater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0.5951672419950006"/>
    <n v="50.505050505050505"/>
    <s v="theater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0.9117709631340607"/>
    <n v="86.206896551724142"/>
    <s v="theater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0.93733261917514732"/>
    <n v="42.68292682926829"/>
    <s v="theater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s v="theater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0.78616352201257866"/>
    <n v="40"/>
    <s v="theater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0.68243858052775253"/>
    <n v="130.43478260869566"/>
    <s v="theater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0.88860453543754891"/>
    <n v="79.365079365079367"/>
    <s v="theater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0.91922883319342674"/>
    <n v="81.433224755700323"/>
    <s v="theater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0.78906669191680079"/>
    <n v="75.98784194528875"/>
    <s v="theater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0.46904315196998125"/>
    <n v="15.625"/>
    <s v="theater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0.99502487562189057"/>
    <n v="37.037037037037038"/>
    <s v="theater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0.9198455763246467"/>
    <n v="84.745762711864401"/>
    <s v="theater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0.93023255813953487"/>
    <n v="71.428571428571431"/>
    <s v="theater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0.90512540894220284"/>
    <n v="87.368421052631575"/>
    <s v="theater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0.78125"/>
    <n v="40.54054054054054"/>
    <s v="theater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0.9090358160111508"/>
    <n v="117.1875"/>
    <s v="theater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0.91456443868607573"/>
    <n v="76.92307692307692"/>
    <s v="theater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0.75354259211116259"/>
    <n v="62.5"/>
    <s v="theater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0.52397691848510974"/>
    <n v="136.20689655172413"/>
    <s v="theater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0.67114093959731547"/>
    <n v="25"/>
    <s v="theater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0.60096153846153844"/>
    <n v="106.38297872340425"/>
    <s v="theater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0.9375"/>
    <n v="69.444444444444443"/>
    <s v="theater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0.94339622641509435"/>
    <n v="66.666666666666671"/>
    <s v="theater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4.2321644498186215"/>
    <n v="100"/>
    <s v="theater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666.66666666666663"/>
    <n v="25000"/>
    <s v="theater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250"/>
    <n v="3333.3333333333335"/>
    <s v="theater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e v="#DIV/0!"/>
    <e v="#DIV/0!"/>
    <s v="theater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20000"/>
    <n v="20000"/>
    <s v="theater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e v="#DIV/0!"/>
    <e v="#DIV/0!"/>
    <s v="theater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e v="#DIV/0!"/>
    <e v="#DIV/0!"/>
    <s v="theater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6000"/>
    <n v="6000"/>
    <s v="theater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3.259423503325941"/>
    <n v="1363.6363636363637"/>
    <s v="theater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656.71641791044772"/>
    <n v="36666.666666666664"/>
    <s v="theater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e v="#DIV/0!"/>
    <e v="#DIV/0!"/>
    <s v="theater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1.4961101137043686"/>
    <n v="149.25373134328359"/>
    <s v="theater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5.1107325383304945"/>
    <n v="130.43478260869566"/>
    <s v="theater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8.8537362767087711"/>
    <n v="1041.6666666666667"/>
    <s v="theater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2500"/>
    <n v="12500"/>
    <s v="theater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8.34326579261025"/>
    <n v="23333.333333333332"/>
    <s v="theater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40"/>
    <n v="8000"/>
    <s v="theater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1428.5714285714287"/>
    <n v="125000"/>
    <s v="theater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7.0921985815602833"/>
    <n v="142.85714285714286"/>
    <s v="theater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29.940119760479043"/>
    <n v="625"/>
    <s v="theater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1.6729401923881222"/>
    <n v="102.56410256410257"/>
    <s v="theater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6000"/>
    <n v="6000"/>
    <s v="theater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4341.0852713178292"/>
    <n v="400000"/>
    <s v="theater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1136.3636363636363"/>
    <n v="8333.3333333333339"/>
    <s v="theater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11.574074074074074"/>
    <n v="750"/>
    <s v="theater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6.6401062416998675"/>
    <n v="200"/>
    <s v="theater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209.52380952380952"/>
    <n v="11000"/>
    <s v="theater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845.07042253521126"/>
    <n v="20000"/>
    <s v="theater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18.80153215749154"/>
    <n v="49395.037037037036"/>
    <s v="theater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5319.1489361702124"/>
    <n v="285714.28571428574"/>
    <s v="theater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475.51117451260103"/>
    <n v="200000"/>
    <s v="theater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e v="#DIV/0!"/>
    <e v="#DIV/0!"/>
    <s v="theater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357.14285714285717"/>
    <n v="6666.666666666667"/>
    <s v="theater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8.6361702127659576"/>
    <n v="676.5"/>
    <s v="theater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40.983606557377051"/>
    <n v="2777.7777777777778"/>
    <s v="theater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400"/>
    <n v="6666.666666666667"/>
    <s v="theater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60"/>
    <n v="10000"/>
    <s v="theater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515.8730158730159"/>
    <n v="21666.666666666668"/>
    <s v="theater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4.2705842159207377"/>
    <n v="555.55555555555554"/>
    <s v="theater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19.681595521343596"/>
    <n v="25000"/>
    <s v="theater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6.2814070351758797"/>
    <n v="555.55555555555554"/>
    <s v="theater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84.517279557805594"/>
    <n v="4761.9047619047615"/>
    <s v="theater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4.395604395604396"/>
    <n v="235.29411764705881"/>
    <s v="theater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4000"/>
    <n v="100000"/>
    <s v="theater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298.39999999999998"/>
    <n v="14920"/>
    <s v="theater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25.157232704402517"/>
    <n v="1428.5714285714287"/>
    <s v="theater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5.8309037900874632"/>
    <n v="238.0952380952381"/>
    <s v="theater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27.716154721274176"/>
    <n v="1804.6296296296296"/>
    <s v="theater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7.1942446043165464"/>
    <n v="400"/>
    <s v="theater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6.5681444991789819"/>
    <n v="923.07692307692309"/>
    <s v="theater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8.3333333333333339"/>
    <n v="208.33333333333334"/>
    <s v="theater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2.556727388942154"/>
    <n v="177.77777777777777"/>
    <s v="theater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372.72727272727275"/>
    <n v="2050"/>
    <s v="theater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.3755274261603376"/>
    <n v="800"/>
    <s v="theater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2.3606623586429727"/>
    <n v="188.54838709677421"/>
    <s v="theater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24.390243902439025"/>
    <n v="250"/>
    <s v="theater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5.0600885515496525"/>
    <n v="1379.3103448275863"/>
    <s v="theater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1923.0769230769231"/>
    <n v="25000"/>
    <s v="theater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3.9951756369666818"/>
    <n v="232.45614035087721"/>
    <s v="theater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2500"/>
    <n v="25000"/>
    <s v="theater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3.7537537537537538"/>
    <n v="263.15789473684208"/>
    <s v="theater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21.113243761996163"/>
    <n v="1222.2222222222222"/>
    <s v="theater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23.565264293419634"/>
    <n v="2952.0270270270271"/>
    <s v="theater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e v="#DIV/0!"/>
    <e v="#DIV/0!"/>
    <s v="theater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3.333333333333336"/>
    <n v="10000"/>
    <s v="theater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1.7441860465116279"/>
    <n v="75"/>
    <s v="theater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000"/>
    <n v="1000"/>
    <s v="theater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22.58064516129031"/>
    <n v="250000"/>
    <s v="theater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2000"/>
    <n v="10000"/>
    <s v="theater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10156.25"/>
    <n v="130000"/>
    <s v="theater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50"/>
    <n v="1500"/>
    <s v="theater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1.7155172413793103"/>
    <n v="99.5"/>
    <s v="theater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1.4672739224340314"/>
    <n v="359.19540229885058"/>
    <s v="theater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0769.23076923077"/>
    <n v="200000"/>
    <s v="theater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38"/>
    <e v="#DIV/0!"/>
    <e v="#DIV/0!"/>
    <s v="theater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24.03846153846154"/>
    <n v="1470.5882352941176"/>
    <s v="theater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e v="#DIV/0!"/>
    <e v="#DIV/0!"/>
    <s v="theater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0.92075379043643735"/>
    <n v="128.2051282051282"/>
    <s v="theater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25"/>
    <n v="1250"/>
    <s v="theater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26.666666666666668"/>
    <n v="2500"/>
    <s v="theater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6.3565891472868215"/>
    <n v="341.66666666666669"/>
    <s v="theater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000"/>
    <n v="30000"/>
    <s v="theater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0.92592592592592593"/>
    <n v="31.25"/>
    <s v="theater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4.4444444444444446"/>
    <n v="83.333333333333329"/>
    <s v="theater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4.7962962962962967"/>
    <n v="111"/>
    <s v="theater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0.78247261345852892"/>
    <n v="22.727272727272727"/>
    <s v="theater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0"/>
    <n v="1500"/>
    <s v="theater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e v="#DIV/0!"/>
    <e v="#DIV/0!"/>
    <s v="theater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18.518518518518519"/>
    <n v="8333.3333333333339"/>
    <s v="theater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04.16666666666667"/>
    <n v="2500"/>
    <s v="theater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1.9379844961240309"/>
    <n v="62.5"/>
    <s v="theater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61.111111111111114"/>
    <n v="916.66666666666663"/>
    <s v="theater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e v="#DIV/0!"/>
    <e v="#DIV/0!"/>
    <s v="theater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1.3262599469496021"/>
    <n v="333.33333333333331"/>
    <s v="theater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e v="#DIV/0!"/>
    <e v="#DIV/0!"/>
    <s v="theater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9.5238095238095237"/>
    <n v="4166.666666666667"/>
    <s v="theater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0.85088279089555419"/>
    <n v="93.896713615023472"/>
    <s v="theater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0.76238881829733163"/>
    <n v="31.578947368421051"/>
    <s v="theater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0.96153846153846156"/>
    <n v="50"/>
    <s v="theater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0.99009900990099009"/>
    <n v="33.653846153846153"/>
    <s v="theater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0.99601593625498008"/>
    <n v="102.94117647058823"/>
    <s v="theater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0.94380094380094381"/>
    <n v="32.835820895522389"/>
    <s v="theater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0.29798857710454435"/>
    <n v="12.448132780082988"/>
    <s v="theater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0.8855154965211891"/>
    <n v="56.91056910569106"/>
    <s v="theater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0.5304910331100674"/>
    <n v="16.556291390728475"/>
    <s v="theater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0.9821428571428571"/>
    <n v="61.797752808988761"/>
    <s v="theater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0.99009900990099009"/>
    <n v="97.560975609756099"/>
    <s v="theater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0.8771929824561403"/>
    <n v="72.463768115942031"/>
    <s v="theater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0.74916842305041398"/>
    <n v="28.846153846153847"/>
    <s v="theater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0.98489822718319109"/>
    <n v="78.94736842105263"/>
    <s v="theater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0.95147478591817314"/>
    <n v="27.027027027027028"/>
    <s v="theater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0.78647267007471489"/>
    <n v="63.492063492063494"/>
    <s v="theater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0.89965397923875434"/>
    <n v="180.55555555555554"/>
    <s v="theater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0.93668040464593483"/>
    <n v="35.2112676056338"/>
    <s v="theater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0.61475409836065575"/>
    <n v="35.714285714285715"/>
    <s v="theater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0.62411030846562832"/>
    <n v="37.634408602150536"/>
    <s v="theater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0.86083213773314204"/>
    <n v="54.545454545454547"/>
    <s v="theater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0.80515297906602257"/>
    <n v="40.983606557377051"/>
    <s v="theater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0.97075597621647858"/>
    <n v="97.560975609756099"/>
    <s v="theater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0.89086859688195996"/>
    <n v="28.169014084507044"/>
    <s v="theater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0.91899698043849287"/>
    <n v="59.82905982905983"/>
    <s v="theater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0.86956521739130432"/>
    <n v="68.965517241379317"/>
    <s v="theater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0.970873786407767"/>
    <n v="135.13513513513513"/>
    <s v="theater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0.98879367172050103"/>
    <n v="130.43478260869566"/>
    <s v="theater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0.91274187659729833"/>
    <n v="83.333333333333329"/>
    <s v="theater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0.87076076993583873"/>
    <n v="34.545454545454547"/>
    <s v="theater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0.85178875638841567"/>
    <n v="49.019607843137258"/>
    <s v="theater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0.58229813664596275"/>
    <n v="19.23076923076923"/>
    <s v="theater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0.87594529095982754"/>
    <n v="67.741935483870961"/>
    <s v="theater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0.83507306889352817"/>
    <n v="26.666666666666668"/>
    <s v="theater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0.91743119266055051"/>
    <n v="33.333333333333336"/>
    <s v="theater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0.99122061738884171"/>
    <n v="46.357615894039732"/>
    <s v="theater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0.91743119266055051"/>
    <n v="36.764705882352942"/>
    <s v="theater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0.93275488069414314"/>
    <n v="93.478260869565219"/>
    <s v="theater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s v="theater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0.9785932721712538"/>
    <n v="45.714285714285715"/>
    <s v="theater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0.85989451960559504"/>
    <n v="61.475409836065573"/>
    <s v="theater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1.5384615384615385"/>
    <n v="22.222222222222221"/>
    <s v="theater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8.112094395280236"/>
    <n v="2894.7368421052633"/>
    <s v="theater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e v="#DIV/0!"/>
    <e v="#DIV/0!"/>
    <s v="theater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24.834437086092716"/>
    <n v="937.5"/>
    <s v="theater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98.039215686274517"/>
    <n v="1250"/>
    <s v="theater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8.5178875638841571"/>
    <n v="208.33333333333334"/>
    <s v="theater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e v="#DIV/0!"/>
    <e v="#DIV/0!"/>
    <s v="theater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1.6908212560386473"/>
    <n v="89.743589743589737"/>
    <s v="theater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1666.6666666666667"/>
    <n v="500000"/>
    <s v="theater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8.7336244541484724"/>
    <n v="2500"/>
    <s v="theater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272.72727272727275"/>
    <n v="10000"/>
    <s v="theater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1.9171779141104295"/>
    <n v="94.339622641509436"/>
    <s v="theater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50000"/>
    <n v="50000"/>
    <s v="theater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80"/>
    <n v="1000"/>
    <s v="theater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1.8341892883345561"/>
    <n v="200"/>
    <s v="theater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4"/>
    <n v="166.66666666666666"/>
    <s v="theater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e v="#DIV/0!"/>
    <e v="#DIV/0!"/>
    <s v="theater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29.304029304029303"/>
    <n v="666.66666666666663"/>
    <s v="theater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e v="#DIV/0!"/>
    <e v="#DIV/0!"/>
    <s v="theater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2.1568627450980391"/>
    <n v="152.77777777777777"/>
    <s v="theater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0.96618357487922701"/>
    <n v="60.975609756097562"/>
    <s v="theater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0.83806028741057004"/>
    <n v="42.035398230088497"/>
    <s v="theater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0.79512324410283597"/>
    <n v="50"/>
    <s v="theater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0.83511855052467232"/>
    <n v="71.428571428571431"/>
    <s v="theater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0.79207920792079212"/>
    <n v="42.553191489361701"/>
    <s v="theater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0.99883469285833193"/>
    <n v="127.65957446808511"/>
    <s v="theater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0.97911227154046998"/>
    <n v="104.34782608695652"/>
    <s v="theater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0.99649802123964348"/>
    <n v="261.19402985074629"/>
    <s v="theater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0.99950024987506247"/>
    <n v="57.142857142857146"/>
    <s v="theater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0.86190384983719592"/>
    <n v="43.269230769230766"/>
    <s v="theater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0.97943192948090108"/>
    <n v="65.217391304347828"/>
    <s v="theater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0.9989012086704625"/>
    <n v="168.0672268907563"/>
    <s v="theater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0.99166997223324083"/>
    <n v="254.23728813559322"/>
    <s v="theater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0.96688421561518012"/>
    <n v="35.398230088495573"/>
    <s v="theater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0.80128205128205132"/>
    <n v="29.761904761904763"/>
    <s v="theater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0.91310751104565535"/>
    <n v="41.891891891891895"/>
    <s v="theater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0.98007187193727541"/>
    <n v="138.88888888888889"/>
    <s v="theater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0.97703957010258913"/>
    <n v="51.282051282051285"/>
    <s v="theater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0.96"/>
    <n v="57.142857142857146"/>
    <s v="theater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0.8"/>
    <n v="40"/>
    <s v="theater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0.97710776102735897"/>
    <n v="189.18918918918919"/>
    <s v="theater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0.92708478190330501"/>
    <n v="99.009900990099013"/>
    <s v="theater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0.91004550227511372"/>
    <n v="70.270270270270274"/>
    <s v="theater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0.6211180124223602"/>
    <n v="35.714285714285715"/>
    <s v="theater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0.76219512195121952"/>
    <n v="38.46153846153846"/>
    <s v="theater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0.84175084175084181"/>
    <n v="81.967213114754102"/>
    <s v="theater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0.99608786491056378"/>
    <n v="34.782608695652172"/>
    <s v="theater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0.96892965570699563"/>
    <n v="82.872928176795583"/>
    <s v="theater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0.99403578528827041"/>
    <n v="181.81818181818181"/>
    <s v="theater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0.99218610916768624"/>
    <n v="130.11152416356876"/>
    <s v="theater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0.890302066772655"/>
    <n v="35.443037974683541"/>
    <s v="theater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0.94411642492003522"/>
    <n v="56.365384615384613"/>
    <s v="theater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0.99436526350679488"/>
    <n v="88.235294117647058"/>
    <s v="theater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0.86725844301601873"/>
    <n v="50.898203592814369"/>
    <s v="theater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0.78552003783064506"/>
    <n v="54.644808743169399"/>
    <s v="theater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0.97240792512458973"/>
    <n v="112.67605633802818"/>
    <s v="theater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0.97146326654523374"/>
    <n v="23.188405797101449"/>
    <s v="theater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0.95872899926953981"/>
    <n v="77.777777777777771"/>
    <s v="theater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0.89911886351375647"/>
    <n v="51.813471502590673"/>
    <s v="theater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0.94464386926128852"/>
    <n v="43.859649122807021"/>
    <s v="theater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0.99214551467548573"/>
    <n v="60"/>
    <s v="theater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0.95304106740599548"/>
    <n v="62.5"/>
    <s v="theater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0.98471718922325513"/>
    <n v="117.37089201877934"/>
    <s v="theater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0.90307043949428056"/>
    <n v="75"/>
    <s v="theater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0.78233657858136296"/>
    <n v="45"/>
    <s v="theater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0.98207709305180457"/>
    <n v="173.91304347826087"/>
    <s v="theater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0.98757929122193944"/>
    <n v="69.892473118279568"/>
    <s v="theater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0.5714285714285714"/>
    <n v="16.666666666666668"/>
    <s v="theater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0.78088396064344834"/>
    <n v="56.81818181818182"/>
    <s v="theater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0.94073819726339269"/>
    <n v="48.780487804878049"/>
    <s v="theater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0.95044127630685671"/>
    <n v="93.333333333333329"/>
    <s v="theater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0.94190494131522695"/>
    <n v="237.11340206185568"/>
    <s v="theater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0.91541559868180156"/>
    <n v="68.493150684931507"/>
    <s v="theater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0.99547511312217196"/>
    <n v="67.34693877551021"/>
    <s v="theater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0.97048763026012252"/>
    <n v="91.044776119402982"/>
    <s v="theater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0.89153258016660963"/>
    <n v="36.764705882352942"/>
    <s v="theater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0.970873786407767"/>
    <n v="51.020408163265309"/>
    <s v="theater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0.6097560975609756"/>
    <n v="42.857142857142854"/>
    <s v="theater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0.76171131141297443"/>
    <n v="36.809815950920246"/>
    <s v="theater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0.97943192948090108"/>
    <n v="52.083333333333336"/>
    <s v="theater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0.78125"/>
    <n v="47.61904761904762"/>
    <s v="theater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0.98522167487684731"/>
    <n v="114.28571428571429"/>
    <s v="theater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0.98360655737704916"/>
    <n v="60"/>
    <s v="theater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0.76923076923076927"/>
    <n v="29.411764705882351"/>
    <s v="theater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0.64754257592436704"/>
    <n v="68.965517241379317"/>
    <s v="theater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0.93109869646182497"/>
    <n v="190.47619047619048"/>
    <s v="theater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0.98694683221903856"/>
    <n v="54.195804195804193"/>
    <s v="theater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0.99722991689750695"/>
    <n v="150"/>
    <s v="theater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0.85583872194750854"/>
    <n v="45"/>
    <s v="theater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0.92081031307550643"/>
    <n v="50"/>
    <s v="theater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0.96711798839458418"/>
    <n v="73.529411764705884"/>
    <s v="theater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0.87507543753771877"/>
    <n v="92.063492063492063"/>
    <s v="theater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0.970873786407767"/>
    <n v="66.666666666666671"/>
    <s v="theater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0.82236842105263153"/>
    <n v="106.38297872340425"/>
    <s v="theater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0.97421473578353579"/>
    <n v="130.80168776371309"/>
    <s v="theater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0.95465393794749398"/>
    <n v="17.021276595744681"/>
    <s v="theater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0.98425196850393704"/>
    <n v="200"/>
    <s v="theater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0.89204139900071378"/>
    <n v="61.716049382716051"/>
    <s v="theater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0.98264002620373403"/>
    <n v="122.95081967213115"/>
    <s v="theater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s v="theater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0.99735799866154562"/>
    <n v="48.309178743961354"/>
    <s v="theater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0.75164233850964357"/>
    <n v="20"/>
    <s v="theater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0.82508250825082508"/>
    <n v="27.777777777777779"/>
    <s v="theater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0.8771929824561403"/>
    <n v="35.714285714285715"/>
    <s v="theater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0.34948096885813151"/>
    <n v="6.7333333333333334"/>
    <s v="theater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0.58670143415906129"/>
    <n v="49.450549450549453"/>
    <s v="theater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0.84507042253521125"/>
    <n v="25"/>
    <s v="theater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0.97220871932334274"/>
    <n v="25.925925925925927"/>
    <s v="theater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0.69412309116149928"/>
    <n v="31.914893617021278"/>
    <s v="theater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0.99927325581395354"/>
    <n v="125"/>
    <s v="theater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0.98299420033421803"/>
    <n v="138.88888888888889"/>
    <s v="theater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0.86058519793459554"/>
    <n v="47.61904761904762"/>
    <s v="theater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0.73439412484700117"/>
    <n v="34.090909090909093"/>
    <s v="theater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0.7492507492507493"/>
    <n v="42.857142857142854"/>
    <s v="theater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0.9671848013816926"/>
    <n v="168"/>
    <s v="theater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0.86289549376797703"/>
    <n v="51.428571428571431"/>
    <s v="theater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0.95678520172221337"/>
    <n v="85.714285714285708"/>
    <s v="theater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0.98015192354814995"/>
    <n v="200"/>
    <s v="theater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0.57034220532319391"/>
    <n v="27.777777777777779"/>
    <s v="theater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0.9373828271466067"/>
    <n v="50"/>
    <s v="theater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0.81775700934579443"/>
    <n v="61.403508771929822"/>
    <s v="theater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0.62724014336917566"/>
    <n v="11.290322580645162"/>
    <s v="theater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0.99923136049192929"/>
    <n v="209.67741935483872"/>
    <s v="theater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0.91041514930808454"/>
    <n v="55.555555555555557"/>
    <s v="theater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0.99960015993602558"/>
    <n v="60.975609756097562"/>
    <s v="theater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0.86169754416199917"/>
    <n v="68.965517241379317"/>
    <s v="theater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0.47449584816132861"/>
    <n v="13.793103448275861"/>
    <s v="theater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0.90909090909090906"/>
    <n v="44.943820224719104"/>
    <s v="theater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0.99913340903944603"/>
    <n v="93.896000000000001"/>
    <s v="theater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0.94170403587443952"/>
    <n v="58.333333333333336"/>
    <s v="theater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0.79617834394904463"/>
    <n v="62.5"/>
    <s v="theater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0.92592592592592593"/>
    <n v="31.25"/>
    <s v="theater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0.99009900990099009"/>
    <n v="65.78947368421052"/>
    <s v="theater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0.93109869646182497"/>
    <n v="33.333333333333336"/>
    <s v="theater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0.9850746268656716"/>
    <n v="143.47826086956522"/>
    <s v="theater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0.79428117553613975"/>
    <n v="20.408163265306122"/>
    <s v="theater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0.98360655737704916"/>
    <n v="150"/>
    <s v="theater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0.88888888888888884"/>
    <n v="26.666666666666668"/>
    <s v="theater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0.98643649815043155"/>
    <n v="140.35087719298247"/>
    <s v="theater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0.98765432098765427"/>
    <n v="24.242424242424242"/>
    <s v="theater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0.68311195445920303"/>
    <n v="200"/>
    <s v="theater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0.85616438356164382"/>
    <n v="38.46153846153846"/>
    <s v="theater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0.94102885821831872"/>
    <n v="21.739130434782609"/>
    <s v="theater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0.95675468809797171"/>
    <n v="76.92307692307692"/>
    <s v="theater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s v="theater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0.95628415300546443"/>
    <n v="31.531531531531531"/>
    <s v="theater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0.72139396198285499"/>
    <n v="84.152173913043484"/>
    <s v="theater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0.99681020733652315"/>
    <n v="79.365079365079367"/>
    <s v="theater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s v="theater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0.90744101633393826"/>
    <n v="73.529411764705884"/>
    <s v="theater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0.97866510080250535"/>
    <n v="133.92857142857142"/>
    <s v="theater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0.95831336847149018"/>
    <n v="170.21276595744681"/>
    <s v="theater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0.72376357056694818"/>
    <n v="78.94736842105263"/>
    <s v="theater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s v="theater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0.98360655737704916"/>
    <n v="76.92307692307692"/>
    <s v="theater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0.58333333333333337"/>
    <n v="30.434782608695652"/>
    <s v="theater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0.98576122672508215"/>
    <n v="112.5"/>
    <s v="theater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0.76923076923076927"/>
    <n v="38.46153846153846"/>
    <s v="theater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0.90909090909090906"/>
    <n v="83.333333333333329"/>
    <s v="theater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0.83717036416910839"/>
    <n v="90.909090909090907"/>
    <s v="theater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0.99709934735315442"/>
    <n v="69.620253164556956"/>
    <s v="theater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0.65189048239895697"/>
    <n v="71.428571428571431"/>
    <s v="theater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0.95759233926128595"/>
    <n v="68.627450980392155"/>
    <s v="theater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0.98911968348170132"/>
    <n v="92.592592592592595"/>
    <s v="theater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0.93005952380952384"/>
    <n v="71.428571428571431"/>
    <s v="theater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0.31746031746031744"/>
    <n v="11.363636363636363"/>
    <s v="theater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0.98103335513407453"/>
    <n v="54.545454545454547"/>
    <s v="theater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0.79185520361990946"/>
    <n v="116.66666666666667"/>
    <s v="theater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0.98619329388560162"/>
    <n v="55.555555555555557"/>
    <s v="theater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0.99009900990099009"/>
    <n v="95.238095238095241"/>
    <s v="theater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0.9709680551509855"/>
    <n v="61.728395061728392"/>
    <s v="theater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0.94117647058823528"/>
    <n v="173.91304347826087"/>
    <s v="theater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0.98640946953090747"/>
    <n v="125"/>
    <s v="theater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0.88136788295434509"/>
    <n v="73.529411764705884"/>
    <s v="theater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0.45871559633027525"/>
    <n v="25"/>
    <s v="theater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0.98600508905852413"/>
    <n v="298.07692307692309"/>
    <s v="theater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0.94398993077407178"/>
    <n v="41.666666666666664"/>
    <s v="theater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0.96153846153846156"/>
    <n v="833.33333333333337"/>
    <s v="theater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0.45248868778280543"/>
    <n v="27.777777777777779"/>
    <s v="theater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0.84269662921348309"/>
    <n v="25"/>
    <s v="theater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0.95602294455066916"/>
    <n v="43.478260869565219"/>
    <s v="theater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0.9624639076034649"/>
    <n v="92.592592592592595"/>
    <s v="theater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0.84937712344280858"/>
    <n v="57.692307692307693"/>
    <s v="theater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0.72202166064981954"/>
    <n v="22.222222222222221"/>
    <s v="theater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0.96618357487922701"/>
    <n v="37.037037037037038"/>
    <s v="theater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0.99750623441396513"/>
    <n v="66.666666666666671"/>
    <s v="theater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0.93833780160857905"/>
    <n v="67.307692307692307"/>
    <s v="theater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s v="theater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0.99987501562304715"/>
    <n v="421.05263157894734"/>
    <s v="theater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0.98960910440376049"/>
    <n v="103.8961038961039"/>
    <s v="theater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0.92905405405405406"/>
    <n v="26.19047619047619"/>
    <s v="theater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0.964785335262904"/>
    <n v="52.631578947368418"/>
    <s v="theater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0.95754867539099908"/>
    <n v="107.14285714285714"/>
    <s v="theater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0.97799511002444983"/>
    <n v="83.333333333333329"/>
    <s v="theater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0.99262620533182078"/>
    <n v="76.086956521739125"/>
    <s v="theater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0.8951406649616368"/>
    <n v="58.333333333333336"/>
    <s v="theater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0.99989001209866912"/>
    <n v="93.75"/>
    <s v="theater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s v="theater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0.95238095238095233"/>
    <n v="48.780487804878049"/>
    <s v="theater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0.85567598402738165"/>
    <n v="85.714285714285708"/>
    <s v="theater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0.96339113680154143"/>
    <n v="33.333333333333336"/>
    <s v="theater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0.8733624454148472"/>
    <n v="161.29032258064515"/>
    <s v="theater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0.9765625"/>
    <n v="68.181818181818187"/>
    <s v="theater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0.44843049327354262"/>
    <n v="27.777777777777779"/>
    <s v="theater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s v="theater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0.94517958412098302"/>
    <n v="34.090909090909093"/>
    <s v="theater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0.70242656449552998"/>
    <n v="20.37037037037037"/>
    <s v="theater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0.54347826086956519"/>
    <n v="13.157894736842104"/>
    <s v="theater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0.95846645367412142"/>
    <n v="53.571428571428569"/>
    <s v="theater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0.8928571428571429"/>
    <n v="10.416666666666666"/>
    <s v="theater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0.90029259509340531"/>
    <n v="61.53846153846154"/>
    <s v="theater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0.96385542168674698"/>
    <n v="26.086956521739129"/>
    <s v="theater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0.9959167413604223"/>
    <n v="117.64705882352941"/>
    <s v="theater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0.98171970209884907"/>
    <n v="43.939393939393938"/>
    <s v="theater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0.91102338293349527"/>
    <n v="90.909090909090907"/>
    <s v="theater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s v="theater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0.81967213114754101"/>
    <n v="166.66666666666666"/>
    <s v="theater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0.72689511941848395"/>
    <n v="20.588235294117649"/>
    <s v="theater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0.99690958030106669"/>
    <n v="109.89010989010988"/>
    <s v="theater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0.93370681605975725"/>
    <n v="29.850746268656717"/>
    <s v="theater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0.47393364928909953"/>
    <n v="27.777777777777779"/>
    <s v="theater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0.80906148867313921"/>
    <n v="23.80952380952381"/>
    <s v="theater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0.92165898617511521"/>
    <n v="75"/>
    <s v="theater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0.96556163501770198"/>
    <n v="192.30769230769232"/>
    <s v="theater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s v="theater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0.76923076923076927"/>
    <n v="35.714285714285715"/>
    <s v="theater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0.96618357487922701"/>
    <n v="68.181818181818187"/>
    <s v="theater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s v="theater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0.83612040133779264"/>
    <n v="133.33333333333334"/>
    <s v="theater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0.99999411768166069"/>
    <n v="37.777777777777779"/>
    <s v="theater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0.99132589838909546"/>
    <n v="71.428571428571431"/>
    <s v="theater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0.93856655290102387"/>
    <n v="59.782608695652172"/>
    <s v="theater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0.72463768115942029"/>
    <n v="20.588235294117649"/>
    <s v="theater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0.98863074641621351"/>
    <n v="102.04081632653062"/>
    <s v="theater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0.91659028414298804"/>
    <n v="65.217391304347828"/>
    <s v="theater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0.7142857142857143"/>
    <n v="25"/>
    <s v="theater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0.96540627514078836"/>
    <n v="78.94736842105263"/>
    <s v="theater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0.97115350375998266"/>
    <n v="288.46153846153845"/>
    <s v="theater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0.92478421701602964"/>
    <n v="43.103448275862071"/>
    <s v="theater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s v="theater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0.97323600973236013"/>
    <n v="39.215686274509807"/>
    <s v="theater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0.76923076923076927"/>
    <n v="12.5"/>
    <s v="theater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0.92123869755272947"/>
    <n v="27.777777777777779"/>
    <s v="theater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s v="theater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0.91199270405836752"/>
    <n v="47.61904761904762"/>
    <s v="theater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0.99737532808398954"/>
    <n v="133.80281690140845"/>
    <s v="theater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0.94741828517290383"/>
    <n v="59.523809523809526"/>
    <s v="theater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0.8928571428571429"/>
    <n v="52.631578947368418"/>
    <s v="theater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0.94428706326723322"/>
    <n v="135.13513513513513"/>
    <s v="theater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0.99009900990099009"/>
    <n v="83.333333333333329"/>
    <s v="theater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0.95969289827255277"/>
    <n v="178.57142857142858"/>
    <s v="theater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0.74250993107032803"/>
    <n v="66.666666666666671"/>
    <s v="theater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0.95040411182834938"/>
    <n v="60.975609756097562"/>
    <s v="theater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0.97465886939571145"/>
    <n v="58.139534883720927"/>
    <s v="theater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s v="theater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0.53908355795148244"/>
    <n v="22.222222222222221"/>
    <s v="theater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0.34602076124567471"/>
    <n v="15"/>
    <s v="theater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s v="theater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0.92421441774491686"/>
    <n v="40"/>
    <s v="theater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0.92764378478664189"/>
    <n v="71.428571428571431"/>
    <s v="theater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0.91106290672451196"/>
    <n v="46.666666666666664"/>
    <s v="theater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0.58608058608058611"/>
    <n v="40"/>
    <s v="theater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0.65789473684210531"/>
    <n v="12.820512820512821"/>
    <s v="theater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0.9878419452887538"/>
    <n v="40.625"/>
    <s v="theater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0.65274151436031336"/>
    <n v="27.027027027027028"/>
    <s v="theater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0.77922077922077926"/>
    <n v="21.428571428571427"/>
    <s v="theater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0.99290780141843971"/>
    <n v="33.333333333333336"/>
    <s v="theater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0.99354197714853454"/>
    <n v="144.92753623188406"/>
    <s v="theater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0.52273915316257191"/>
    <n v="187.5"/>
    <s v="theater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0.71326676176890158"/>
    <n v="36.363636363636367"/>
    <s v="theater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0.80427631578947367"/>
    <n v="36.222222222222221"/>
    <s v="theater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0.79239302694136293"/>
    <n v="13.888888888888889"/>
    <s v="theater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0.52631578947368418"/>
    <n v="26.315789473684209"/>
    <s v="theater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0.71942446043165464"/>
    <n v="41.666666666666664"/>
    <s v="theater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0.49504950495049505"/>
    <n v="14.705882352941176"/>
    <s v="theater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0.967305088024763"/>
    <n v="87.719298245614041"/>
    <s v="theater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0.97729165119288208"/>
    <n v="53.763440860215056"/>
    <s v="theater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0.970873786407767"/>
    <n v="55.555555555555557"/>
    <s v="theater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0.7865168539325843"/>
    <n v="57.377049180327866"/>
    <s v="theater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0.99009900990099009"/>
    <n v="63.829787234042556"/>
    <s v="theater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0.82115289866973229"/>
    <n v="588.23529411764707"/>
    <s v="theater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0.88188976377952755"/>
    <n v="44.444444444444443"/>
    <s v="theater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0.66666666666666663"/>
    <n v="27.777777777777779"/>
    <s v="theater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0.46598322460391428"/>
    <n v="16.666666666666668"/>
    <s v="theater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0.97991180793728561"/>
    <n v="86.956521739130437"/>
    <s v="theater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s v="theater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0.99009900990099009"/>
    <n v="51.282051282051285"/>
    <s v="theater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0.88235294117647056"/>
    <n v="17.647058823529413"/>
    <s v="theater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0.96153846153846156"/>
    <n v="50"/>
    <s v="theater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0.86705202312138729"/>
    <n v="46.153846153846153"/>
    <s v="theater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0.88613203367301729"/>
    <n v="35.087719298245617"/>
    <s v="theater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0.78206465067778941"/>
    <n v="26.785714285714285"/>
    <s v="theater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0.7009345794392523"/>
    <n v="115.38461538461539"/>
    <s v="theater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0.84175084175084181"/>
    <n v="105.26315789473684"/>
    <s v="theater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0.72289156626506024"/>
    <n v="37.5"/>
    <s v="theater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0.62523329600597233"/>
    <n v="25.18796992481203"/>
    <s v="theater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0.87535014005602241"/>
    <n v="56.81818181818182"/>
    <s v="theater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0.99397590361445787"/>
    <n v="55"/>
    <s v="theater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0.64432989690721654"/>
    <n v="53.571428571428569"/>
    <s v="theater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0.78277886497064575"/>
    <n v="30.303030303030305"/>
    <s v="theater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0.82508250825082508"/>
    <n v="103.44827586206897"/>
    <s v="theater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0.88731144631765746"/>
    <n v="69.444444444444443"/>
    <s v="theater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0.78431372549019607"/>
    <n v="37.037037037037038"/>
    <s v="theater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0.63211125158027814"/>
    <n v="50"/>
    <s v="theater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0.94994775287359201"/>
    <n v="108.57142857142857"/>
    <s v="theater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s v="theater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s v="theater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0.93580385551188472"/>
    <n v="69.444444444444443"/>
    <s v="theater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0.8038585209003215"/>
    <n v="38.46153846153846"/>
    <s v="theater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0.91992882562277578"/>
    <n v="31.653061224489797"/>
    <s v="theater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0.97633136094674555"/>
    <n v="39.285714285714285"/>
    <s v="theater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0.94786729857819907"/>
    <n v="57.142857142857146"/>
    <s v="theater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0.94073377234242705"/>
    <n v="23.80952380952381"/>
    <s v="theater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0.99337748344370858"/>
    <n v="35.714285714285715"/>
    <s v="theater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0.94876660341555974"/>
    <n v="129.03225806451613"/>
    <s v="theater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0.92971364819635549"/>
    <n v="65.78947368421052"/>
    <s v="theater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s v="theater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0.96376252891287584"/>
    <n v="64.102564102564102"/>
    <s v="theater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0.98522167487684731"/>
    <n v="103.44827586206897"/>
    <s v="theater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0.95785440613026818"/>
    <n v="138.88888888888889"/>
    <s v="theater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0.55555555555555558"/>
    <n v="6.666666666666667"/>
    <s v="theater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0.94043887147335425"/>
    <n v="90.909090909090907"/>
    <s v="theater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0.99447513812154698"/>
    <n v="60"/>
    <s v="theater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0.98814229249011853"/>
    <n v="78.94736842105263"/>
    <s v="theater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s v="theater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0.84464555052790347"/>
    <n v="63.636363636363633"/>
    <s v="theater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0.90909090909090906"/>
    <n v="50"/>
    <s v="theater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0.97402597402597402"/>
    <n v="65.217391304347828"/>
    <s v="theater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s v="theater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s v="theater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0.90871090271341071"/>
    <n v="45.454545454545453"/>
    <s v="theater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0.98667982239763197"/>
    <n v="71.428571428571431"/>
    <s v="theater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0.99255583126550873"/>
    <n v="95.238095238095241"/>
    <s v="theater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0.5902192242833052"/>
    <n v="26.923076923076923"/>
    <s v="theater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s v="theater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0.87989441267047952"/>
    <n v="50"/>
    <s v="theater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0.98463962189838516"/>
    <n v="135.13513513513513"/>
    <s v="theater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0.94339622641509435"/>
    <n v="71.428571428571431"/>
    <s v="theater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0.98039215686274506"/>
    <n v="97.058823529411768"/>
    <s v="theater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0.85531004989308623"/>
    <n v="69.767441860465112"/>
    <s v="theater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0.98861593768723788"/>
    <n v="44.594594594594597"/>
    <s v="theater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0.75757575757575757"/>
    <n v="27.777777777777779"/>
    <s v="theater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s v="theater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0.78125"/>
    <n v="38.46153846153846"/>
    <s v="theater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0.84063047285464099"/>
    <n v="35.555555555555557"/>
    <s v="theater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0.79239302694136293"/>
    <n v="62.5"/>
    <s v="theater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0.6402048655569782"/>
    <n v="24.509803921568629"/>
    <s v="theater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0.96946194861851676"/>
    <n v="43.478260869565219"/>
    <s v="theater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0.65217391304347827"/>
    <n v="8.8235294117647065"/>
    <s v="theater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0.55418719211822665"/>
    <n v="24.107142857142858"/>
    <s v="theater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0.77851304009342159"/>
    <n v="24.096385542168676"/>
    <s v="theater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0.83565459610027859"/>
    <n v="46.153846153846153"/>
    <s v="theater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0.81300813008130079"/>
    <n v="37.5"/>
    <s v="theater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0.95238095238095233"/>
    <n v="37.5"/>
    <s v="theater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0.97812555575315663"/>
    <n v="64.705882352941174"/>
    <s v="theater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0.95541401273885351"/>
    <n v="51.724137931034484"/>
    <s v="theater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s v="theater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0.99601593625498008"/>
    <n v="31.25"/>
    <s v="theater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0.97777777777777775"/>
    <n v="57.89473684210526"/>
    <s v="theater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0.87405492810898211"/>
    <n v="104.16666666666667"/>
    <s v="theater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0.98130841121495327"/>
    <n v="161.53846153846155"/>
    <s v="theater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0.98039215686274506"/>
    <n v="23.80952380952381"/>
    <s v="theater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0.95419847328244278"/>
    <n v="39.0625"/>
    <s v="theater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0.98199672667757776"/>
    <n v="60"/>
    <s v="theater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s v="theater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0.94097519247219841"/>
    <n v="52.884615384615387"/>
    <s v="theater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0.88166161474561422"/>
    <n v="94.339622641509436"/>
    <s v="theater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s v="theater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0.99547511312217196"/>
    <n v="110"/>
    <s v="theater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0.99964012955336079"/>
    <n v="179.21146953405017"/>
    <s v="theater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0.69444444444444442"/>
    <n v="15.909090909090908"/>
    <s v="theater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0.96618357487922701"/>
    <n v="41.666666666666664"/>
    <s v="theater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0.9221902017291066"/>
    <n v="43.243243243243242"/>
    <s v="theater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0.9765625"/>
    <n v="46.296296296296298"/>
    <s v="theater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0.67164179104477617"/>
    <n v="10.161290322580646"/>
    <s v="theater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0.94795715233671429"/>
    <n v="20"/>
    <s v="theater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0.99502487562189057"/>
    <n v="58.823529411764703"/>
    <s v="theater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0.76595744680851063"/>
    <n v="75"/>
    <s v="theater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0.95465393794749398"/>
    <n v="52.631578947368418"/>
    <s v="theater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0.91911764705882348"/>
    <n v="24.390243902439025"/>
    <s v="theater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0.90090090090090091"/>
    <n v="52.631578947368418"/>
    <s v="theater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0.99522292993630568"/>
    <n v="121.95121951219512"/>
    <s v="theater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0.87450808919982514"/>
    <n v="76.92307692307692"/>
    <s v="theater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0.81922446750409617"/>
    <n v="60"/>
    <s v="theater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s v="theater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0.97276264591439687"/>
    <n v="38.46153846153846"/>
    <s v="theater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0.94232331437855399"/>
    <n v="128.88888888888889"/>
    <s v="theater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0.9868745682423764"/>
    <n v="98.039215686274517"/>
    <s v="theater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s v="theater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0.76923076923076927"/>
    <n v="22.222222222222221"/>
    <s v="theater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0.99986668444207438"/>
    <n v="40.54054054054054"/>
    <s v="theater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s v="theater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0.87804878048780488"/>
    <n v="33.333333333333336"/>
    <s v="theater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s v="theater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0.34843205574912894"/>
    <n v="20.408163265306122"/>
    <s v="theater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0.92165898617511521"/>
    <n v="125"/>
    <s v="theater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0.86580086580086579"/>
    <n v="26.785714285714285"/>
    <s v="theater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0.83950617283950613"/>
    <n v="147.82608695652175"/>
    <s v="theater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0.91385402705007923"/>
    <n v="138.88888888888889"/>
    <s v="theater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0.78988941548183256"/>
    <n v="17.857142857142858"/>
    <s v="theater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0.99502487562189057"/>
    <n v="18.181818181818183"/>
    <s v="theater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0.78431372549019607"/>
    <n v="64.516129032258064"/>
    <s v="theater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0.99940035978412955"/>
    <n v="68.493150684931507"/>
    <s v="theater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0.5714285714285714"/>
    <n v="38.888888888888886"/>
    <s v="theater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0.78585461689587421"/>
    <n v="57.142857142857146"/>
    <s v="theater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0.90388671286532085"/>
    <n v="69.767441860465112"/>
    <s v="theater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0.794044665012407"/>
    <n v="44.444444444444443"/>
    <s v="theater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0.84388185654008441"/>
    <n v="41.935483870967744"/>
    <s v="theater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0.92827004219409281"/>
    <n v="73.333333333333329"/>
    <s v="theater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0.97465886939571145"/>
    <n v="75.757575757575751"/>
    <s v="theater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0.90826521344232514"/>
    <n v="37.037037037037038"/>
    <s v="theater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0.49504950495049505"/>
    <n v="29.411764705882351"/>
    <s v="theater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0.76923076923076927"/>
    <n v="2.5"/>
    <s v="theater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0.95831336847149018"/>
    <n v="37.735849056603776"/>
    <s v="theater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0.99950024987506247"/>
    <n v="81.632653061224488"/>
    <s v="theater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0.5859375"/>
    <n v="26.315789473684209"/>
    <s v="theater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0.88626292466765144"/>
    <n v="43.478260869565219"/>
    <s v="theater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0.54347826086956519"/>
    <n v="16.666666666666668"/>
    <s v="theater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0.76765609007164792"/>
    <n v="46.875"/>
    <s v="theater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0.94827586206896552"/>
    <n v="27.5"/>
    <s v="theater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s v="theater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0.65224625623960064"/>
    <n v="93.333333333333329"/>
    <s v="theater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0.61614294516327783"/>
    <n v="32.258064516129032"/>
    <s v="theater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0.73529411764705888"/>
    <n v="49.019607843137258"/>
    <s v="theater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0.69252077562326875"/>
    <n v="87.719298245614041"/>
    <s v="theater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s v="theater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0.99206349206349209"/>
    <n v="35.2112676056338"/>
    <s v="theater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0.93632958801498123"/>
    <n v="34.722222222222221"/>
    <s v="theater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0.80128205128205132"/>
    <n v="55.555555555555557"/>
    <s v="theater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0.84090909090909094"/>
    <n v="14.509803921568627"/>
    <s v="theater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0.99009900990099009"/>
    <n v="35.714285714285715"/>
    <s v="theater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0.88495575221238942"/>
    <n v="58.823529411764703"/>
    <s v="theater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0.9506564056133997"/>
    <n v="53.299492385786799"/>
    <s v="theater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0.91130012150668283"/>
    <n v="42.857142857142854"/>
    <s v="theater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0.99901097913066061"/>
    <n v="47.61904761904762"/>
    <s v="theater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0.83333333333333337"/>
    <n v="73.529411764705884"/>
    <s v="theater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0.95298602287166456"/>
    <n v="76.92307692307692"/>
    <s v="theater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0.97402597402597402"/>
    <n v="38.46153846153846"/>
    <s v="theater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0.98207709305180457"/>
    <n v="83.333333333333329"/>
    <s v="theater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s v="theater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e v="#DIV/0!"/>
    <e v="#DIV/0!"/>
    <s v="theater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500000"/>
    <n v="500000"/>
    <s v="theater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000"/>
    <n v="3000"/>
    <s v="theater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1.9598853868194843"/>
    <n v="289.83050847457628"/>
    <s v="theater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5"/>
    <n v="500"/>
    <s v="theater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2.8376844494892168"/>
    <n v="161.29032258064515"/>
    <s v="theater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23.547880690737834"/>
    <n v="4166.666666666667"/>
    <s v="theater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2.7429467084639501"/>
    <n v="350"/>
    <s v="theater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e v="#DIV/0!"/>
    <e v="#DIV/0!"/>
    <s v="theater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.2397408207343412"/>
    <n v="214.28571428571428"/>
    <s v="theater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15.277777777777779"/>
    <n v="1650"/>
    <s v="theater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25000"/>
    <n v="25000"/>
    <s v="theater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18.181818181818183"/>
    <n v="333.33333333333331"/>
    <s v="theater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e v="#DIV/0!"/>
    <e v="#DIV/0!"/>
    <s v="theater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46.666666666666664"/>
    <n v="350"/>
    <s v="theater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e v="#DIV/0!"/>
    <e v="#DIV/0!"/>
    <s v="theater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6.0901339829476244"/>
    <n v="416.66666666666669"/>
    <s v="theater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000"/>
    <n v="1000"/>
    <s v="theater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20.79002079002079"/>
    <n v="1250"/>
    <s v="theater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16.666666666666668"/>
    <n v="250"/>
    <s v="theater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0.99618957487609894"/>
    <n v="547.94520547945206"/>
    <s v="theater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0.96153846153846156"/>
    <n v="93.75"/>
    <s v="theater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s v="theater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0.96153846153846156"/>
    <n v="55.555555555555557"/>
    <s v="theater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0.39893617021276595"/>
    <n v="17.647058823529413"/>
    <s v="theater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0.99502487562189057"/>
    <n v="60.606060606060609"/>
    <s v="theater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0.57339449541284404"/>
    <n v="39.473684210526315"/>
    <s v="theater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0.86014106313435401"/>
    <n v="63.291139240506332"/>
    <s v="theater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0.945000945000945"/>
    <n v="108.69565217391305"/>
    <s v="theater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0.90293453724604966"/>
    <n v="100"/>
    <s v="theater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0.99337748344370858"/>
    <n v="75"/>
    <s v="theater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0.98007187193727541"/>
    <n v="230.76923076923077"/>
    <s v="theater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s v="theater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0.90090090090090091"/>
    <n v="83.333333333333329"/>
    <s v="theater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0.98595020951441947"/>
    <n v="200"/>
    <s v="theater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0.96153846153846156"/>
    <n v="25"/>
    <s v="theater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0.91428571428571426"/>
    <n v="42.10526315789474"/>
    <s v="theater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0.86834733893557425"/>
    <n v="44.285714285714285"/>
    <s v="theater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s v="theater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0.96927088213342982"/>
    <n v="51.724137931034484"/>
    <s v="theater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0.96618357487922701"/>
    <n v="35.714285714285715"/>
    <s v="theater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0.72358900144717797"/>
    <n v="58.823529411764703"/>
    <s v="theater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0.91286307053941906"/>
    <n v="18.333333333333332"/>
    <s v="theater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0.99150141643059486"/>
    <n v="87.5"/>
    <s v="theater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0.98489822718319109"/>
    <n v="52.631578947368418"/>
    <s v="theater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0.88008800880088012"/>
    <n v="35.087719298245617"/>
    <s v="theater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s v="theater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0.7142857142857143"/>
    <n v="16.666666666666668"/>
    <s v="theater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0.77669902912621358"/>
    <n v="50"/>
    <s v="theater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0.97177794873871315"/>
    <n v="60.301507537688444"/>
    <s v="theater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0.97560975609756095"/>
    <n v="64.516129032258064"/>
    <s v="theater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0.90826521344232514"/>
    <n v="66.666666666666671"/>
    <s v="theater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0.88678687555424185"/>
    <n v="88.235294117647058"/>
    <s v="theater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0.89365504915102767"/>
    <n v="55.555555555555557"/>
    <s v="theater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0.7183908045977011"/>
    <n v="44.776119402985074"/>
    <s v="theater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0.90206185567010311"/>
    <n v="53.030303030303031"/>
    <s v="theater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0.7190795781399808"/>
    <n v="32.608695652173914"/>
    <s v="theater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0.94607379375591294"/>
    <n v="39.682539682539684"/>
    <s v="theater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0.9859154929577465"/>
    <n v="58.333333333333336"/>
    <s v="theater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0.99755598782981691"/>
    <n v="200"/>
    <s v="theater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0.91603053435114501"/>
    <n v="76.92307692307692"/>
    <s v="theater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0.84507042253521125"/>
    <n v="48.387096774193552"/>
    <s v="theater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0.83333333333333337"/>
    <n v="48.387096774193552"/>
    <s v="theater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0.78149421694279464"/>
    <n v="145.98540145985402"/>
    <s v="theater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0.79365079365079361"/>
    <n v="58.823529411764703"/>
    <s v="theater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0.77441860465116275"/>
    <n v="23.785714285714285"/>
    <s v="theater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0.93085106382978722"/>
    <n v="58.333333333333336"/>
    <s v="theater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0.99875156054931336"/>
    <n v="121.21212121212122"/>
    <s v="theater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0.64516129032258063"/>
    <n v="25.641025641025642"/>
    <s v="theater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0.92592592592592593"/>
    <n v="66.666666666666671"/>
    <s v="theater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0.90481360839667024"/>
    <n v="36.764705882352942"/>
    <s v="theater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0.99206349206349209"/>
    <n v="62.5"/>
    <s v="theater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0.82508250825082508"/>
    <n v="27.777777777777779"/>
    <s v="theater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0.99667774086378735"/>
    <n v="38.46153846153846"/>
    <s v="theater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0.91603053435114501"/>
    <n v="142.85714285714286"/>
    <s v="theater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0.81018518518518523"/>
    <n v="35"/>
    <s v="theater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0.73347839906114765"/>
    <n v="11.111111111111111"/>
    <s v="theater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0.96649572649572646"/>
    <n v="80.771428571428572"/>
    <s v="theater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0.82417582417582413"/>
    <n v="115.38461538461539"/>
    <s v="theater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0.5376344086021505"/>
    <n v="43.478260869565219"/>
    <s v="theater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0.33333333333333331"/>
    <n v="17.948717948717949"/>
    <s v="theater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0.92378752886836024"/>
    <n v="28.571428571428573"/>
    <s v="theater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0.70844686648501365"/>
    <n v="48.148148148148145"/>
    <s v="theater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0.8771929824561403"/>
    <n v="23.80952380952381"/>
    <s v="theater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0.65047701647875111"/>
    <n v="72.115384615384613"/>
    <s v="theater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0.98522167487684731"/>
    <n v="105.26315789473684"/>
    <s v="theater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0.97703957010258913"/>
    <n v="103.09278350515464"/>
    <s v="theater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0.97493036211699169"/>
    <n v="129.62962962962962"/>
    <s v="theater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0.6420545746388443"/>
    <n v="33.333333333333336"/>
    <s v="theater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0.99255583126550873"/>
    <n v="307.69230769230768"/>
    <s v="theater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0.41771094402673348"/>
    <n v="10.869565217391305"/>
    <s v="theater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0.47619047619047616"/>
    <n v="50"/>
    <s v="theater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0.95679907219483906"/>
    <n v="82.5"/>
    <s v="theater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0.99206349206349209"/>
    <n v="113.63636363636364"/>
    <s v="theater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0.89928057553956831"/>
    <n v="42.857142857142854"/>
    <s v="theater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0.97996515679442509"/>
    <n v="71.428571428571431"/>
    <s v="theater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0.97515619507659512"/>
    <n v="48.314606741573037"/>
    <s v="theater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0.78740157480314965"/>
    <n v="20"/>
    <s v="theater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0.29524140326502257"/>
    <n v="18.478260869565219"/>
    <s v="theater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0.99255583126550873"/>
    <n v="60.606060606060609"/>
    <s v="theater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10.741138560687434"/>
    <n v="645.16129032258061"/>
    <s v="theater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13.812154696132596"/>
    <n v="1000"/>
    <s v="theater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0"/>
    <s v="theater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8.870967741935484"/>
    <n v="458.33333333333331"/>
    <s v="theater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6.4885496183206106"/>
    <n v="212.5"/>
    <s v="theater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e v="#DIV/0!"/>
    <e v="#DIV/0!"/>
    <s v="theater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3.5128805620608898"/>
    <n v="214.28571428571428"/>
    <s v="theater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7.5"/>
    <n v="75"/>
    <s v="theater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50"/>
    <n v="1500"/>
    <s v="theater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4.666666666666667"/>
    <n v="175"/>
    <s v="theater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5.5555555555555554"/>
    <n v="250"/>
    <s v="theater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4.9689440993788816"/>
    <n v="500"/>
    <s v="theater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5.5865921787709496"/>
    <n v="142.85714285714286"/>
    <s v="theater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e v="#DIV/0!"/>
    <e v="#DIV/0!"/>
    <s v="theater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50"/>
    <n v="1250"/>
    <s v="theater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e v="#DIV/0!"/>
    <e v="#DIV/0!"/>
    <s v="theater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e v="#DIV/0!"/>
    <e v="#DIV/0!"/>
    <s v="theater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0"/>
    <s v="theater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42.079207920792079"/>
    <n v="8500"/>
    <s v="theater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00"/>
    <n v="2500"/>
    <s v="theater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0.96599690880989186"/>
    <n v="96.15384615384616"/>
    <s v="theater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0.95238095238095233"/>
    <n v="71.428571428571431"/>
    <s v="theater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0.99552015928322546"/>
    <n v="214.28571428571428"/>
    <s v="theater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0.75414781297134237"/>
    <n v="90.909090909090907"/>
    <s v="theater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0.88495575221238942"/>
    <n v="33.333333333333336"/>
    <s v="theater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0.96767950454809371"/>
    <n v="166.66666666666666"/>
    <s v="theater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0.83333333333333337"/>
    <n v="92.592592592592595"/>
    <s v="theater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0.77138849929873776"/>
    <n v="19.642857142857142"/>
    <s v="theater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0.98901098901098905"/>
    <n v="264.70588235294116"/>
    <s v="theater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0.92153765139547128"/>
    <n v="70"/>
    <s v="theater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0.9771986970684039"/>
    <n v="57.692307692307693"/>
    <s v="theater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0.90707678631765365"/>
    <n v="45.454545454545453"/>
    <s v="theater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0.98994806732438811"/>
    <n v="54.945054945054942"/>
    <s v="theater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s v="theater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0.9412650602409639"/>
    <n v="44.642857142857146"/>
    <s v="theater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s v="theater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s v="theater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0.88139007806597836"/>
    <n v="65.420560747663558"/>
    <s v="theater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0.97418317176505431"/>
    <n v="104.16666666666667"/>
    <s v="theater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0.85653104925053536"/>
    <n v="35.714285714285715"/>
    <s v="theater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0.92891263808866942"/>
    <n v="68.965517241379317"/>
    <s v="theater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s v="theater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s v="theater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0.68493150684931503"/>
    <n v="26.315789473684209"/>
    <s v="theater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0.90744101633393826"/>
    <n v="151.5151515151515"/>
    <s v="theater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0.92421441774491686"/>
    <n v="87.719298245614041"/>
    <s v="theater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s v="theater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0.99750623441396513"/>
    <n v="142.85714285714286"/>
    <s v="theater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0.93709734098629494"/>
    <n v="85.106382978723403"/>
    <s v="theater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0.6983240223463687"/>
    <n v="33.898305084745765"/>
    <s v="theater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0.95200317334391116"/>
    <n v="66.666666666666671"/>
    <s v="theater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0.96172340834775916"/>
    <n v="130.43478260869566"/>
    <s v="theater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0.83333333333333337"/>
    <n v="83.333333333333329"/>
    <s v="theater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0.91185410334346506"/>
    <n v="86.538461538461533"/>
    <s v="theater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0.98280098280098283"/>
    <n v="74.074074074074076"/>
    <s v="theater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0.77569489334195219"/>
    <n v="50"/>
    <s v="theater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0.86956521739130432"/>
    <n v="100"/>
    <s v="theater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0.66334991708126034"/>
    <n v="66.666666666666671"/>
    <s v="theater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0.9011715229798738"/>
    <n v="84.507042253521121"/>
    <s v="theater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0.9971509971509972"/>
    <n v="35"/>
    <s v="theater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50"/>
    <n v="75000"/>
    <s v="theater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0.603448275862068"/>
    <n v="887.5"/>
    <s v="theater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e v="#DIV/0!"/>
    <e v="#DIV/0!"/>
    <s v="theater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e v="#DIV/0!"/>
    <e v="#DIV/0!"/>
    <s v="theater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357.14285714285717"/>
    <n v="6250"/>
    <s v="theater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1.6762452107279693"/>
    <n v="291.66666666666669"/>
    <s v="theater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00"/>
    <n v="5000"/>
    <s v="theater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60"/>
    <n v="300"/>
    <s v="theater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22500"/>
    <n v="22500"/>
    <s v="theater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1.1152416356877324"/>
    <n v="162.16216216216216"/>
    <s v="theater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68.292682926829272"/>
    <n v="14000"/>
    <s v="theater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24.875621890547265"/>
    <n v="2500"/>
    <s v="theater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24.971623155505107"/>
    <n v="1375"/>
    <s v="theater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11.737089201877934"/>
    <n v="555.55555555555554"/>
    <s v="theater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e v="#DIV/0!"/>
    <e v="#DIV/0!"/>
    <s v="theater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5.0890585241730282"/>
    <n v="300"/>
    <s v="theater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e v="#DIV/0!"/>
    <e v="#DIV/0!"/>
    <s v="theater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50000"/>
    <n v="75000"/>
    <s v="theater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1500"/>
    <n v="7500"/>
    <s v="theater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.2967032967032965"/>
    <n v="166.66666666666666"/>
    <s v="theater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s v="theater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0.98765432098765427"/>
    <n v="52.631578947368418"/>
    <s v="theater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0.8214676889375685"/>
    <n v="57.692307692307693"/>
    <s v="theater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0.30303030303030304"/>
    <n v="13.157894736842104"/>
    <s v="theater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0.91282519397535367"/>
    <n v="181.81818181818181"/>
    <s v="theater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0.99057071023919929"/>
    <n v="77.777777777777771"/>
    <s v="theater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0.71360608943862991"/>
    <n v="44.117647058823529"/>
    <s v="theater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0.99999000009999905"/>
    <n v="50"/>
    <s v="theater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0.83865881682014121"/>
    <n v="40.54054054054054"/>
    <s v="theater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0.93240093240093236"/>
    <n v="100"/>
    <s v="theater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0.43859649122807015"/>
    <n v="25"/>
    <s v="theater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0.93984962406015038"/>
    <n v="38.46153846153846"/>
    <s v="theater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0.69767441860465118"/>
    <n v="15"/>
    <s v="theater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0.95654550423613005"/>
    <n v="76.086956521739125"/>
    <s v="theater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0.90892564988183966"/>
    <n v="65.78947368421052"/>
    <s v="theater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0.94339622641509435"/>
    <n v="60.975609756097562"/>
    <s v="theater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0.92592592592592593"/>
    <n v="35.714285714285715"/>
    <s v="theater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0.94858660595712385"/>
    <n v="102.04081632653062"/>
    <s v="theater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0.83916083916083917"/>
    <n v="23.076923076923077"/>
    <s v="theater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0.65502183406113534"/>
    <n v="46.153846153846153"/>
    <s v="theater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s v="theater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0.99800399201596801"/>
    <n v="62.5"/>
    <s v="theater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0.44444444444444442"/>
    <n v="33.333333333333336"/>
    <s v="theater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0.94320046782743205"/>
    <n v="55.555555555555557"/>
    <s v="theater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0.95541401273885351"/>
    <n v="133.33333333333334"/>
    <s v="theater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0.8571428571428571"/>
    <n v="60"/>
    <s v="theater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0.9171507184347294"/>
    <n v="52.631578947368418"/>
    <s v="theater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0.625"/>
    <n v="25"/>
    <s v="theater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0.88888888888888884"/>
    <n v="57.142857142857146"/>
    <s v="theater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0.97943192948090108"/>
    <n v="117.64705882352941"/>
    <s v="theater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0.99182734269618344"/>
    <n v="1000"/>
    <s v="theater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0.98765432098765427"/>
    <n v="62.5"/>
    <s v="theater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1.5384615384615385E-2"/>
    <n v="0.33333333333333331"/>
    <s v="theater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11.467889908256881"/>
    <n v="294.11764705882354"/>
    <s v="theater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4.557885141294439"/>
    <n v="217.39130434782609"/>
    <s v="theater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4.694835680751174"/>
    <n v="263.15789473684208"/>
    <s v="theater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2.4102311854402361"/>
    <n v="196"/>
    <s v="theater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47.505938242280287"/>
    <n v="3333.3333333333335"/>
    <s v="theater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7.037037037037038"/>
    <n v="875"/>
    <s v="theater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6.1873895109015908"/>
    <n v="1166.6666666666667"/>
    <s v="theater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6.1061531235321747"/>
    <n v="302.32558139534882"/>
    <s v="theater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14.19782300047326"/>
    <n v="1071.4285714285713"/>
    <s v="theater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26.315789473684209"/>
    <n v="250"/>
    <s v="theater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2.9342723004694835"/>
    <n v="104.16666666666667"/>
    <s v="theater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500"/>
    <n v="5000"/>
    <s v="theater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3846.1538461538462"/>
    <n v="50000"/>
    <s v="theater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6.1521252796420578"/>
    <n v="550"/>
    <s v="theater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40"/>
    <n v="1000"/>
    <s v="theater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5000"/>
    <n v="5000"/>
    <s v="theater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19.23076923076923"/>
    <n v="1250"/>
    <s v="theater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50"/>
    <n v="500"/>
    <s v="theater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2500"/>
    <n v="2500"/>
    <s v="theater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5.6603773584905657"/>
    <n v="461.53846153846155"/>
    <s v="theater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20"/>
    <n v="2000"/>
    <s v="theater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7500"/>
    <n v="7500"/>
    <s v="theater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e v="#DIV/0!"/>
    <e v="#DIV/0!"/>
    <s v="theater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83.333333333333329"/>
    <n v="1666.6666666666667"/>
    <s v="theater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3.7123076923076921"/>
    <n v="172.35714285714286"/>
    <s v="theater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81.81818181818181"/>
    <n v="1000"/>
    <s v="theater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7.9681274900398407"/>
    <n v="400"/>
    <s v="theater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500"/>
    <n v="5000"/>
    <s v="theater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29.006637168141594"/>
    <n v="874.06666666666672"/>
    <s v="theater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6.666666666666667"/>
    <n v="1000"/>
    <s v="theater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7.5"/>
    <n v="500"/>
    <s v="theater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e v="#DIV/0!"/>
    <e v="#DIV/0!"/>
    <s v="theater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e v="#DIV/0!"/>
    <e v="#DIV/0!"/>
    <s v="theater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e v="#DIV/0!"/>
    <e v="#DIV/0!"/>
    <s v="theater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e v="#DIV/0!"/>
    <e v="#DIV/0!"/>
    <s v="theater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1.8941233608547838"/>
    <n v="84.782608695652172"/>
    <s v="theater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20.145044319097501"/>
    <n v="1785.7142857142858"/>
    <s v="theater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1800"/>
    <n v="18000"/>
    <s v="theater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e v="#DIV/0!"/>
    <e v="#DIV/0!"/>
    <s v="theater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7.6530612244897958"/>
    <n v="441.1764705882353"/>
    <s v="theater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20"/>
    <n v="500"/>
    <s v="theater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e v="#DIV/0!"/>
    <e v="#DIV/0!"/>
    <s v="theater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e v="#DIV/0!"/>
    <e v="#DIV/0!"/>
    <s v="theater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e v="#DIV/0!"/>
    <e v="#DIV/0!"/>
    <s v="theater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e v="#DIV/0!"/>
    <e v="#DIV/0!"/>
    <s v="theater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40"/>
    <e v="#DIV/0!"/>
    <e v="#DIV/0!"/>
    <s v="theater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57.142857142857146"/>
    <n v="1000"/>
    <s v="theater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3.6900369003690039"/>
    <n v="142.85714285714286"/>
    <s v="theater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67.79661016949153"/>
    <n v="888.88888888888891"/>
    <s v="theater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5.9429477020602217"/>
    <n v="1875"/>
    <s v="theater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.0769230769230771"/>
    <n v="114.28571428571429"/>
    <s v="theater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e v="#DIV/0!"/>
    <e v="#DIV/0!"/>
    <s v="theater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4.6403712296983759"/>
    <n v="595.23809523809518"/>
    <s v="theater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28.846153846153847"/>
    <n v="1363.6363636363637"/>
    <s v="theater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20"/>
    <n v="1000"/>
    <s v="theater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9.4117647058823533"/>
    <n v="400"/>
    <s v="theater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5.6818181818181817"/>
    <n v="250"/>
    <s v="theater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.0712530712530715"/>
    <n v="156.25"/>
    <s v="theater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80"/>
    <n v="5000"/>
    <s v="theater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18.518518518518519"/>
    <n v="500"/>
    <s v="theater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20"/>
    <n v="3000"/>
    <s v="theater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2.0477815699658701"/>
    <n v="96.774193548387103"/>
    <s v="theater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e v="#DIV/0!"/>
    <e v="#DIV/0!"/>
    <s v="theater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3333.3333333333335"/>
    <n v="5000"/>
    <s v="theater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8.6705202312138727"/>
    <n v="214.28571428571428"/>
    <s v="theater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1.4851485148514851"/>
    <n v="93.75"/>
    <s v="theater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6.5359477124183005"/>
    <n v="250"/>
    <s v="theater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11.538461538461538"/>
    <n v="187.5"/>
    <s v="theater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444.44444444444446"/>
    <n v="15000"/>
    <s v="theater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2.432432432432435"/>
    <n v="2000"/>
    <s v="theater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2.6729034413631809"/>
    <n v="222.22222222222223"/>
    <s v="theater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15000"/>
    <n v="15000"/>
    <s v="theater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8.5714285714287"/>
    <s v="theater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2.7502750275027501"/>
    <n v="92.592592592592595"/>
    <s v="theater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00"/>
    <n v="1500"/>
    <s v="theater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e v="#DIV/0!"/>
    <e v="#DIV/0!"/>
    <s v="theater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350"/>
    <n v="3500"/>
    <s v="theater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500"/>
    <n v="20000"/>
    <s v="theater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55.555555555555557"/>
    <n v="1666.6666666666667"/>
    <s v="theater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18.518518518518519"/>
    <n v="833.33333333333337"/>
    <s v="theater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e v="#DIV/0!"/>
    <e v="#DIV/0!"/>
    <s v="theater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12.295081967213115"/>
    <n v="125"/>
    <s v="theater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8.3092485549132942"/>
    <n v="676.47058823529414"/>
    <s v="theater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6.5502183406113534"/>
    <n v="375"/>
    <s v="theater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0"/>
    <s v="theater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33.33333333333331"/>
    <n v="5000"/>
    <s v="theater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00"/>
    <n v="1250"/>
    <s v="theater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7.6804915514592933"/>
    <n v="714.28571428571433"/>
    <s v="theater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44.150110375275936"/>
    <n v="1428.5714285714287"/>
    <s v="theater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e v="#DIV/0!"/>
    <e v="#DIV/0!"/>
    <s v="theater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e v="#DIV/0!"/>
    <e v="#DIV/0!"/>
    <s v="theater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12000"/>
    <n v="12000"/>
    <s v="theater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6.3520871143375679"/>
    <n v="583.33333333333337"/>
    <s v="theater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9.0909090909090917"/>
    <n v="416.66666666666669"/>
    <s v="theater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2.2813688212927756"/>
    <n v="130.43478260869566"/>
    <s v="theater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e v="#DIV/0!"/>
    <e v="#DIV/0!"/>
    <s v="theater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1.1609657947686116"/>
    <n v="288.5"/>
    <s v="theater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8.1989924433249364"/>
    <n v="651"/>
    <s v="theater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000"/>
    <n v="5000"/>
    <s v="theater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454.54545454545456"/>
    <n v="2500"/>
    <s v="theater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10"/>
    <n v="2750"/>
    <s v="theater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e v="#DIV/0!"/>
    <e v="#DIV/0!"/>
    <s v="theater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2.8058361391694726"/>
    <n v="384.61538461538464"/>
    <s v="theater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e v="#DIV/0!"/>
    <e v="#DIV/0!"/>
    <s v="theater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400"/>
    <n v="2000"/>
    <s v="theater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0.76923076923077"/>
    <n v="1200"/>
    <s v="theater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29.702970297029704"/>
    <n v="1500"/>
    <s v="theater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e v="#DIV/0!"/>
    <e v="#DIV/0!"/>
    <s v="theater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6.3411540900443883"/>
    <n v="312.5"/>
    <s v="theater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60"/>
    <n v="4000"/>
    <s v="theater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200000"/>
    <n v="200000"/>
    <s v="theater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1040"/>
    <n v="26000"/>
    <s v="theater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e v="#DIV/0!"/>
    <e v="#DIV/0!"/>
    <s v="theater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e v="#DIV/0!"/>
    <e v="#DIV/0!"/>
    <s v="theater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4.117647058823529"/>
    <n v="218.75"/>
    <s v="theater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e v="#DIV/0!"/>
    <e v="#DIV/0!"/>
    <s v="theater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4000"/>
    <n v="28000"/>
    <s v="theater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.1201248049921997"/>
    <n v="125"/>
    <s v="theater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4.1095890410958908"/>
    <n v="100"/>
    <s v="theater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66.666666666666671"/>
    <n v="750"/>
    <s v="theater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238.0952380952381"/>
    <n v="2500"/>
    <s v="theater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1.111111111111111"/>
    <n v="466.66666666666669"/>
    <s v="theater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e v="#DIV/0!"/>
    <e v="#DIV/0!"/>
    <s v="theater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15.873015873015873"/>
    <n v="666.66666666666663"/>
    <s v="theater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7.0175438596491224"/>
    <n v="500"/>
    <s v="theater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66.66666666666666"/>
    <n v="3750"/>
    <s v="theater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4.1463414634146343"/>
    <n v="170"/>
    <s v="theater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9.4876660341555983"/>
    <n v="454.54545454545456"/>
    <s v="theater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13.388625592417062"/>
    <n v="470.83333333333331"/>
    <s v="theater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1363.6363636363637"/>
    <n v="7500"/>
    <s v="theater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02.94117647058823"/>
    <n v="2333.3333333333335"/>
    <s v="theater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4.7393364928909953"/>
    <n v="125"/>
    <s v="theater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1.2804097311139564"/>
    <n v="135.13513513513513"/>
    <s v="theater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.125"/>
    <n v="90.909090909090907"/>
    <s v="theater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e v="#DIV/0!"/>
    <e v="#DIV/0!"/>
    <s v="theater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2.096774193548387"/>
    <n v="130"/>
    <s v="theater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68.965517241379317"/>
    <n v="15000"/>
    <s v="theater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9.3457943925233646"/>
    <n v="250"/>
    <s v="theater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54.545454545454547"/>
    <n v="1000"/>
    <s v="theater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5.5555555555555554"/>
    <n v="357.14285714285717"/>
    <s v="theater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24.489795918367346"/>
    <n v="4285.7142857142853"/>
    <s v="theater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5"/>
    <n v="170"/>
    <s v="theater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2.8733556873871549"/>
    <n v="242.17391304347825"/>
    <s v="theater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15.789473684210526"/>
    <n v="150"/>
    <s v="theater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.1201248049921997"/>
    <n v="105.26315789473684"/>
    <s v="theater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.245901639344263"/>
    <n v="384.61538461538464"/>
    <s v="theater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2.6490066225165565"/>
    <n v="30.76923076923077"/>
    <s v="theater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46.875"/>
    <n v="375"/>
    <s v="theater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e v="#DIV/0!"/>
    <e v="#DIV/0!"/>
    <s v="theater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23.913043478260871"/>
    <n v="550"/>
    <s v="theater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5"/>
    <n v="500"/>
    <s v="theater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18.484288354898336"/>
    <n v="1111.1111111111111"/>
    <s v="theater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16666.666666666668"/>
    <n v="50000"/>
    <s v="theater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400"/>
    <n v="2000"/>
    <s v="theater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2.8571428571428572"/>
    <n v="50"/>
    <s v="theater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6.0362173038229372"/>
    <n v="176.47058823529412"/>
    <s v="theater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e v="#DIV/0!"/>
    <e v="#DIV/0!"/>
    <s v="theater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1.7482517482517483"/>
    <n v="104.16666666666667"/>
    <s v="theater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6.0553633217993079"/>
    <n v="500"/>
    <s v="theater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800"/>
    <n v="8000"/>
    <s v="theater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2.6490066225165565"/>
    <n v="85.714285714285708"/>
    <s v="theater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54.347826086956523"/>
    <n v="312.5"/>
    <s v="theater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9.9502487562189046"/>
    <n v="1000"/>
    <s v="theater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500"/>
    <n v="500"/>
    <s v="theater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75"/>
    <n v="1500"/>
    <s v="theater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15000"/>
    <n v="30000"/>
    <s v="theater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400"/>
    <n v="2000"/>
    <s v="theater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16.666666666666668"/>
    <n v="250"/>
    <s v="theater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25.733333333333334"/>
    <n v="643.33333333333337"/>
    <s v="theater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4.1331802525832373"/>
    <n v="189.47368421052633"/>
    <s v="theater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13.157894736842104"/>
    <n v="62.5"/>
    <s v="theater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e v="#DIV/0!"/>
    <e v="#DIV/0!"/>
    <s v="theater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76.92307692307692"/>
    <n v="1000"/>
    <s v="theater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e v="#DIV/0!"/>
    <e v="#DIV/0!"/>
    <s v="theater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7000"/>
    <n v="7000"/>
    <s v="theater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7.1428571428571432"/>
    <n v="71.428571428571431"/>
    <s v="theater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95.238095238095241"/>
    <n v="5000"/>
    <s v="theater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11.538461538461538"/>
    <n v="375"/>
    <s v="theater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20.68965517241379"/>
    <n v="875"/>
    <s v="theater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6"/>
    <n v="200"/>
    <s v="theater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20"/>
    <n v="7500"/>
    <s v="theater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1.4375848574395016"/>
    <n v="91.370558375634516"/>
    <s v="theater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e v="#DIV/0!"/>
    <e v="#DIV/0!"/>
    <s v="theater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80"/>
    <n v="800"/>
    <s v="theater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20"/>
    <n v="1250"/>
    <s v="theater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e v="#DIV/0!"/>
    <e v="#DIV/0!"/>
    <s v="theater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13.953488372093023"/>
    <n v="428.57142857142856"/>
    <s v="theater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3.5650623885918002"/>
    <n v="181.81818181818181"/>
    <s v="theater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e v="#DIV/0!"/>
    <e v="#DIV/0!"/>
    <s v="theater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6.25"/>
    <n v="416.66666666666669"/>
    <s v="theater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e v="#DIV/0!"/>
    <e v="#DIV/0!"/>
    <s v="theater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14.64406779661017"/>
    <n v="864"/>
    <s v="theater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3.891246973700706"/>
    <n v="254.25531914893617"/>
    <s v="theater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67.5"/>
    <n v="6750"/>
    <s v="theater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2.7137042062415198"/>
    <n v="400"/>
    <s v="theater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2.1253985122210413"/>
    <n v="352.94117647058823"/>
    <s v="theater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8.75"/>
    <n v="350"/>
    <s v="theater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8.3056478405315612"/>
    <n v="625"/>
    <s v="theater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1.6666666666666667"/>
    <n v="100"/>
    <s v="theater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.2"/>
    <n v="4000"/>
    <s v="theater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238.0952380952381"/>
    <n v="2500"/>
    <s v="theater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476.1904761904762"/>
    <n v="3333.3333333333335"/>
    <s v="theater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e v="#DIV/0!"/>
    <e v="#DIV/0!"/>
    <s v="theater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2.6666666666666665"/>
    <n v="150"/>
    <s v="theater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5000"/>
    <n v="5000"/>
    <s v="theater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12.173913043478262"/>
    <n v="466.66666666666669"/>
    <s v="theater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45.454545454545453"/>
    <n v="1250"/>
    <s v="theater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5.6647784071976011"/>
    <n v="186.8131868131868"/>
    <s v="theater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1250"/>
    <n v="20000"/>
    <s v="theater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1500"/>
    <n v="1500"/>
    <s v="theater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e v="#DIV/0!"/>
    <e v="#DIV/0!"/>
    <s v="theater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2.6642984014209592"/>
    <n v="230.76923076923077"/>
    <s v="theater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4.5454545454545459"/>
    <n v="250"/>
    <s v="theater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e v="#DIV/0!"/>
    <e v="#DIV/0!"/>
    <s v="theater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5.6753688989784337"/>
    <n v="238.0952380952381"/>
    <s v="theater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1.8867924528301887"/>
    <n v="166.66666666666666"/>
    <s v="theater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4.5161290322580649"/>
    <n v="583.33333333333337"/>
    <s v="theater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9.473684210526315"/>
    <n v="937.5"/>
    <s v="theater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40"/>
    <n v="1428.5714285714287"/>
    <s v="theater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5.087719298245617"/>
    <n v="2000"/>
    <s v="theater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e v="#DIV/0!"/>
    <e v="#DIV/0!"/>
    <s v="theater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40.816326530612244"/>
    <n v="6666.666666666667"/>
    <s v="theater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70.370370370370367"/>
    <n v="1055.5555555555557"/>
    <s v="theater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5.1948051948051948"/>
    <n v="333.33333333333331"/>
    <s v="theater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48.14814814814815"/>
    <n v="1000"/>
    <s v="theater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600"/>
    <n v="15000"/>
    <s v="theater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1.6420361247947455"/>
    <n v="294.11764705882354"/>
    <s v="theater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99.999999999999986"/>
    <n v="3495"/>
    <s v="theater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2.9069767441860463"/>
    <n v="96.15384615384616"/>
    <s v="theater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6.0606060606060606"/>
    <n v="166.66666666666666"/>
    <s v="theater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e v="#DIV/0!"/>
    <e v="#DIV/0!"/>
    <s v="theater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250"/>
    <n v="500"/>
    <s v="theater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94.594594594594597"/>
    <n v="1750"/>
    <s v="theater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3.7414965986394559"/>
    <n v="130.95238095238096"/>
    <s v="theater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3.4722222222222223"/>
    <n v="153.84615384615384"/>
    <s v="theater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e v="#DIV/0!"/>
    <e v="#DIV/0!"/>
    <s v="theater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11.235955056179776"/>
    <n v="2500"/>
    <s v="theater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e v="#DIV/0!"/>
    <e v="#DIV/0!"/>
    <s v="theater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600"/>
    <n v="3000"/>
    <s v="theater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e v="#DIV/0!"/>
    <e v="#DIV/0!"/>
    <s v="theater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6.3542857142857141"/>
    <n v="185.33333333333334"/>
    <s v="theater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50"/>
    <n v="75"/>
    <s v="theater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4.6113306982872198"/>
    <n v="583.33333333333337"/>
    <s v="theater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00"/>
    <n v="3000"/>
    <s v="theater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350"/>
    <n v="3500"/>
    <s v="theater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21.276595744680851"/>
    <n v="200"/>
    <s v="theater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e v="#DIV/0!"/>
    <e v="#DIV/0!"/>
    <s v="theater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9.2592592592592595"/>
    <n v="666.66666666666663"/>
    <s v="theater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20.833333333333332"/>
    <n v="625"/>
    <s v="theater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1.25"/>
    <n v="333.33333333333331"/>
    <s v="theater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7.8431372549019605"/>
    <n v="200"/>
    <s v="theater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5500"/>
    <n v="110000"/>
    <s v="theater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41.666666666666664"/>
    <n v="625"/>
    <s v="theater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2.7397260273972601"/>
    <n v="250"/>
    <s v="theater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7.5"/>
    <n v="30000"/>
    <s v="theater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8.75"/>
    <n v="700"/>
    <s v="theater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e v="#DIV/0!"/>
    <e v="#DIV/0!"/>
    <s v="theater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e v="#DIV/0!"/>
    <e v="#DIV/0!"/>
    <s v="theater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90"/>
    <n v="4500"/>
    <s v="theater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e v="#DIV/0!"/>
    <e v="#DIV/0!"/>
    <s v="theater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e v="#DIV/0!"/>
    <e v="#DIV/0!"/>
    <s v="theater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3.6496350364963503"/>
    <n v="83.333333333333329"/>
    <s v="theater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6.66666666666666"/>
    <s v="theater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4.6801872074882995"/>
    <n v="214.28571428571428"/>
    <s v="theater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14.347826086956522"/>
    <n v="5500"/>
    <s v="theater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1.4164305949008498"/>
    <n v="151.5151515151515"/>
    <s v="theater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48.780487804878049"/>
    <n v="500"/>
    <s v="theater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50.847457627118644"/>
    <n v="3000"/>
    <s v="theater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e v="#DIV/0!"/>
    <e v="#DIV/0!"/>
    <s v="theater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3.4883720930232558"/>
    <n v="50"/>
    <s v="theater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1.914893617021278"/>
    <n v="500"/>
    <s v="theater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2500"/>
    <n v="2500"/>
    <s v="theater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500"/>
    <n v="500"/>
    <s v="theater"/>
    <s v="plays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0.73067996217656661"/>
    <n v="46.70329670329670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0.70122159284788099"/>
    <n v="130.063291139240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0.95238095238095233"/>
    <n v="14.28571428571428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0.9624639076034649"/>
    <n v="66.66666666666667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0.81306401696495034"/>
    <n v="154.9295774647887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0.91093394077448742"/>
    <n v="85.08510638297872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0.93907735649724144"/>
    <n v="137.9310344827586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0.98792535675082327"/>
    <n v="157.8947368421052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0.99956590280792346"/>
    <n v="291.6666666666666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0.7936633914824045"/>
    <n v="2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0.99502487562189057"/>
    <n v="157.8947368421052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0.82987551867219922"/>
    <n v="66.66666666666667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0.60498507703476645"/>
    <n v="36.2756952841596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0.62511162707626367"/>
    <n v="68.62745098039215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0.99075297225891679"/>
    <n v="146.3414634146341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0.93808630393996251"/>
    <n v="20.4081632653061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0.99758915953113314"/>
    <n v="171.4285714285714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0.99337748344370858"/>
    <n v="41.66666666666666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0.94054707861374642"/>
    <n v="87.7192982456140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0.68825910931174084"/>
    <n v="38.6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0.99800399201596801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0.9162951956414066"/>
    <n v="183.16831683168317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0.85365853658536583"/>
    <n v="43.7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0.84388185654008441"/>
    <n v="86.956521739130437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0.91905272447928432"/>
    <n v="60.97560975609756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0.75"/>
    <n v="42.85714285714285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0.64432989690721654"/>
    <n v="65.7894736842105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0.89505482210785414"/>
    <n v="133.33333333333334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0.99651220727453915"/>
    <n v="169.0140845070422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0.81081081081081086"/>
    <n v="25.64102564102564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0.98716926744636591"/>
    <n v="75.47169811320755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0.99754558204768584"/>
    <n v="319.6629213483146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0.97947761194029848"/>
    <n v="82.031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0.76650943396226412"/>
    <n v="38.23529411764705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0.60060060060060061"/>
    <n v="35.71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0.70348223707351387"/>
    <n v="136.36363636363637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0.54513467304309038"/>
    <n v="86.9565217391304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0.90876045074518352"/>
    <n v="37.87878787878787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0.76347533974652615"/>
    <n v="115.207373271889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0.98667982239763197"/>
    <n v="12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0.70493454179254789"/>
    <n v="82.8402366863905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0.32398107950495691"/>
    <n v="38.02281368821292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0.83333333333333337"/>
    <n v="81.96721311475410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0.96"/>
    <n v="186.6666666666666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0.92927302970885872"/>
    <n v="71.42857142857143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0.92635479388605835"/>
    <n v="52.63157894736841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0.78113904274960944"/>
    <n v="92.43697478991596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0.86051114361930992"/>
    <n v="192.3076923076923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0.91213134691395559"/>
    <n v="25.64102564102564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0.99009900990099009"/>
    <n v="192.3076923076923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0.77547339945897209"/>
    <n v="10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0.93229227362778233"/>
    <n v="45.97701149425287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0.98135426889106969"/>
    <n v="217.3913043478260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0.97172286463900492"/>
    <n v="133.33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0.99874457806537187"/>
    <n v="606.060606060606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0.96808961498000357"/>
    <n v="41.66666666666666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0.67430883344571813"/>
    <n v="217.3913043478260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0.64627315812149932"/>
    <n v="62.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0.88091368367270539"/>
    <n v="31.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0.57692307692307687"/>
    <n v="5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0.92998538594393521"/>
    <n v="122.80701754385964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0.84317032040472173"/>
    <n v="76.923076923076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0.86021505376344087"/>
    <n v="1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0.78636959370904325"/>
    <n v="16.6666666666666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0.90136945060630624"/>
    <n v="56.17977528089887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0.78616352201257866"/>
    <n v="29.41176470588235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0.80681308830121024"/>
    <n v="56.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0.92243186582809222"/>
    <n v="53.65853658536585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0.88548861261644185"/>
    <n v="17.24137931034482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0.86633663366336633"/>
    <n v="74.46808510638297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0.65217391304347827"/>
    <n v="2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0.25477707006369427"/>
    <n v="15.38461538461538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3.7009622501850484E-2"/>
    <n v="1.428571428571428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0.78740157480314965"/>
    <n v="31.70731707317073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0.93240093240093236"/>
    <n v="255.3191489361702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0.50505050505050508"/>
    <n v="26.78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0.99987501562304715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0.97560975609756095"/>
    <n v="15.38461538461538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0.79681274900398402"/>
    <n v="57.14285714285714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0.93926111458985595"/>
    <n v="352.9411764705882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0.95602294455066916"/>
    <n v="1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0.97222222222222221"/>
    <n v="58.33333333333333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0.86906141367323286"/>
    <n v="107.1428571428571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0.99601593625498008"/>
    <n v="31.2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0.83333333333333337"/>
    <n v="65.21739130434782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0.95057034220532322"/>
    <n v="116.2790697674418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0.9041591320072333"/>
    <n v="66.66666666666667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0.96153846153846156"/>
    <n v="20.83333333333333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0.76086956521739135"/>
    <n v="16.66666666666666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0.87209302325581395"/>
    <n v="44.11764705882352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0.94117647058823528"/>
    <n v="5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0.94117647058823528"/>
    <n v="53.33333333333333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0.94322419181407169"/>
    <n v="38.4615384615384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0.78277886497064575"/>
    <n v="92.30769230769230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0.95098756400877837"/>
    <n v="26.53061224489795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0.83333333333333337"/>
    <n v="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0.93101988997037666"/>
    <n v="36.66666666666666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0.99502487562189057"/>
    <n v="185.1851851851851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0.97592713077423554"/>
    <n v="108.6956521739130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0.40540540540540543"/>
    <n v="31.91489361702127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0.45558086560364464"/>
    <n v="21.27659574468085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0.76470588235294112"/>
    <n v="5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0.64695009242144175"/>
    <n v="66.0377358490566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0.96153846153846156"/>
    <n v="61.72839506172839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0.70921985815602839"/>
    <n v="64.10256410256410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0.967741935483871"/>
    <n v="85.71428571428570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0.71202531645569622"/>
    <n v="20.45454545454545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0.87983911513323276"/>
    <n v="61.40350877192982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0.9950864840719823"/>
    <n v="166.6666666666666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0.88470834704631274"/>
    <n v="128.2051282051282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0.95641682116476856"/>
    <n v="87.83783783783783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7000"/>
    <n v="70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000"/>
    <n v="30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e v="#DIV/0!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364.23841059602648"/>
    <n v="9166.666666666666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e v="#DIV/0!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7.1428571428571432"/>
    <n v="83.33333333333332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18.024513338139869"/>
    <n v="1923.0769230769231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42.10526315789474"/>
    <n v="200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53.561863952865558"/>
    <n v="16666.66666666666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e v="#DIV/0!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e v="#DIV/0!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e v="#DIV/0!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.450685826257349"/>
    <n v="987.654320987654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e v="#DIV/0!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e v="#DIV/0!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7.4441687344913152"/>
    <n v="6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e v="#DIV/0!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e v="#DIV/0!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1.833616298811545"/>
    <n v="2586.206896551724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e v="#DIV/0!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9.2807424593967518"/>
    <n v="428.5714285714285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00"/>
    <n v="3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e v="#DIV/0!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3.6231884057971016"/>
    <n v="202.7027027027027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13.31360946745562"/>
    <n v="50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73.91304347826087"/>
    <n v="6666.666666666667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e v="#DIV/0!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1250"/>
    <n v="25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08.69565217391305"/>
    <n v="1666.666666666666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4.31721572794899"/>
    <n v="1940.298507462686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1785.7142857142858"/>
    <n v="500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12666.666666666666"/>
    <n v="1900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39.27576601671308"/>
    <n v="500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7.5"/>
    <n v="50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16666.666666666668"/>
    <n v="3375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19.607843137254903"/>
    <n v="2333.333333333333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374.375"/>
    <n v="1497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e v="#DIV/0!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50000"/>
    <n v="500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e v="#DIV/0!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0000"/>
    <n v="500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6.4367816091954024"/>
    <n v="28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e v="#DIV/0!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87.5"/>
    <n v="17142.85714285714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e v="#DIV/0!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1.6666666666666667"/>
    <n v="5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0000"/>
    <n v="55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24.615384615384617"/>
    <n v="2666.666666666666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4.4642857142857144"/>
    <n v="2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0.76923076923077"/>
    <n v="10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50000"/>
    <n v="500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e v="#DIV/0!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e v="#DIV/0!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e v="#DIV/0!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15.420200462606013"/>
    <n v="769.2307692307692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e v="#DIV/0!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2.5"/>
    <n v="64.28571428571429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e v="#DIV/0!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5"/>
    <n v="5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2.9925187032418954"/>
    <n v="92.3076923076923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4.7409972299168972"/>
    <n v="855.7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e v="#DIV/0!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2.788933511825078"/>
    <n v="1041.666666666666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29.411764705882351"/>
    <n v="7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18.181818181818183"/>
    <n v="4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e v="#DIV/0!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6.25"/>
    <n v="1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e v="#DIV/0!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1449.2753623188405"/>
    <n v="1000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240"/>
    <n v="12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20"/>
    <n v="1666.66666666666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58823.529411764706"/>
    <n v="333333.3333333333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e v="#DIV/0!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833.33333333333337"/>
    <n v="833.3333333333333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e v="#DIV/0!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2.3890784982935154"/>
    <n v="184.2105263157894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9.5419847328244281"/>
    <n v="312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89.605734767025083"/>
    <n v="4166.66666666666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e v="#DIV/0!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3.8178867996563901"/>
    <n v="333.333333333333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1.7105263157894737"/>
    <n v="92.857142857142861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e v="#DIV/0!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.3512064343163539"/>
    <n v="312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1.9715440475799297"/>
    <n v="232.0185614849187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6.1538461538461542"/>
    <n v="470.5882352941176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e v="#DIV/0!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6.572769953051643"/>
    <n v="1076.9230769230769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e v="#DIV/0!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e v="#DIV/0!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3.9603960396039604"/>
    <n v="363.6363636363636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2.2421524663677128"/>
    <n v="416.66666666666669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6300"/>
    <n v="63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2500"/>
    <n v="50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12500"/>
    <n v="125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440"/>
    <n v="44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1.7953824200462347"/>
    <n v="595.23809523809518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8.3731055848614258"/>
    <n v="2631.57894736842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50"/>
    <n v="5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5.6721497447532618"/>
    <n v="657.89473684210532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38.88888888888889"/>
    <n v="16666.666666666668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e v="#DIV/0!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7.6923076923076925"/>
    <n v="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e v="#DIV/0!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e v="#DIV/0!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e v="#DIV/0!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16"/>
    <n v="14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e v="#DIV/0!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e v="#DIV/0!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e v="#DIV/0!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250"/>
    <n v="75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e v="#DIV/0!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6.363636363636367"/>
    <n v="571.4285714285714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e v="#DIV/0!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2.4937655860349128"/>
    <n v="20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e v="#DIV/0!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e v="#DIV/0!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00"/>
    <n v="1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e v="#DIV/0!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4"/>
    <n v="2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0.9290733051225385"/>
    <n v="109.4890510948905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0.8878048780487805"/>
    <n v="96.80851063829787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0.88135593220338981"/>
    <n v="64.35643564356435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0.97473487211478482"/>
    <n v="76.2195121951219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0.87906567876428476"/>
    <n v="41.66666666666666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0.96413420748168144"/>
    <n v="52.0833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0.32737510639690959"/>
    <n v="22.42152466367712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0.74571215510812827"/>
    <n v="80.64516129032257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0.98684592432633256"/>
    <n v="582.1917808219178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0.88558271342543393"/>
    <n v="42.55319148936170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0.94711917916337807"/>
    <n v="68.64988558352402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0.79635949943117179"/>
    <n v="45.45454545454545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0.54182921543129603"/>
    <n v="46.29629629629629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0.99272005294506949"/>
    <n v="214.28571428571428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0.85508637441239532"/>
    <n v="76.43312101910828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0.93691515998997499"/>
    <n v="42.55319148936170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0.71890726096333568"/>
    <n v="47.27272727272727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0.93697454133088409"/>
    <n v="62.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0.52317672909908963"/>
    <n v="43.60465116279069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0.75793236858311719"/>
    <n v="79.61783439490446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0.93984962406015038"/>
    <n v="113.63636363636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0.93109869646182497"/>
    <n v="90.9090909090909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0.41666666666666669"/>
    <n v="17.241379310344829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0.84687572302014846"/>
    <n v="25.96053997923156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0.84602368866328259"/>
    <n v="54.94505494505494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0.90009000900090008"/>
    <n v="86.20689655172414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0.6872852233676976"/>
    <n v="27.77777777777777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0.75971197275217806"/>
    <n v="59.69696969696969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0.89766606822262118"/>
    <n v="45.04504504504504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0.67919200873549601"/>
    <n v="62.6566416040100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0.65527065527065531"/>
    <n v="37.70491803278688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0.95529231944975157"/>
    <n v="104.5296167247386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0.56359090063704553"/>
    <n v="46.15384615384615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0.92785207811029935"/>
    <n v="42.37288135593220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0.64102564102564108"/>
    <n v="35.39823008849557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0.9225517782185525"/>
    <n v="60.24096385542169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0.6775067750677507"/>
    <n v="64.51612903225806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0.90594859787032389"/>
    <n v="68.34910620399578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0.66512292457013356"/>
    <n v="65.0602409638554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0.63565398138132101"/>
    <n v="55.7377049180327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0.64043447074495341"/>
    <n v="35.0631136044880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0.82927241146386188"/>
    <n v="69.62025316455695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0.98825079609091904"/>
    <n v="251.3966480446927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0.87510118357435085"/>
    <n v="89.1089108910891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0.95578399855103147"/>
    <n v="52.631578947368418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0.43701504986185646"/>
    <n v="24.86678507992895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0.91614242960972336"/>
    <n v="111.1111111111111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0.56721497447532609"/>
    <n v="51.72413793103448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0.96889254225970156"/>
    <n v="111.8568232662192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0.95401640908223617"/>
    <n v="64.6551724137931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0.9373437760373271"/>
    <n v="26.78571428571428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0.83319446758873517"/>
    <n v="39.06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0.98515438025908253"/>
    <n v="152.12981744421907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0.98634294385432475"/>
    <n v="198.4732824427480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0.75126332440632171"/>
    <n v="75.18796992481202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0.84227407261413234"/>
    <n v="193.798449612403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0.99364069952305245"/>
    <n v="140.845070422535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0.91800041441161562"/>
    <n v="51.72413793103448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0.55880750478478924"/>
    <n v="40.98360655737705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0.9830653235110689"/>
    <n v="83.89261744966442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0.8422116477870889"/>
    <n v="51.7928286852589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0.99542106310969536"/>
    <n v="92.59259259259259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0.72744907856450047"/>
    <n v="36.5853658536585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0.43169121381411885"/>
    <n v="45.9459459459459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0.76726342710997442"/>
    <n v="39.68253968253968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0.34141345168999659"/>
    <n v="12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0.89832584728460596"/>
    <n v="38.1944444444444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0.94726870855699397"/>
    <n v="59.40594059405940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0.8407286314806165"/>
    <n v="75.63025210084033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0.96034726156978367"/>
    <n v="27.77777777777777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0.96059956782625433"/>
    <n v="133.3333333333333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0.8938547486033519"/>
    <n v="54.79452054794520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0.95478798090424033"/>
    <n v="76.57657657657657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0.25963910164870829"/>
    <n v="8.333333333333333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0.98767383059418457"/>
    <n v="198.412698412698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0.87894058361654748"/>
    <n v="94.93670886075949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0.99203068681591222"/>
    <n v="94.93670886075949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0.35295778624876467"/>
    <n v="17.605633802816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0.88746893858714948"/>
    <n v="98.03921568627451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0.93826233814974669"/>
    <n v="126.58227848101266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0.97406211733273962"/>
    <n v="103.8575667655786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0.92668099933278969"/>
    <n v="134.4086021505376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0.81251880830574785"/>
    <n v="93.10344827586206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0.98425196850393704"/>
    <n v="103.6585365853658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0.95789110693896318"/>
    <n v="67.93478260869565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0.88550638568171591"/>
    <n v="130.3214596003475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0.73313782991202348"/>
    <n v="117.6470588235294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0.96511681773961921"/>
    <n v="150.6024096385542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0.94786729857819907"/>
    <n v="59.88023952095808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0.98204264870931535"/>
    <n v="102.9411764705882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0.93804230570798741"/>
    <n v="91.32420091324200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0.88483829580144224"/>
    <n v="180.18018018018017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0.79854664510590723"/>
    <n v="150.3759398496240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0.98823994465856313"/>
    <n v="144.9275362318840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0.97309673726388091"/>
    <n v="106.2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0.85587772314615174"/>
    <n v="50.70993914807301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0.98845159058335108"/>
    <n v="96.77419354838710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0.90798811625153442"/>
    <n v="63.55932203389830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0.9252120277563608"/>
    <n v="67.41573033707865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0.79985374103021167"/>
    <n v="117.0568561872909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0.93708165997322623"/>
    <n v="63.63636363636363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0.99634937588675099"/>
    <n v="169.2307692307692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0.98011701943800744"/>
    <n v="57.25190839694656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0.97958944967541961"/>
    <n v="117.5438596491228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0.81118881118881114"/>
    <n v="81.00558659217877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0.5872376809279295"/>
    <n v="53.19148936170212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0.89613363144712144"/>
    <n v="105.5408970976253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0.970873786407767"/>
    <n v="84.03361344537815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0.93777223294728651"/>
    <n v="67.4251497005988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0.87138375740676188"/>
    <n v="113.1221719457013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0.78529194382852918"/>
    <n v="35.26970954356846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0.85792724776938911"/>
    <n v="34.96503496503496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0.92065607125602222"/>
    <n v="95.30995106035888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0.96206706981858159"/>
    <n v="120.6896551724137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0.86016220201523719"/>
    <n v="212.12121212121212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0.97378189622601086"/>
    <n v="77.31958762886597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0.57471264367816088"/>
    <n v="49.50495049504950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0.97004501008846811"/>
    <n v="187.2659176029962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0.95369458128078821"/>
    <n v="80.13245033112582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0.98643649815043155"/>
    <n v="137.9310344827586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0.90027638485014905"/>
    <n v="98.87005649717514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0.80541666666666667"/>
    <n v="112.3837209302325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0.98684210526315785"/>
    <n v="343.2692307692307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0.90775874366189879"/>
    <n v="61.94690265486725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0.96178507309566552"/>
    <n v="230.7692307692307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0.98701298701298701"/>
    <n v="283.5820895522388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0.96758493702473436"/>
    <n v="84.03361344537815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0.96050407253726755"/>
    <n v="78.616352201257868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0.90780601442433928"/>
    <n v="38.92215568862275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0.81953778069168992"/>
    <n v="581.3953488372093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0.87589706457697092"/>
    <n v="141.2429378531073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0.7978723404255319"/>
    <n v="33.333333333333336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0.9375"/>
    <n v="84.26966292134831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0.76540375047837739"/>
    <n v="34.482758620689658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0.83333333333333337"/>
    <n v="35.71428571428571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0.94375963020030817"/>
    <n v="51.04166666666666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0.87412587412587417"/>
    <n v="90.22556390977443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0.8947211452430659"/>
    <n v="36.14457831325301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0.86147484493452786"/>
    <n v="100.6711409395973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0.70671378091872794"/>
    <n v="81.632653061224488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0.95483624558388236"/>
    <n v="99.601593625498012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0.39087947882736157"/>
    <n v="27.27272727272727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0.48377723970944309"/>
    <n v="20.81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0.89202087328843493"/>
    <n v="52.21932114882506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0.94355645298258195"/>
    <n v="105.4852320675105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0.99833610648918469"/>
    <n v="46.15384615384615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0.46731270598652169"/>
    <n v="67.61565836298932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0.79264426125554854"/>
    <n v="70.4225352112676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0.55085653330429996"/>
    <n v="45.03311258278145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0.99393698439518929"/>
    <n v="103.6269430051813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0.9910537311833717"/>
    <n v="89.80582524271844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0.90541984318128321"/>
    <n v="142.4501424501424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0.89370602776193198"/>
    <n v="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0.92554456728477608"/>
    <n v="54.34782608695652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0.9375"/>
    <n v="76.53061224489795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0.96246137663532971"/>
    <n v="54.34061135371179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0.7989773090444231"/>
    <n v="111.9402985074626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0.9362857544122466"/>
    <n v="210.5263157894736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0.89045212706751853"/>
    <n v="161.2903225806451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0.96327977497784456"/>
    <n v="684.931506849315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0.70596540769502292"/>
    <n v="46.5116279069767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0.95002850085502566"/>
    <n v="71.42857142857143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0.97001274873898347"/>
    <n v="129.1512915129151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0.92885375494071143"/>
    <n v="51.27272727272727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0.92846508142307171"/>
    <n v="8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0.98473658296405708"/>
    <n v="90.9090909090909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0.9858270925001561"/>
    <n v="157.8947368421052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0.73099415204678364"/>
    <n v="33.33333333333333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0.77942322681215903"/>
    <n v="142.85714285714286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0.98960910440376049"/>
    <n v="124.4813278008298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0.78839482812992745"/>
    <n v="45.4545454545454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0.95160211136718464"/>
    <n v="74.85380116959063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0.97225141896153033"/>
    <n v="88.94230769230769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0.97897990294113535"/>
    <n v="66.66666666666667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0.83182910902784124"/>
    <n v="4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0.99752992589777689"/>
    <n v="201.9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0.99370064767988642"/>
    <n v="215.3846153846153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0.99564405724953331"/>
    <n v="109.5890410958904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227.58620689655172"/>
    <n v="110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49.833887043189371"/>
    <n v="25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93.023255813953483"/>
    <n v="3333.33333333333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30.718954248366"/>
    <n v="1538.4615384615386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14.713094654242274"/>
    <n v="60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8333.3333333333339"/>
    <n v="250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75.187969924812023"/>
    <n v="125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e v="#DIV/0!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17.751479289940828"/>
    <n v="923.0769230769230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e v="#DIV/0!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41.666666666666664"/>
    <n v="20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7.2289156626506026"/>
    <n v="3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.526315789473685"/>
    <n v="75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e v="#DIV/0!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20"/>
    <n v="1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36666.666666666664"/>
    <n v="36666.666666666664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e v="#DIV/0!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e v="#DIV/0!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10.660980810234541"/>
    <n v="1818.181818181818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e v="#DIV/0!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000"/>
    <n v="50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e v="#DIV/0!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2.5407263488267824"/>
    <n v="100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000"/>
    <n v="50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20"/>
    <n v="1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0000"/>
    <n v="300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13.70757180156658"/>
    <n v="656.2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6000"/>
    <n v="300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0.484087306426044"/>
    <n v="6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44.444444444444443"/>
    <n v="4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26.26262626262626"/>
    <n v="7142.857142857143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e v="#DIV/0!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1.5625"/>
    <n v="62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3649.0384615384614"/>
    <n v="47437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21.95121951219512"/>
    <n v="20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1444.4444444444443"/>
    <n v="325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45.70491803278688"/>
    <n v="2962.666666666666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e v="#DIV/0!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12.180267965895249"/>
    <n v="204.0816326530612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1560"/>
    <n v="390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340"/>
    <n v="4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e v="#DIV/0!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e v="#DIV/0!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44"/>
    <n v="500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1010"/>
    <n v="101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3.7101449275362319"/>
    <n v="6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31.57894736842104"/>
    <n v="20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4.6349942062572422"/>
    <n v="512.8205128205128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e v="#DIV/0!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e v="#DIV/0!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98.039215686274517"/>
    <n v="25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8.4085002293227333"/>
    <n v="323.529411764705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5.6737588652482271"/>
    <n v="16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4.843205574912893"/>
    <n v="2142.857142857142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300"/>
    <n v="33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e v="#DIV/0!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44.837657110131474"/>
    <n v="1774.193548387096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e v="#DIV/0!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e v="#DIV/0!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.0712530712530715"/>
    <n v="272.7272727272727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5.1519835136527563"/>
    <n v="285.7142857142857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16.393442622950818"/>
    <n v="1428.57142857142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000"/>
    <n v="10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1.9920318725099602"/>
    <n v="102.0408163265306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536.91275167785238"/>
    <n v="7272.72727272727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4.5647569876644765"/>
    <n v="303.6480000000000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11000"/>
    <n v="550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e v="#DIV/0!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e v="#DIV/0!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348.82325581395349"/>
    <n v="2499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e v="#DIV/0!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e v="#DIV/0!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e v="#DIV/0!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e v="#DIV/0!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645.16129032258061"/>
    <n v="6666.66666666666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e v="#DIV/0!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60000"/>
    <n v="600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49.33333333333334"/>
    <n v="1493.333333333333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21.74615898463594"/>
    <n v="2959.454545454545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.471204188481675"/>
    <n v="769.2307692307692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0.232558139534884"/>
    <n v="162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e v="#DIV/0!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86.956521739130437"/>
    <n v="50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57.017543859649123"/>
    <n v="722.2222222222221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73.134328358208961"/>
    <n v="49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230.76923076923077"/>
    <n v="857.1428571428571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800"/>
    <n v="200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1.25"/>
    <n v="20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25"/>
    <n v="16666.66666666666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500"/>
    <n v="5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e v="#DIV/0!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3.333333333333336"/>
    <n v="1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727.27272727272725"/>
    <n v="400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7.181844297615628"/>
    <n v="735.2941176470587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0"/>
    <n v="50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3.9349316457750194"/>
    <n v="2852.941176470588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e v="#DIV/0!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73.170731707317074"/>
    <n v="500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e v="#DIV/0!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4.3703568827385286"/>
    <n v="171.442857142857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0.97943192948090108"/>
    <n v="147.05882352941177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0.95565749235474007"/>
    <n v="89.28571428571429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0.87209302325581395"/>
    <n v="96.77419354838710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0.82918739635157546"/>
    <n v="59.52380952380952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0.92019297761301933"/>
    <n v="26.92307692307692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0.8771929824561403"/>
    <n v="65.21739130434782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0.99157164105106599"/>
    <n v="63.29113924050633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0.86466165413533835"/>
    <n v="38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0.76677316293929709"/>
    <n v="66.66666666666667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0.92779291553133514"/>
    <n v="117.413793103448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0.81135902636916835"/>
    <n v="57.80346820809248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0.99800399201596801"/>
    <n v="117.6470588235294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0.95541401273885351"/>
    <n v="312.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0.97560975609756095"/>
    <n v="33.89830508474576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0.8456117873158232"/>
    <n v="84.61538461538461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0.82987551867219922"/>
    <n v="33.89830508474576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0.33066596124594932"/>
    <n v="83.3333333333333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0.99360120821906917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15000"/>
    <n v="150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80"/>
    <n v="4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250000"/>
    <n v="2500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14.28571428571428"/>
    <n v="110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83.333333333333329"/>
    <n v="25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3.6517674554484372"/>
    <n v="1470.58823529411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1153.8461538461538"/>
    <n v="300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e v="#DIV/0!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1111.1111111111111"/>
    <n v="100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6.764705882352942"/>
    <n v="312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42.85714285714286"/>
    <n v="125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19.836022216344883"/>
    <n v="2678.571428571428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e v="#DIV/0!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203.2520325203252"/>
    <n v="4166.66666666666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2.7330508474576272"/>
    <n v="175.9090909090909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e v="#DIV/0!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40"/>
    <n v="8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09.80966325036603"/>
    <n v="750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e v="#DIV/0!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4800"/>
    <n v="240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8333.3333333333339"/>
    <n v="33333.33333333333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272.72727272727275"/>
    <n v="75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e v="#DIV/0!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1102.9411764705883"/>
    <n v="375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18000"/>
    <n v="180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e v="#DIV/0!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5000"/>
    <n v="50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e v="#DIV/0!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00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25"/>
    <n v="25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598.5915492957746"/>
    <n v="850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235.84905660377359"/>
    <n v="125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e v="#DIV/0!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256.90173410404623"/>
    <n v="9876.444444444445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39.75"/>
    <n v="279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231.66023166023166"/>
    <n v="150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80000"/>
    <n v="800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500"/>
    <n v="5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8928.5714285714294"/>
    <n v="17857.142857142859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68.571428571428569"/>
    <n v="24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000"/>
    <n v="30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e v="#DIV/0!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e v="#DIV/0!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9000"/>
    <n v="90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00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e v="#DIV/0!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78.57142857142858"/>
    <n v="25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11.009174311926605"/>
    <n v="4285.714285714285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29.900332225913623"/>
    <n v="450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7500"/>
    <n v="75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22.421524663677129"/>
    <n v="555.5555555555555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1639.344262295082"/>
    <n v="50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0"/>
    <n v="75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4.3478260869565215"/>
    <n v="71.42857142857143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961.53846153846155"/>
    <n v="125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234.74178403755869"/>
    <n v="1250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3333.3333333333335"/>
    <n v="100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375"/>
    <n v="375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2.9411764705882355"/>
    <n v="357.1428571428571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1612.9032258064517"/>
    <n v="250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50"/>
    <n v="5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71.428571428571431"/>
    <n v="1666.666666666666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e v="#DIV/0!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25.422867021456902"/>
    <n v="1153.84615384615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e v="#DIV/0!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8.167938931297712"/>
    <n v="62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500"/>
    <n v="5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e v="#DIV/0!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02.6694045174538"/>
    <n v="300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56"/>
    <n v="78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e v="#DIV/0!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e v="#DIV/0!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e v="#DIV/0!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4.6809174598221253"/>
    <n v="495.867768595041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e v="#DIV/0!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e v="#DIV/0!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e v="#DIV/0!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3.333333333333336"/>
    <n v="666.6666666666666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e v="#DIV/0!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2500000"/>
    <n v="25000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00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95.785440613026822"/>
    <n v="8333.333333333333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17.595307917888562"/>
    <n v="666.6666666666666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e v="#DIV/0!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e v="#DIV/0!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e v="#DIV/0!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5.7537399309551205"/>
    <n v="641.0256410256409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5000"/>
    <n v="450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e v="#DIV/0!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571.42857142857144"/>
    <n v="66666.66666666667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1199.9000000000001"/>
    <n v="1199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72.463768115942031"/>
    <n v="5555.555555555555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e v="#DIV/0!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8.0321285140562253"/>
    <n v="4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5000"/>
    <n v="50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12500"/>
    <n v="250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500"/>
    <n v="20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e v="#DIV/0!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11111.111111111111"/>
    <n v="33333.33333333333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000000"/>
    <n v="1000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0.69306930693069302"/>
    <n v="3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0.83919018147487678"/>
    <n v="126.984126984126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6.8470405379035051E-2"/>
    <n v="9.199632014719410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0.94510812036897018"/>
    <n v="164.4736842105263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0.33320236259134411"/>
    <n v="24.48579823702252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0.35880875493362036"/>
    <n v="8.43881856540084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0.75828665131136197"/>
    <n v="29.6296296296296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0.93414292386735176"/>
    <n v="117.6470588235294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0.78850139677390285"/>
    <n v="1296.296296296296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0.71448985424406974"/>
    <n v="30.48780487804878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0.88967971530249113"/>
    <n v="31.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0.99474773197517108"/>
    <n v="238.09523809523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0.99535500995355009"/>
    <n v="107.1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0.70698358384118321"/>
    <n v="67.75067750677506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0.37412314886983633"/>
    <n v="11.84600197433366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0.68079312398944769"/>
    <n v="29.19708029197080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0.4682524817381532"/>
    <n v="57.4712643678160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0.79554494828957834"/>
    <n v="151.515151515151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0.95728534976969215"/>
    <n v="104.6666666666666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0.99436526350679488"/>
    <n v="142.8571428571428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2.701111837802486"/>
    <n v="2777.777777777777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05.26315789473684"/>
    <n v="1111.11111111111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250"/>
    <n v="975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285.71428571428572"/>
    <n v="28571.428571428572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13.274336283185841"/>
    <n v="413.7931034482758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5.3648068669527893"/>
    <n v="833.33333333333337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25000"/>
    <n v="50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9.9800399201596814"/>
    <n v="1785.714285714285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21.92982456140351"/>
    <n v="60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4.6495408578402886"/>
    <n v="7142.857142857143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3.4156893999772286"/>
    <n v="290.3225806451612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2.5363544132566789"/>
    <n v="20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4.6236360273719255"/>
    <n v="232.5581395348837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487.80487804878049"/>
    <n v="33333.333333333336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3333.3333333333335"/>
    <n v="25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6.7340067340067344"/>
    <n v="230.7692307692307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67.980965329707686"/>
    <n v="4166.6666666666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3.9086929330831768"/>
    <n v="520.83333333333337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26.173285198555956"/>
    <n v="1705.882352941176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6.4574600657074885"/>
    <n v="606.3829787234042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3.859215807347947"/>
    <n v="581.3953488372093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2500"/>
    <n v="25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943.39622641509436"/>
    <n v="125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17.4496644295302"/>
    <n v="11666.666666666666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13.362284950726574"/>
    <n v="2370.370370370370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3.6166365280289332"/>
    <n v="2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e v="#DIV/0!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28.169014084507044"/>
    <n v="16666.66666666666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1.3700506918755995"/>
    <n v="555.5555555555555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1.7346429887898698"/>
    <n v="595.2380952380951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8.1037277147487838"/>
    <n v="588.2352941176470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92.30769230769232"/>
    <n v="50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15.313935681470138"/>
    <n v="99.5024875621890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2.8298149301035713"/>
    <n v="337.8378378378378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254.23728813559322"/>
    <n v="21428.57142857142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94.339622641509436"/>
    <n v="8571.428571428570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175000"/>
    <n v="175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2.1561017680034498"/>
    <n v="43.8596491228070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6.4977257959714096"/>
    <n v="3448.275862068965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1.2132667169021305"/>
    <n v="146.0674157303370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7.220843672456574"/>
    <n v="483.87096774193549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3.7593984962406015"/>
    <n v="1095.238095238095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.2453413125458401"/>
    <n v="405.4054054054054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17.921146953405017"/>
    <n v="2142.857142857142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14.34511434511434"/>
    <n v="1375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02.35414534288638"/>
    <n v="200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e v="#DIV/0!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1.266987885359955"/>
    <n v="149.1228070175438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4.5264229942288106"/>
    <n v="108.4010840108401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245.90163934426229"/>
    <n v="750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e v="#DIV/0!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2.9593678790210411"/>
    <n v="295.8579881656804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461.90476190476193"/>
    <n v="121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25.62814070351759"/>
    <n v="250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6.6696309470875947"/>
    <n v="535.7142857142856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19.798416126709864"/>
    <n v="2291.666666666666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9.79020979020979"/>
    <n v="437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27.86885245901641"/>
    <n v="25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33.33333333333334"/>
    <n v="30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77.319587628865975"/>
    <n v="150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0.69469835466179164"/>
    <n v="46.34146341463414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0.81893538400079902"/>
    <n v="68.90756302521008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0.75743804156819972"/>
    <n v="163.398692810457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0.91424392027793011"/>
    <n v="5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0.94812278460952915"/>
    <n v="48.95104895104895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0.99651220727453915"/>
    <n v="142.8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0.98619329388560162"/>
    <n v="71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0.64302774205401436"/>
    <n v="23.4899328859060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0.94727469071481352"/>
    <n v="57.69230769230769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0.76540375047837739"/>
    <n v="33.333333333333336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0.7564868749527196"/>
    <n v="75.47169811320755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0.79365079365079361"/>
    <n v="70.4225352112676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0.625"/>
    <n v="3.076923076923077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0.83001328021248344"/>
    <n v="14.79289940828402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0.79662605435801315"/>
    <n v="149.1228070175438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0.87407710475907086"/>
    <n v="205.2401746724890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0.31732040546496254"/>
    <n v="33.33333333333333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0.81699346405228757"/>
    <n v="46.2962962962962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0.93691442848219864"/>
    <n v="36.58536585365853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0.63157894736842102"/>
    <n v="43.16546762589928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0.93109869646182497"/>
    <n v="157.8947368421052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0.97789947193428517"/>
    <n v="138.2978723404255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0.90322580645161288"/>
    <n v="60.86956521739130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0.67567567567567566"/>
    <n v="36.66666666666666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0.97732603596559808"/>
    <n v="80.64516129032257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0.55835010060362178"/>
    <n v="30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0.90024110910186861"/>
    <n v="30.79381443298969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0.99957161216621448"/>
    <n v="127.272727272727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0.99750623441396513"/>
    <n v="45.45454545454545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0.94732853353543012"/>
    <n v="90.90909090909090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0.97477516999341962"/>
    <n v="75.32203389830507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0.84388185654008441"/>
    <n v="48.3870967741935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0.89525514771709935"/>
    <n v="47.6190476190476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0.78125"/>
    <n v="384.61538461538464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0.96385542168674698"/>
    <n v="40.81632653061224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0.9812810820782748"/>
    <n v="36.76470588235294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0.84951456310679607"/>
    <n v="31.81818181818181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0.42016806722689076"/>
    <n v="13.88888888888888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0.98039215686274506"/>
    <n v="131.5789473684210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0.98116169544740972"/>
    <n v="50.50505050505050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e v="#DIV/0!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21.276595744680851"/>
    <n v="833.3333333333333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e v="#DIV/0!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858"/>
    <n v="429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e v="#DIV/0!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2.7766759222530744"/>
    <n v="159.0909090909090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e v="#DIV/0!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28.248587570621471"/>
    <n v="1666.66666666666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e v="#DIV/0!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2.4154589371980677"/>
    <n v="76.9230769230769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e v="#DIV/0!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3800"/>
    <n v="38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0"/>
    <n v="15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17.46875"/>
    <n v="1879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1.4245014245014245"/>
    <n v="55.55555555555555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58.823529411764703"/>
    <n v="20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1.9455252918287937"/>
    <n v="122.807017543859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42.85714285714286"/>
    <n v="10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250"/>
    <n v="5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7.5"/>
    <n v="25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0.96153846153846156"/>
    <n v="37.037037037037038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0.75101151863916715"/>
    <n v="3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0.67506750675067506"/>
    <n v="42.85714285714285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0.97560975609756095"/>
    <n v="10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0.55362402285359968"/>
    <n v="17.24137931034482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0.70028011204481788"/>
    <n v="113.6363636363636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0.87591240875912413"/>
    <n v="7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0.49138841797498833"/>
    <n v="29.41176470588235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0.91397849462365588"/>
    <n v="121.4285714285714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0.69264261165052587"/>
    <n v="64.10256410256410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0.96277278562259305"/>
    <n v="58.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0.99557566175914236"/>
    <n v="41.66666666666666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0.97295882084466978"/>
    <n v="85.9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0.94955489614243327"/>
    <n v="150.943396226415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0.89456869009584661"/>
    <n v="76.08695652173912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0.98667982239763197"/>
    <n v="111.1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0.92994420334779915"/>
    <n v="42.253521126760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0.87043024123352397"/>
    <n v="40.22988505747126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0.99980003999200162"/>
    <n v="178.5714285714285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0.6573181419807187"/>
    <n v="26.78571428571428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0.89668808256703869"/>
    <n v="39.21568627450980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0.98684210526315785"/>
    <n v="8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0.81128747795414458"/>
    <n v="60.52631578947368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0.95238095238095233"/>
    <n v="55.555555555555557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0.95751047277079593"/>
    <n v="112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0.95124851367419738"/>
    <n v="70.17543859649123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0.96362322331968198"/>
    <n v="76.9230769230769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0.95238095238095233"/>
    <n v="55.555555555555557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0.96153846153846156"/>
    <n v="83.333333333333329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0.65861690450054888"/>
    <n v="18.18181818181818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0.62501562539063471"/>
    <n v="15.6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0.78554595443833464"/>
    <n v="35.71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0.93457943925233644"/>
    <n v="93.02325581395348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0.86864262181161622"/>
    <n v="34.14634146341463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0.72933785846955745"/>
    <n v="65.217391304347828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0.64220183486238536"/>
    <n v="18.42105263157894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0.91954022988505746"/>
    <n v="28.5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0.74599030212607231"/>
    <n v="52.63157894736841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0.83916083916083917"/>
    <n v="43.4782608695652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0.55710306406685239"/>
    <n v="24.24242424242424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0.74415143481698531"/>
    <n v="29.629629629629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0.995698582125219"/>
    <n v="126.262626262626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0.98566308243727596"/>
    <n v="112.2448979591836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0.967741935483871"/>
    <n v="27.27272727272727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0.93457943925233644"/>
    <n v="34.21052631578947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0.96153846153846156"/>
    <n v="31.2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0.92735703245749612"/>
    <n v="56.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0.42857142857142855"/>
    <n v="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0.99396596395481829"/>
    <n v="97.40259740259740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0.98360655737704916"/>
    <n v="146.3414634146341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0.76325284485151268"/>
    <n v="73.33333333333332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0.85287846481876328"/>
    <n v="5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0.99078176644499572"/>
    <n v="108.69565217391305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0.82101806239737274"/>
    <n v="40.32258064516128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0.68775790921595603"/>
    <n v="32.78688524590163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0.85751085179982955"/>
    <n v="52.0833333333333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0.83045028675448407"/>
    <n v="52.63157894736841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0.98697196999605208"/>
    <n v="53.19148936170212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0.95858895705521474"/>
    <n v="64.10256410256410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0.3743448964312453"/>
    <n v="23.622047244094489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0.51510989010989006"/>
    <n v="18.867924528301888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0.83070139441536062"/>
    <n v="28.24858757062147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0.81966602335303018"/>
    <n v="23.40425531914893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0.8340283569641368"/>
    <n v="34.78260869565217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0.64443370388271304"/>
    <n v="30.0751879699248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0.76657723265619016"/>
    <n v="28.57142857142857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0.95264017419706037"/>
    <n v="56.45161290322580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0.84587695837250831"/>
    <n v="55.71142284569138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0.96666666666666667"/>
    <n v="30.85106382978723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0.45871559633027525"/>
    <n v="8.928571428571428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0.69441631415394056"/>
    <n v="15.78947368421052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0.95533795080009554"/>
    <n v="40.81632653061224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5.5118110236220472"/>
    <n v="291.6666666666666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44.554455445544555"/>
    <n v="22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294.11764705882354"/>
    <n v="125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22.222222222222221"/>
    <n v="4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2.4074074074074074"/>
    <n v="82.27848101265823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48.888888888888886"/>
    <n v="110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5.46875"/>
    <n v="318.181818181818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4.1631973355537051"/>
    <n v="454.5454545454545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900"/>
    <n v="4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8.4615384615384617"/>
    <n v="2933.333333333333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22.58064516129031"/>
    <n v="40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18.46153846153846"/>
    <n v="50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23.07692307692308"/>
    <n v="400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77.777777777777771"/>
    <n v="7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4.1095890410958908"/>
    <n v="142.8571428571428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e v="#DIV/0!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2.4510108864696734"/>
    <n v="70.04444444444445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1.4803849000740192"/>
    <n v="68.96551724137931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76.92307692307692"/>
    <n v="25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.2608695652173911"/>
    <n v="7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3.451327433628322"/>
    <n v="47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25"/>
    <n v="375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4.9668874172185431"/>
    <n v="107.142857142857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2.4987506246876561"/>
    <n v="208.3333333333333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00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1.3333333333333333"/>
    <n v="47.6190476190476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2.4390243902439024"/>
    <n v="71.42857142857143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e v="#DIV/0!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13.888888888888889"/>
    <n v="25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10.591784164859002"/>
    <n v="781.2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24"/>
    <n v="75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0.76923076923077"/>
    <n v="888.8888888888889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2.4539877300613497"/>
    <n v="352.9411764705882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2.5529742149604289"/>
    <n v="377.3584905660377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41.025641025641029"/>
    <n v="1142.857142857142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2.5"/>
    <n v="111.11111111111111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e v="#DIV/0!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5.714285714285715"/>
    <n v="12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2.6785714285714284"/>
    <n v="93.7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238.0952380952381"/>
    <n v="25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e v="#DIV/0!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33.33333333333331"/>
    <n v="10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1.25"/>
    <n v="125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31.12582781456956"/>
    <n v="16666.666666666668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3.163265306122447"/>
    <n v="1083.33333333333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e v="#DIV/0!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e v="#DIV/0!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e v="#DIV/0!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0.76923076923077"/>
    <n v="20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4.4715447154471546"/>
    <n v="11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e v="#DIV/0!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16.66666666666667"/>
    <n v="175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15.136226034308779"/>
    <n v="125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e v="#DIV/0!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17.333333333333332"/>
    <n v="722.2222222222221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e v="#DIV/0!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66.66666666666666"/>
    <n v="5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19.897959183673468"/>
    <n v="39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200"/>
    <n v="2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e v="#DIV/0!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.2362459546925568"/>
    <n v="75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4.753521126760563"/>
    <n v="9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45.454545454545453"/>
    <n v="2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9.1743119266055047"/>
    <n v="20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7.5"/>
    <n v="1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e v="#DIV/0!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e v="#DIV/0!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9.2063492063492056"/>
    <n v="517.85714285714289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e v="#DIV/0!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2.6086956521739131"/>
    <n v="18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15.267175572519085"/>
    <n v="285.7142857142857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6.8790731354091239"/>
    <n v="316.6666666666666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16.666666666666668"/>
    <n v="1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.2894736842105261"/>
    <n v="166.6666666666666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70"/>
    <n v="17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e v="#DIV/0!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87.5"/>
    <n v="175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280"/>
    <n v="70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68.75"/>
    <n v="137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5.8290155440414511"/>
    <n v="642.8571428571428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43.066322136089575"/>
    <n v="1612.903225806451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11.22754491017964"/>
    <n v="468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.380622837370241"/>
    <n v="25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7.5041272699984995"/>
    <n v="520.8333333333333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40.257648953301128"/>
    <n v="6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52.447552447552447"/>
    <n v="30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e v="#DIV/0!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8.3333333333333339"/>
    <n v="5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73.260073260073256"/>
    <n v="2857.142857142857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3.566333808844508"/>
    <n v="208.3333333333333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2.6048450117218027"/>
    <n v="413.22314049586777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2.503576537911302"/>
    <n v="25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19.04761904761905"/>
    <n v="30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2.3037935800952236"/>
    <n v="205.4794520547945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17.663683466792275"/>
    <n v="3225.806451612903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58.072009291521489"/>
    <n v="2941.17647058823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51.502145922746784"/>
    <n v="1714.285714285714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8.827468785471055"/>
    <n v="457.4705882352941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2.5733401955738548"/>
    <n v="292.3976608187134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2.169167803547067"/>
    <n v="296.0106382978723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2.3703186207240701"/>
    <n v="863.6363636363636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3.5112359550561796"/>
    <n v="67.56756756756756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92.838196286472154"/>
    <n v="3888.888888888888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25.14220705346985"/>
    <n v="3793.103448275861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83.892617449664428"/>
    <n v="4166.6666666666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6.756756756756757"/>
    <n v="4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5.6148231330713081"/>
    <n v="246.9135802469135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75.471698113207552"/>
    <n v="20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2.1428571428571428"/>
    <n v="2727.272727272727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2.1777003484320558"/>
    <n v="357.14285714285717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442.47787610619469"/>
    <n v="200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2.8880866425992782"/>
    <n v="444.4444444444444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48.661800486618006"/>
    <n v="250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78.57142857142858"/>
    <n v="16666.66666666666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8.358266206367475"/>
    <n v="4166.66666666666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51.921079958463139"/>
    <n v="8333.333333333333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2.9702970297029703"/>
    <n v="22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1.7773585681535473"/>
    <n v="1405.601626016260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1.2074728077123704"/>
    <n v="364.5833333333333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6.7294751009421265"/>
    <n v="322.5806451612903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8080.727272727273"/>
    <n v="2222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5833.333333333333"/>
    <n v="5833.3333333333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.3891255568924588"/>
    <n v="582.2290502793296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94.339622641509436"/>
    <n v="3333.33333333333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15.889830508474576"/>
    <n v="1304.347826086956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7.8431372549019605"/>
    <n v="869.5652173913043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7.5642965204236008"/>
    <n v="1219.512195121951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e v="#DIV/0!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5.9630292188431726"/>
    <n v="312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961.53846153846155"/>
    <n v="125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23.584905660377359"/>
    <n v="714.2857142857143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214.13276231263384"/>
    <n v="250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3.9861055748533682"/>
    <n v="357.1428571428571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42.835724994645531"/>
    <n v="18181.8181818181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13.774104683195592"/>
    <n v="1111.111111111111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61.53846153846154"/>
    <n v="8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76.92307692307692"/>
    <n v="6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1.7076988757649068"/>
    <n v="262.0087336244541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12.83916802191218"/>
    <n v="375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45.132163034705407"/>
    <n v="149116.6666666666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0.96153846153846156"/>
    <n v="125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.3780405405405407"/>
    <n v="45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6.2285892245406416"/>
    <n v="1333.333333333333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1.2164266251459712"/>
    <n v="263.1578947368420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1.3324272827810422"/>
    <n v="1242.236024844720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17.094017094017094"/>
    <n v="5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2.256317689530686"/>
    <n v="394.7368421052631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374"/>
    <n v="935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7.6161462300076161"/>
    <n v="495.0495049504950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523.86363636363637"/>
    <n v="28812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266.66666666666669"/>
    <n v="200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4.6435989080298549E-3"/>
    <n v="6.451612903225806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2.896200185356812"/>
    <n v="277.77777777777777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.2679738562091503"/>
    <n v="6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7.5"/>
    <n v="15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5.186488388458834"/>
    <n v="2631.578947368421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4.3708586114656365"/>
    <n v="704.2253521126760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2.206119162640903"/>
    <n v="2857.142857142857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2.112676056338028"/>
    <n v="112.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0.48650345260514755"/>
    <n v="51.666666666666664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0.28424945353042558"/>
    <n v="6.276150627615062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0.8703220191470844"/>
    <n v="27.02702702702702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0.42167404596247099"/>
    <n v="15.26717557251908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0.84290202739010145"/>
    <n v="327.8688524590164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0.90968373935117708"/>
    <n v="65.35947712418300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0.99991714972188017"/>
    <n v="57.3770491803278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0.96999870684081213"/>
    <n v="67.5765765765765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0.85273300929478979"/>
    <n v="39.21568627450980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0.8947745168217609"/>
    <n v="70.921985815602838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0.29231218941829873"/>
    <n v="12.57861635220125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0.93109869646182497"/>
    <n v="101.010101010101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0.92168415590799546"/>
    <n v="56.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0.97218155197657397"/>
    <n v="49.18518518518518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0.76922011849066707"/>
    <n v="30.12048192771084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0.92891760904684972"/>
    <n v="60.52631578947368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0.88999291961188398"/>
    <n v="21.327014218009477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0.97943192948090108"/>
    <n v="47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0.68807339449541283"/>
    <n v="24.59016393442622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0.78003120124804992"/>
    <n v="16.66666666666666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340"/>
    <n v="8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e v="#DIV/0!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65"/>
    <n v="65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11.713716762328687"/>
    <n v="342.4657534246575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1166.6666666666667"/>
    <n v="35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7.593984962406012"/>
    <n v="125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e v="#DIV/0!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2000"/>
    <n v="20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70.754716981132077"/>
    <n v="37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e v="#DIV/0!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e v="#DIV/0!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e v="#DIV/0!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e v="#DIV/0!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00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e v="#DIV/0!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e v="#DIV/0!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e v="#DIV/0!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e v="#DIV/0!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e v="#DIV/0!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e v="#DIV/0!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00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e v="#DIV/0!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1.0473684210526315"/>
    <n v="49.7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e v="#DIV/0!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11.142751021418844"/>
    <n v="731.7073170731707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7.037037037037038"/>
    <n v="60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29.697089685210848"/>
    <n v="1013.513513513513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3.8461538461538463"/>
    <n v="5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666.66666666666663"/>
    <n v="75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2.5882352941176472"/>
    <n v="104.7619047619047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42.85714285714286"/>
    <n v="50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e v="#DIV/0!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1470.5882352941176"/>
    <n v="1875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75"/>
    <n v="75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15.849721162312886"/>
    <n v="180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22.222222222222221"/>
    <n v="333.33333333333331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1.5932361813315206"/>
    <n v="76.9230769230769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3.4041394335511983"/>
    <n v="149.7005988023952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13.333333333333334"/>
    <n v="12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8.34808259587021"/>
    <n v="1444.444444444444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10.982976386600768"/>
    <n v="204.0816326530612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5666.666666666667"/>
    <n v="170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78.57142857142858"/>
    <n v="3333.333333333333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21.95121951219512"/>
    <n v="50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e v="#DIV/0!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29.239766081871345"/>
    <n v="3333.333333333333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1200"/>
    <n v="90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e v="#DIV/0!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7.0507055406010961"/>
    <n v="306.1224489795918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12.776831345826235"/>
    <n v="306.1224489795918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2599.8000000000002"/>
    <n v="12999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8"/>
    <n v="1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95.238095238095241"/>
    <n v="285.7142857142857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7.1005917159763312"/>
    <n v="7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5.4644642851721761"/>
    <n v="666.6666666666666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19.861762135536665"/>
    <n v="5319.148936170212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5.5762081784386615"/>
    <n v="413.7931034482758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2127.6595744680849"/>
    <n v="14285.71428571428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13.865779256794232"/>
    <n v="1136.363636363636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200"/>
    <n v="50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40"/>
    <n v="4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2439.0243902439024"/>
    <n v="16666.66666666666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18.823529411764707"/>
    <n v="333.3333333333333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61.728395061728392"/>
    <n v="10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20.19522046449007"/>
    <n v="1621.62162162162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628.93081761006295"/>
    <n v="4500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2.4242424242424243"/>
    <n v="57.14285714285714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e v="#DIV/0!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4.129692832764505"/>
    <n v="1190.476190476190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222.22222222222223"/>
    <n v="3333.333333333333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96.07843137254903"/>
    <n v="4545.45454545454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2500"/>
    <n v="25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2.8139361466725847"/>
    <n v="282.0512820512820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200"/>
    <n v="10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600"/>
    <n v="20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754.71698113207549"/>
    <n v="100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2800.8066323101052"/>
    <n v="500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12.048192771084338"/>
    <n v="1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41.284403669724767"/>
    <n v="15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420"/>
    <n v="21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e v="#DIV/0!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8620.689655172413"/>
    <n v="5000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e v="#DIV/0!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454.54545454545456"/>
    <n v="1666.66666666666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211.76470588235293"/>
    <n v="12857.14285714285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e v="#DIV/0!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200"/>
    <n v="10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59.82905982905983"/>
    <n v="1521.73913043478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000"/>
    <n v="10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952.38095238095241"/>
    <n v="100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454.54545454545456"/>
    <n v="1666.66666666666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e v="#DIV/0!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6.9541029207232263"/>
    <n v="769.2307692307692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50"/>
    <n v="3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25000"/>
    <n v="250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20"/>
    <n v="1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15.518518518518519"/>
    <n v="698.3333333333333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2.5316455696202533"/>
    <n v="641.025641025640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280"/>
    <n v="875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1600"/>
    <n v="80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e v="#DIV/0!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e v="#DIV/0!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e v="#DIV/0!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241.93548387096774"/>
    <n v="56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e v="#DIV/0!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800"/>
    <n v="8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11.320754716981131"/>
    <n v="5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e v="#DIV/0!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205.47945205479451"/>
    <n v="500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666.66666666666663"/>
    <n v="2500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9.9206349206349209"/>
    <n v="416.6666666666666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e v="#DIV/0!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17.563117453347971"/>
    <n v="1066.6666666666667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60"/>
    <n v="8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15.384615384615385"/>
    <n v="1666.66666666666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32.97872340425531"/>
    <n v="31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e v="#DIV/0!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66.225165562913901"/>
    <n v="3333.333333333333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214.28571428571428"/>
    <n v="250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e v="#DIV/0!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25.974025974025974"/>
    <n v="1578.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e v="#DIV/0!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1714.2857142857142"/>
    <n v="300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e v="#DIV/0!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e v="#DIV/0!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4.8297512678097076"/>
    <n v="40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5.2246603970741905"/>
    <n v="1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61.287027579162412"/>
    <n v="375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17.647058823529413"/>
    <n v="6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588.23529411764707"/>
    <n v="3333.333333333333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250"/>
    <n v="125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000"/>
    <n v="250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e v="#DIV/0!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4166.666666666667"/>
    <n v="125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16.930022573363431"/>
    <n v="789.4736842105263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4.188034188034187"/>
    <n v="2222.222222222222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17500"/>
    <n v="175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e v="#DIV/0!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15000"/>
    <n v="750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18.75"/>
    <n v="12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8.5106382978723403"/>
    <n v="588.23529411764707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12500"/>
    <n v="16666.666666666668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23.80952380952381"/>
    <n v="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25"/>
    <n v="833.3333333333333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0.95295850298882434"/>
    <n v="58.66666666666666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0.9484066767830045"/>
    <n v="112.6126126126126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0.93691442848219864"/>
    <n v="60.97560975609756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0.96037756558006804"/>
    <n v="12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0.62285892245406416"/>
    <n v="23.529411764705884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0.92783505154639179"/>
    <n v="104.6511627906976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0.7407407407407407"/>
    <n v="38.46153846153846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0.91680814940577249"/>
    <n v="81.81818181818181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0.34482758620689657"/>
    <n v="6.6666666666666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0.96193486326783018"/>
    <n v="76.9230769230769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0.3103277060575968"/>
    <n v="17.5070028011204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0.7407407407407407"/>
    <n v="58.82352941176470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0.37049339499706163"/>
    <n v="28.320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0.39479917881770804"/>
    <n v="47.77070063694267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0.38372985418265543"/>
    <n v="20.9580838323353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0.98700334199777195"/>
    <n v="295.3333333333333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0.7961519323270857"/>
    <n v="46.60194174757281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0.97620182647361731"/>
    <n v="54.05405405405405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0.50189717130754252"/>
    <n v="92.25092250922509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0.9760479041916168"/>
    <n v="161.3861386138613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0.97138160352686242"/>
    <n v="228.0701754385964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0.99145820622330694"/>
    <n v="209.6774193548387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0.86956521739130432"/>
    <n v="28.12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0.95999080248332946"/>
    <n v="118.4397163120567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0.64391500321957507"/>
    <n v="133.3333333333333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0.94339622641509435"/>
    <n v="130.4347826086956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0.39321314118317835"/>
    <n v="194.1747572815534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0.98911968348170132"/>
    <n v="166.66666666666666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0.77495350278983266"/>
    <n v="30.12048192771084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0.97817908201655379"/>
    <n v="60.1851851851851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0.75872534142640369"/>
    <n v="8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0.12721348279730235"/>
    <n v="9.107468123861567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0.68634179821551133"/>
    <n v="63.06306306306306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0.97465886939571145"/>
    <n v="144.8087431693988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0.58045791680103187"/>
    <n v="101.12359550561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0.62826621580079922"/>
    <n v="64.6245059288537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0.9637006103437199"/>
    <n v="107.1428571428571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0.89758915712298193"/>
    <n v="21.35922330097087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0.35666518056174767"/>
    <n v="28.98550724637681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0.89201243411271791"/>
    <n v="103.6649214659685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14.150943396226415"/>
    <n v="833.3333333333333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22.727272727272727"/>
    <n v="10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25.81311306143521"/>
    <n v="125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e v="#DIV/0!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3.4129692832764507"/>
    <n v="208.3333333333333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10"/>
    <n v="275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e v="#DIV/0!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e v="#DIV/0!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25"/>
    <n v="5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8.6206896551724146"/>
    <n v="166.6666666666666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e v="#DIV/0!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5.876190476190473"/>
    <n v="1255.6666666666667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e v="#DIV/0!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e v="#DIV/0!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5.617977528089888"/>
    <n v="333.3333333333333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e v="#DIV/0!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3.19502074688797"/>
    <n v="10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1.9708316909735908"/>
    <n v="147.0588235294117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82.2"/>
    <n v="91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7.0963926670609103"/>
    <n v="315.7894736842105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0.96339113680154143"/>
    <n v="44.44444444444444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0.83160083160083165"/>
    <n v="117.647058823529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0.85470085470085466"/>
    <n v="64.51612903225806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0.81871345029239762"/>
    <n v="7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0.65945660775520976"/>
    <n v="42.37288135593220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0.9574875526618154"/>
    <n v="61.72839506172839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0.49961696033041336"/>
    <n v="59.05511811023622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0.98231827111984282"/>
    <n v="81.08108108108108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0.72644250726442505"/>
    <n v="24.82269503546099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.2912795573360648E-4"/>
    <n v="1.4064697609001406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0.50288973954814986"/>
    <n v="47.517730496453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0.49415252841377039"/>
    <n v="27.52293577981651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0.84771792920594546"/>
    <n v="83.1024930747922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0.33929673041332509"/>
    <n v="31.2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0.46916124915746454"/>
    <n v="17.91044776119402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0.95932463545663849"/>
    <n v="26.04166666666666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0.87976539589442815"/>
    <n v="44.59459459459459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0.98765432098765427"/>
    <n v="38.4615384615384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0.79735034347399414"/>
    <n v="61.90476190476190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0.84033613445378152"/>
    <n v="36.58536585365853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0.60073937153419599"/>
    <n v="19.11764705882352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0.83929432133462178"/>
    <n v="53.03030303030303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0.99528548978522791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0.98231827111984282"/>
    <n v="138.3647798742138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0.8571428571428571"/>
    <n v="65.9340659340659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0.92039557426808971"/>
    <n v="91.26213592233010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0.87168758716875872"/>
    <n v="59.1715976331360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0.98231827111984282"/>
    <n v="241.9354838709677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0.94339622641509435"/>
    <n v="178.5714285714285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0.96618357487922701"/>
    <n v="74.07407407407407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0.64526386646238476"/>
    <n v="53.53319057815846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0.61674842009613051"/>
    <n v="38.56041131105398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0.95766177301500655"/>
    <n v="44.117647058823529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0.94229096060281492"/>
    <n v="36.31961259079903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0.64541753549796443"/>
    <n v="34.21052631578947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0.90275869381290041"/>
    <n v="66.22222222222222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0.90161677920847672"/>
    <n v="115.384615384615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0.90322580645161288"/>
    <n v="94.59459459459459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0.80897422068816738"/>
    <n v="54.74452554744525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0.4738213693437574"/>
    <n v="45.45454545454545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0.99009900990099009"/>
    <n v="64.51612903225806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0.98376783079193308"/>
    <n v="31.74603174603174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0.92307692307692313"/>
    <n v="7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0.41322314049586778"/>
    <n v="1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0.99552015928322546"/>
    <n v="65.57377049180327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0.79957356076759056"/>
    <n v="28.846153846153847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0.92105263157894735"/>
    <n v="40.69767441860464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0.68634179821551133"/>
    <n v="71.42857142857143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0.90909090909090906"/>
    <n v="32.69230769230769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0.97815454841865013"/>
    <n v="12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0.81967213114754101"/>
    <n v="22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0.98077677520596307"/>
    <n v="39.06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0.70833333333333337"/>
    <n v="36.95652173913043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0.91303355398310893"/>
    <n v="84.03361344537815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0.95556617295747726"/>
    <n v="60.60606060606060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0.80645161290322576"/>
    <n v="109.37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0.7407407407407407"/>
    <n v="1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0.97323600973236013"/>
    <n v="68.96551724137931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0.76769032688254113"/>
    <n v="32.40740740740740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2.5235000946312534"/>
    <n v="384.6153846153846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3.849608623123316"/>
    <n v="348.8372093023255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1.5326524640871662"/>
    <n v="308.9887640449438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8.6850790342192106"/>
    <n v="1111.111111111111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8.8028169014084501"/>
    <n v="263.1578947368420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0.89292646944638554"/>
    <n v="328.5714285714285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6.4516129032258061"/>
    <n v="833.3333333333333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.1222680154864495"/>
    <n v="25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64.28571428571428"/>
    <n v="46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.213883978788366"/>
    <n v="327.8688524590164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88.757396449704146"/>
    <n v="16363.63636363636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2.4750024750024751"/>
    <n v="403.2258064516129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75000"/>
    <n v="75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17.441353449027645"/>
    <n v="10526.31578947368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6.5252854812398047"/>
    <n v="296.296296296296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6.6210045662100461"/>
    <n v="644.4444444444444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98.80715705765408"/>
    <n v="33333.33333333333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76.756936368167473"/>
    <n v="6600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30.18867924528303"/>
    <n v="87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11.261261261261261"/>
    <n v="340.9090909090909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.16260162601626"/>
    <n v="555.5555555555555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41.152263374485599"/>
    <n v="25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88.495575221238937"/>
    <n v="9090.909090909090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28.152492668621701"/>
    <n v="1170.731707317073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42.906178489702519"/>
    <n v="50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22.54901960784314"/>
    <n v="5555.5555555555557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4.4455734789787886"/>
    <n v="7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73.163593795727252"/>
    <n v="7352.941176470588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e v="#DIV/0!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e v="#DIV/0!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9.2987485142976993"/>
    <n v="481.88405797101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5.0607287449392713"/>
    <n v="1562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1.1772046099332525"/>
    <n v="446.42857142857144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2.0250293629257623"/>
    <n v="357.1428571428571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0.272452068617557"/>
    <n v="200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15.073861923424781"/>
    <n v="1351.351351351351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e v="#DIV/0!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1.4212620807276861"/>
    <n v="543.4782608695652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500"/>
    <n v="5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0.97753621771686638"/>
    <n v="154.7987616099071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0.26473702788563358"/>
    <n v="10.79136690647482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0.8"/>
    <n v="42.8571428571428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0.67876437179664773"/>
    <n v="32.88590604026845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0.97847358121330719"/>
    <n v="80.64516129032257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0.98162071846282373"/>
    <n v="225.9615384615384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0.48971596474045054"/>
    <n v="29.06976744186046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0.96107640557424312"/>
    <n v="64.1025641025641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0.98750802350269096"/>
    <n v="166.66666666666666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0.73453797561333922"/>
    <n v="44.05286343612334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0.74850299401197606"/>
    <n v="23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0.76775431861804222"/>
    <n v="18.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0.81512879034887509"/>
    <n v="20.6611570247933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0.54701426741918668"/>
    <n v="39.08045977011494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0.79808459696727851"/>
    <n v="30.7692307692307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0.89552238805970152"/>
    <n v="61.22448979591836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0.86387434554973819"/>
    <n v="34.73684210526315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0.57736720554272514"/>
    <n v="18.51851851851851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0.79375578780261935"/>
    <n v="22.727272727272727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0.91659028414298804"/>
    <n v="4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0.84286574352799515"/>
    <n v="291.666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0.99734042553191493"/>
    <n v="81.52173913043478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0.79058133026376953"/>
    <n v="51.02040816326530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0.87519691930684407"/>
    <n v="55.55555555555555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0.90334236675700086"/>
    <n v="57.4712643678160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0.94923443773259697"/>
    <n v="79.7044334975369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0.96463022508038587"/>
    <n v="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0.9338225483655771"/>
    <n v="99.9857142857142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0.80645161290322576"/>
    <n v="31.2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0.95229025807065992"/>
    <n v="192.3076923076923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0.52779732582688244"/>
    <n v="22.72727272727272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0.58368597694440394"/>
    <n v="36.69724770642201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0.39606080068507815"/>
    <n v="22.0238095238095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0.86092715231788075"/>
    <n v="41.93548387096774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0.49176297024834031"/>
    <n v="15.03759398496240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0.89605734767025091"/>
    <n v="66.2251655629139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0.23584905660377359"/>
    <n v="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0.93370681605975725"/>
    <n v="68.4931506849315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0.95819858665708468"/>
    <n v="54.0540540540540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0.47078964262786216"/>
    <n v="23.65591397849462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0.80589454294266638"/>
    <n v="55.55555555555555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0.90574685054837312"/>
    <n v="59.70149253731343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0.45714285714285713"/>
    <n v="28.57142857142857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0.73193046660567251"/>
    <n v="51.28205128205128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0.74179904070548053"/>
    <n v="44.64285714285714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0.68775790921595603"/>
    <n v="14.70588235294117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0.91653027823240585"/>
    <n v="147.3684210526315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0.90744101633393826"/>
    <n v="38.461538461538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0.87997184090109115"/>
    <n v="24.0384615384615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0.97703957010258913"/>
    <n v="192.3076923076923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0.81877729257641918"/>
    <n v="44.11764705882352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0.89376915219611852"/>
    <n v="42.6829268292682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0.93196644920782856"/>
    <n v="82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0.87834870443566093"/>
    <n v="63.29113924050633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0.91172813924575213"/>
    <n v="67.69230769230769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0.79274200651810089"/>
    <n v="48.91304347826086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0.59726962457337884"/>
    <n v="10.2941176470588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0.20140175622331427"/>
    <n v="10.41666666666666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0.91608647856357639"/>
    <n v="22.12389380530973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0.97489641725566656"/>
    <n v="60.60606060606060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60.165975103734439"/>
    <n v="290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238.0952380952381"/>
    <n v="1470.588235294117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800"/>
    <n v="40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200"/>
    <n v="15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13.888888888888889"/>
    <n v="166.6666666666666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e v="#DIV/0!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6000"/>
    <n v="6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428.57142857142856"/>
    <n v="10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21.875"/>
    <n v="538.4615384615384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20"/>
    <n v="2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500"/>
    <n v="5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5.5"/>
    <n v="488.8888888888889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e v="#DIV/0!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81.818181818181813"/>
    <n v="22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500"/>
    <n v="30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14.157303370786517"/>
    <n v="63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6.666666666666664"/>
    <n v="36.66666666666666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000"/>
    <n v="10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961.53846153846155"/>
    <n v="125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00"/>
    <n v="3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4.9115913555992146"/>
    <n v="535.7142857142856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e v="#DIV/0!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e v="#DIV/0!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11.933174224343675"/>
    <n v="12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22.222222222222221"/>
    <n v="333.33333333333331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e v="#DIV/0!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12.406947890818859"/>
    <n v="10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.1301786043085986"/>
    <n v="361.70212765957444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e v="#DIV/0!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14.906832298136646"/>
    <n v="12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.012210012210012"/>
    <n v="7454.545454545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000"/>
    <n v="75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29.87012987012986"/>
    <n v="50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3.7174721189591078"/>
    <n v="136.363636363636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3.333333333333336"/>
    <n v="2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15.138888888888889"/>
    <n v="454.1666666666666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13000"/>
    <n v="130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89.10891089108911"/>
    <n v="600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e v="#DIV/0!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e v="#DIV/0!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e v="#DIV/0!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e v="#DIV/0!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e v="#DIV/0!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6666.666666666667"/>
    <n v="166666.66666666666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e v="#DIV/0!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e v="#DIV/0!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00000"/>
    <n v="100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9475"/>
    <n v="947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e v="#DIV/0!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e v="#DIV/0!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16.66666666666667"/>
    <n v="175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9.5238095238095237"/>
    <n v="2142.8571428571427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4.482758620689658"/>
    <n v="1666.66666666666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e v="#DIV/0!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e v="#DIV/0!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e v="#DIV/0!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e v="#DIV/0!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0.98770699869425127"/>
    <n v="44.11764705882352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0.92151035547261961"/>
    <n v="26.66666666666666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0.67720090293453727"/>
    <n v="2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0.61274509803921573"/>
    <n v="21.36752136752136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0.21909908646635898"/>
    <n v="11.52959262106072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0.92697896974398586"/>
    <n v="64.51612903225806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0.86896072297532156"/>
    <n v="66.66666666666667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0.9768637532133676"/>
    <n v="32.42320819112627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0.92229771978823627"/>
    <n v="137.8504672897196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0.79914757591901975"/>
    <n v="18.51851851851851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0.96301423455415447"/>
    <n v="93.29446064139941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0.72095974160802856"/>
    <n v="74.404761904761898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0.82976534236118027"/>
    <n v="31.91489361702127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0.89073634204275531"/>
    <n v="39.47368421052631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0.53002690769934757"/>
    <n v="34.013605442176868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0.15115908788590915"/>
    <n v="6.550218340611353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0.89839187853741798"/>
    <n v="81.300813008130078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8.4629990319513931E-2"/>
    <n v="2.4701116490465367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0.7279344858962693"/>
    <n v="22.53521126760563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0.85440582909832852"/>
    <n v="78.74015748031496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47.61904761904762"/>
    <n v="833.3333333333333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000"/>
    <n v="50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40"/>
    <n v="3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e v="#DIV/0!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44.666666666666664"/>
    <n v="2233.33333333333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416.66666666666669"/>
    <n v="6666.66666666666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e v="#DIV/0!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41.666666666666664"/>
    <n v="25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e v="#DIV/0!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.2402234636871508"/>
    <n v="152.6315789473684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12"/>
    <n v="12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33.33333333333334"/>
    <n v="20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e v="#DIV/0!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11.235955056179776"/>
    <n v="454.5454545454545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e v="#DIV/0!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e v="#DIV/0!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15000"/>
    <n v="150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52.631578947368418"/>
    <n v="10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400"/>
    <n v="20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3.9942938659058487"/>
    <n v="186.666666666666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0.60121167275586185"/>
    <n v="58.75706214689265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0.98575141141679357"/>
    <n v="66.86930091185409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0.92685736035967015"/>
    <n v="52.81690140845070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0.3597918742389018"/>
    <n v="24.163568773234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0.96542569239123877"/>
    <n v="46.37681159420289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0.89766606822262118"/>
    <n v="34.88372093023255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0.46511627906976744"/>
    <n v="36.36363636363636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0.90283539114733302"/>
    <n v="87.67772511848340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0.80879151757943024"/>
    <n v="89.285714285714292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0.98975602513980299"/>
    <n v="39.50617283950617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0.8945115328094051"/>
    <n v="67.96116504854369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0.17896405379148131"/>
    <n v="10.44776119402985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0.6665833437486981"/>
    <n v="37.209302325581397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0.93917878207295535"/>
    <n v="142.0454545454545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0.63617683171214268"/>
    <n v="540.5405405405405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0.92031182330012995"/>
    <n v="146.5517241379310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0.61736016792196569"/>
    <n v="24.39024390243902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0.48693393929556888"/>
    <n v="63.55932203389830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0.96745585982639537"/>
    <n v="62.06896551724138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0.96644295302013428"/>
    <n v="107.7844311377245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0.93621270752715013"/>
    <n v="159.5744680851063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0.71960178725924362"/>
    <n v="96.23893805309734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0.80100450294423275"/>
    <n v="76.76348547717842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0.48309178743961351"/>
    <n v="107.142857142857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0.57469358885094446"/>
    <n v="18.57142857142857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0.83107497741644087"/>
    <n v="82.14285714285713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0.90543389685814435"/>
    <n v="5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0.35515567657156388"/>
    <n v="18.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0.99325631240524859"/>
    <n v="134.75177304964538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0.74169827714085912"/>
    <n v="40.04576659038901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0.56831922611850061"/>
    <n v="32.1917808219178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0.20660303293252344"/>
    <n v="17.00680272108843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0.68898994074686515"/>
    <n v="60.81081081081081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0.23938716884774977"/>
    <n v="20.32520325203251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0.75514442137058713"/>
    <n v="36.363636363636367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0.39950714135661308"/>
    <n v="26.37362637362637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0.5558643690939411"/>
    <n v="53.57142857142856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0.97438752783964366"/>
    <n v="152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0.73536927671284047"/>
    <n v="70.4225352112676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0.84841628959276016"/>
    <n v="153.061224489795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000"/>
    <n v="90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25"/>
    <n v="5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225"/>
    <n v="225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e v="#DIV/0!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000"/>
    <n v="30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3.4602076124567476"/>
    <n v="90.90909090909090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e v="#DIV/0!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11.666666666666666"/>
    <n v="7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2.9411764705882355"/>
    <n v="83.33333333333332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7.4257425742574261"/>
    <n v="107.142857142857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e v="#DIV/0!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2.0330969267139478"/>
    <n v="26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e v="#DIV/0!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e v="#DIV/0!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e v="#DIV/0!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2.2156573116691285"/>
    <n v="12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25"/>
    <n v="25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21.428571428571427"/>
    <n v="25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00"/>
    <n v="1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26.595744680851062"/>
    <n v="6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49.25373134328359"/>
    <n v="10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e v="#DIV/0!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70.588235294117652"/>
    <n v="30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000"/>
    <n v="10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40"/>
    <n v="4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4.7058823529411766"/>
    <n v="508.47457627118644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24.285714285714285"/>
    <n v="653.8461538461538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7.3313782991202343"/>
    <n v="1136.363636363636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e v="#DIV/0!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2.4154589371980677"/>
    <n v="115.3846153846153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51.25"/>
    <n v="30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20"/>
    <n v="833.3333333333333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40.358744394618832"/>
    <n v="30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19.762845849802371"/>
    <n v="1666.666666666666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4.3649061545176782"/>
    <n v="285.7142857142857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7.6923076923076925"/>
    <n v="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81.81818181818181"/>
    <n v="50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9.2536585365853661"/>
    <n v="474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19.03571428571429"/>
    <n v="1666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e v="#DIV/0!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200"/>
    <n v="10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10.75268817204301"/>
    <n v="333.333333333333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1333.3333333333333"/>
    <n v="200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e v="#DIV/0!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1.2658227848101267"/>
    <n v="166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e v="#DIV/0!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7500"/>
    <n v="75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e v="#DIV/0!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e v="#DIV/0!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58.823529411764703"/>
    <n v="30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3.4213098729227762"/>
    <n v="152.1739130434782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e v="#DIV/0!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7333.333333333333"/>
    <n v="7333.33333333333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4.8780487804878048"/>
    <n v="1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357.14285714285717"/>
    <n v="14285.71428571428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43.333333333333336"/>
    <n v="1083.333333333333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e v="#DIV/0!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800"/>
    <n v="8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e v="#DIV/0!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13.623978201634877"/>
    <n v="555.5555555555555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0.92379435598600268"/>
    <n v="44.64285714285714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0.99833610648918469"/>
    <n v="46.87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0.99967010886407481"/>
    <n v="66.66666666666667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0.81895291020766303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0.99311440677966101"/>
    <n v="136.363636363636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0.99005857434040445"/>
    <n v="86.95652173913043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0.68913238233064567"/>
    <n v="48.78048780487804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0.98765432098765427"/>
    <n v="52.17391304347825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0.84507042253521125"/>
    <n v="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0.36784991723376864"/>
    <n v="17.8571428571428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0.79920079920079923"/>
    <n v="29.6296296296296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0.90909090909090906"/>
    <n v="45.45454545454545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0.98522167487684731"/>
    <n v="38.4615384615384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0.97370983446932813"/>
    <n v="64.93506493506492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0.87623220153340631"/>
    <n v="58.82352941176470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0.95969289827255277"/>
    <n v="63.6942675159235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0.68560235063663078"/>
    <n v="44.30379746835443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0.95177664974619292"/>
    <n v="55.55555555555555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0.75"/>
    <n v="65.21739130434782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0.88495575221238942"/>
    <n v="58.82352941176470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0.82508250825082508"/>
    <n v="135.1351351351351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0.98304601795127511"/>
    <n v="106.1538461538461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0.98944591029023743"/>
    <n v="41.66666666666666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0.84745762711864403"/>
    <n v="4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0.64377682403433478"/>
    <n v="72.11538461538461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0.98826436071649171"/>
    <n v="74.074074074074076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0.85470085470085466"/>
    <n v="52.63157894736841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0.99083477830071831"/>
    <n v="45.454545454545453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0.96463022508038587"/>
    <n v="73.17073170731707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0.3770028275212064"/>
    <n v="31.7460317460317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0.64139567699313704"/>
    <n v="75.1879699248120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0.98400984009840098"/>
    <n v="85.1063829787234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0.99502487562189057"/>
    <n v="62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0.79808459696727851"/>
    <n v="54.05405405405405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0.96566523605150212"/>
    <n v="51.72413793103448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0.96339113680154143"/>
    <n v="33.33333333333333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0.95238095238095233"/>
    <n v="37.03703703703703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0.58872012245378547"/>
    <n v="23.52941176470588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0.98619329388560162"/>
    <n v="96.1538461538461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0.80192461908580592"/>
    <n v="135.1351351351351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0.91324200913242004"/>
    <n v="78.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0.90252707581227432"/>
    <n v="5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0.90744101633393826"/>
    <n v="24.09638554216867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0.95492742551566079"/>
    <n v="108.695652173913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0.79833391183616798"/>
    <n v="25.55555555555555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0.99415801356764066"/>
    <n v="46.91358024691358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0.70646414694454251"/>
    <n v="62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0.99255583126550873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0.99337748344370858"/>
    <n v="64.28571428571429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0.57395265120208638"/>
    <n v="29.76190476190476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0.83396512509476872"/>
    <n v="32.35294117647058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0.69995333644423707"/>
    <n v="31.2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0.99666184725293416"/>
    <n v="156.2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0.95298178470616712"/>
    <n v="113.1221719457013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0.75623897151499875"/>
    <n v="56.07476635514018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0.88652482269503541"/>
    <n v="11.11111111111111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7.9760717846460619E-2"/>
    <n v="2.2222222222222223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0.9755495183996048"/>
    <n v="78.2178217821782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0.97430276458409448"/>
    <n v="129.0322580645161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0.92592592592592593"/>
    <n v="31.2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0.81693473018279739"/>
    <n v="28.08988764044943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0.83712030614685484"/>
    <n v="37.63440860215053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0.62158130283441071"/>
    <n v="25.51020408163265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0.78831439833062833"/>
    <n v="41.46341463414633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0.97430276458409448"/>
    <n v="68.96551724137931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0.7155635062611807"/>
    <n v="38.4615384615384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0.97465886939571145"/>
    <n v="43.47826086956521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0.9933100567676697"/>
    <n v="25.97402597402597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0.88541666666666663"/>
    <n v="34.69387755102040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0.7806691449814126"/>
    <n v="3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0.49578582052553299"/>
    <n v="44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0.7277172963847004"/>
    <n v="29.41176470588235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0.86705202312138729"/>
    <n v="71.42857142857143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0.89552238805970152"/>
    <n v="142.8571428571428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0.84459459459459463"/>
    <n v="30.61224489795918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0.5714285714285714"/>
    <n v="35.71428571428571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0.85106382978723405"/>
    <n v="4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0.98597817681410116"/>
    <n v="73.52941176470588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e v="#DIV/0!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4.6052631578947372"/>
    <n v="35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0.91638029782359676"/>
    <n v="79.20792079207920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0.97222222222222221"/>
    <n v="23.33333333333333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277.77777777777777"/>
    <n v="50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.2"/>
    <n v="256.4102564102564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2.2573363431151243"/>
    <n v="571.428571428571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3.9370078740157481"/>
    <n v="227.272727272727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2.9874526986656043"/>
    <n v="789.4736842105263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2.0920502092050208"/>
    <n v="333.3333333333333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10.714285714285714"/>
    <n v="37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2000"/>
    <n v="100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8.5409252669039137"/>
    <n v="521.7391304347826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e v="#DIV/0!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4.9485352335708628"/>
    <n v="568.1818181818181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e v="#DIV/0!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23.63425925925926"/>
    <n v="1276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3.8372985418265539"/>
    <n v="253.1645569620253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505"/>
    <n v="252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16500"/>
    <n v="165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98.039215686274517"/>
    <n v="25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1.5360983102918586"/>
    <n v="181.8181818181818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e v="#DIV/0!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e v="#DIV/0!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.266940451745381"/>
    <n v="555.555555555555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e v="#DIV/0!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20.588235294117649"/>
    <n v="437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47.05882352941177"/>
    <n v="50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9.5238095238095237"/>
    <n v="50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e v="#DIV/0!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60"/>
    <n v="3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12.709710218607016"/>
    <n v="1470.588235294117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454.54545454545456"/>
    <n v="25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13.333333333333334"/>
    <n v="666.6666666666666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2.3405017921146953"/>
    <n v="79.634146341463421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466.66666666666669"/>
    <n v="175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14.28571428571429"/>
    <n v="1333.333333333333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17.777777777777779"/>
    <n v="50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e v="#DIV/0!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2880"/>
    <n v="288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15.384615384615385"/>
    <n v="3333.333333333333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71.42857142857142"/>
    <n v="150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9.8214285714285712"/>
    <n v="611.1111111111110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2.9599271402550089"/>
    <n v="406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000"/>
    <n v="30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1.4619883040935673"/>
    <n v="178.5714285714285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e v="#DIV/0!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e v="#DIV/0!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e v="#DIV/0!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e v="#DIV/0!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e v="#DIV/0!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4500"/>
    <n v="45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9.0909090909090917"/>
    <n v="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36.36363636363637"/>
    <n v="30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4.7058823529411766"/>
    <n v="266.6666666666666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250"/>
    <n v="5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000"/>
    <n v="10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e v="#DIV/0!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0.90225563909774431"/>
    <n v="23.0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0.91954022988505746"/>
    <n v="58.82352941176470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0.99585062240663902"/>
    <n v="89.552238805970148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0.84420567920184186"/>
    <n v="78.5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0.87708307229670468"/>
    <n v="78.65168539325843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0.67521944632005404"/>
    <n v="140.1869158878504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0.95278424730044464"/>
    <n v="56.6037735849056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0.76953858466463509"/>
    <n v="276.2430939226519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0.8097981547882841"/>
    <n v="76.71755725190840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0.49598254141454223"/>
    <n v="4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0.97181729834791064"/>
    <n v="163.934426229508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0.38436899423446508"/>
    <n v="13.33333333333333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0.92592592592592593"/>
    <n v="428.5714285714285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0.90473656200106445"/>
    <n v="94.44444444444444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0.83333333333333337"/>
    <n v="6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0.97248744607115067"/>
    <n v="45.833333333333336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0.86206896551724133"/>
    <n v="357.1428571428571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0.87183958151700092"/>
    <n v="37.03703703703703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0.93808630393996251"/>
    <n v="102.0408163265306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0.60444874274661509"/>
    <n v="49.01960784313725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0.64516129032258063"/>
    <n v="33.333333333333336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0.11299435028248588"/>
    <n v="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0.98127402077030013"/>
    <n v="101.6949152542372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5.1020408163265305"/>
    <n v="282.0512820512820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1.6815811705957373"/>
    <n v="121.3592233009708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e v="#DIV/0!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2.1872265966754156"/>
    <n v="128.205128205128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26.737967914438503"/>
    <n v="333.3333333333333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7.002775208140612"/>
    <n v="1818.181818181818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1.7694641051567239"/>
    <n v="266.3043478260869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4.6927374301675977"/>
    <n v="16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6.4102564102564106"/>
    <n v="289.473684210526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15.982951518380395"/>
    <n v="1578.947368421052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2.1777003484320558"/>
    <n v="192.3076923076923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1.536062009641743"/>
    <n v="262.096774193548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14.925373134328359"/>
    <n v="125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7.3732718894009217"/>
    <n v="48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50.251256281407038"/>
    <n v="3333.333333333333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2.7596588058203713"/>
    <n v="289.473684210526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2.5161452654533254"/>
    <n v="197.3684210526315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3.881439661256175"/>
    <n v="229.1666666666666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6.4551825894503869"/>
    <n v="460.5263157894737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4.2207449614857024"/>
    <n v="216.2162162162162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2.5150905432595572"/>
    <n v="151.515151515151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4.9453946012775605"/>
    <n v="222.2222222222222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2.0994475138121547"/>
    <n v="65.51724137931034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6.5231572080887146"/>
    <n v="416.6666666666666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72.368421052631575"/>
    <n v="137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200"/>
    <n v="2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20.171149144254279"/>
    <n v="220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28.037383177570092"/>
    <n v="75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1.6360185851711275"/>
    <n v="179.85611510791367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75"/>
    <n v="15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9.0270812437311942"/>
    <n v="50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2.5815969020837173"/>
    <n v="345.679012345678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4.5346062052505971"/>
    <n v="220.9302325581395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1.4803849000740192"/>
    <n v="71.428571428571431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7.3327222731439043"/>
    <n v="432.4324324324324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57.281970499785196"/>
    <n v="666.6666666666666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4.8900634249471455"/>
    <n v="409.380530973451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7.2186836518046711"/>
    <n v="459.45945945945948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2.0624631703005303"/>
    <n v="194.4444444444444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.2467532467532467"/>
    <n v="233.3333333333333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2.8429933969185619"/>
    <n v="298.0769230769230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2.7469173483091196"/>
    <n v="184.4262295081967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3.840947546531304"/>
    <n v="250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9.0415913200723335"/>
    <n v="6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2.4150422632396067"/>
    <n v="291.6666666666666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9.2105263157894743"/>
    <n v="388.8888888888889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0"/>
    <n v="22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1350"/>
    <n v="2076.923076923077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7.5144508670520231"/>
    <n v="282.6086956521739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e v="#DIV/0!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2.0332090816672315"/>
    <n v="85.71428571428570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e v="#DIV/0!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49.115913555992144"/>
    <n v="4166.666666666667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1.9110308949994692"/>
    <n v="18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e v="#DIV/0!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48"/>
    <n v="3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15.231400117164617"/>
    <n v="325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0.74134479946623177"/>
    <n v="43.85964912280702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0.86313193588162762"/>
    <n v="21.2121212121212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0.99933377748167884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0.95192765349833408"/>
    <n v="4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0.99009900990099009"/>
    <n v="52.63157894736841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0.99341860176331798"/>
    <n v="83.33333333333332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0.99840255591054317"/>
    <n v="416.6666666666666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0.59994000599940001"/>
    <n v="45.45454545454545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0.98489822718319109"/>
    <n v="66.37168141592920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0.970873786407767"/>
    <n v="71.42857142857143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0.7"/>
    <n v="17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0.38095238095238093"/>
    <n v="16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0.84709868699703517"/>
    <n v="111.111111111111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0.96153846153846156"/>
    <n v="45.45454545454545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0.49915144254766897"/>
    <n v="90.90909090909090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0.32590983161325365"/>
    <n v="2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0.99851221679697255"/>
    <n v="35.71428571428571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0.48709206039941549"/>
    <n v="22.22222222222222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0.91836734693877553"/>
    <n v="69.23076923076922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0.98280098280098283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0.79840319361277445"/>
    <n v="95.23809523809524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0.80641194263830562"/>
    <n v="74.62686567164179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0.98619329388560162"/>
    <n v="7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0.72502295906037029"/>
    <n v="71.77033492822965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0.82726671078755787"/>
    <n v="65.7894736842105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0.93138776777398324"/>
    <n v="12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0.99667774086378735"/>
    <n v="37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0.98500601948123012"/>
    <n v="50.2793296089385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0.99923136049192929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0.85494442861214026"/>
    <n v="114.5038167938931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0.98159509202453987"/>
    <n v="57.142857142857146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0.97920495086023163"/>
    <n v="86.20689655172414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0.64910208780904677"/>
    <n v="45.81151832460732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0.98765432098765427"/>
    <n v="52.63157894736841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0.91955706730888598"/>
    <n v="37.28557046979865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0.75853350189633373"/>
    <n v="53.57142857142856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0.7492507492507493"/>
    <n v="39.47368421052631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e v="#DIV/0!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12.371134020618557"/>
    <n v="112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250"/>
    <n v="125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2.3314203730272598"/>
    <n v="135.4166666666666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27500"/>
    <n v="550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200"/>
    <n v="125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2000"/>
    <n v="20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20.542317173377157"/>
    <n v="1470.5882352941176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e v="#DIV/0!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9.6952908587257625"/>
    <n v="318.18181818181819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1.3930561508786969"/>
    <n v="68.42105263157894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94.339622641509436"/>
    <n v="1538.461538461538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222.22222222222223"/>
    <n v="40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6153.8461538461543"/>
    <n v="800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96.07843137254903"/>
    <n v="3333.333333333333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e v="#DIV/0!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e v="#DIV/0!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e v="#DIV/0!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833.33333333333337"/>
    <n v="25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4.9800796812749004"/>
    <n v="208.3333333333333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0.57909076958267824"/>
    <n v="28.5714285714285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0.99112426035502954"/>
    <n v="41.35802469135802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0.95415472779369626"/>
    <n v="31.2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0.74019245003700962"/>
    <n v="38.4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0.85963923337091319"/>
    <n v="43.5714285714285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0.97959183673469385"/>
    <n v="41.37931034482758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0.8995502248875562"/>
    <n v="3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0.60211946050096343"/>
    <n v="28.08988764044943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0.93808630393996251"/>
    <n v="45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0.6916374689987913"/>
    <n v="48.78048780487804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0.94741828517290383"/>
    <n v="83.333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0.7320644216691069"/>
    <n v="19.2307692307692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0.96153846153846156"/>
    <n v="55.55555555555555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0.8733624454148472"/>
    <n v="5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0.98309492847854352"/>
    <n v="193.0212765957446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0.80679785330948117"/>
    <n v="34.69230769230769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0.97602213341530897"/>
    <n v="34.69945355191256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0.69204152249134943"/>
    <n v="47.6190476190476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0.75"/>
    <n v="21.42857142857142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0.91437433022080306"/>
    <n v="46.29629629629629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7.078651685393261"/>
    <n v="396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83.333333333333329"/>
    <n v="333.3333333333333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2.1459227467811157"/>
    <n v="73.17073170731707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000"/>
    <n v="25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595.23809523809518"/>
    <n v="62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2.3386342376052385"/>
    <n v="505.05050505050502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352.94117647058823"/>
    <n v="7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57.736720554272516"/>
    <n v="625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7.0864547479246811"/>
    <n v="921.052631578947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2.5383742459535328"/>
    <n v="298.2456140350877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4250"/>
    <n v="425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1.6863406408094435"/>
    <n v="119.0476190476190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75.353218210361064"/>
    <n v="1846.153846153846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11.1"/>
    <n v="33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62.5"/>
    <n v="12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96.07843137254903"/>
    <n v="3333.333333333333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1.9022070479209852"/>
    <n v="5571.4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96.15384615384616"/>
    <n v="2777.777777777777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2.109704641350211"/>
    <n v="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2.3239600278875203"/>
    <n v="95.2380952380952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0.73099415204678364"/>
    <n v="39.47368421052631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0.86542622241453915"/>
    <n v="31.2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0.41528239202657807"/>
    <n v="9.6153846153846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0.87412587412587417"/>
    <n v="90.909090909090907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0.90634441087613293"/>
    <n v="28.84615384615384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0.51182486035711727"/>
    <n v="14.01869158878504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0.967741935483871"/>
    <n v="54.54545454545454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0.96958174904942962"/>
    <n v="7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0.99688473520249221"/>
    <n v="42.66666666666666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0.78740157480314965"/>
    <n v="38.46153846153846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0.8291805208912032"/>
    <n v="4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0.93466263129784588"/>
    <n v="65.6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0.57993427411560028"/>
    <n v="54.54545454545454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0.80893059375505583"/>
    <n v="64.9350649350649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0.92250922509225097"/>
    <n v="5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0.85822078244560884"/>
    <n v="51.72413793103448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0.53405965446340353"/>
    <n v="20.68965517241379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0.86256469235192634"/>
    <n v="131.5789473684210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0.90334236675700086"/>
    <n v="104.1666666666666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0.58505850585058505"/>
    <n v="20.96774193548387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0.79290599062360123"/>
    <n v="51.19803399549457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0.72233284615995819"/>
    <n v="63.15789473684210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5.8642427796510778E-2"/>
    <n v="4.035512510088781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0.12689461592489362"/>
    <n v="22.35885969815539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0.28734145934980376"/>
    <n v="147.0588235294117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0.66779449737334162"/>
    <n v="107.1428571428571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0.99370241097047451"/>
    <n v="34.78260869565217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0.12496703994321498"/>
    <n v="23.55712603062426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0.9433730870752226"/>
    <n v="53.02226935312831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0.49870668732420587"/>
    <n v="25.58635394456289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0.47071228182485736"/>
    <n v="59.95203836930455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0.50384846656598337"/>
    <n v="51.31964809384164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0.44258232031157796"/>
    <n v="102.0408163265306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0.14307215987455432"/>
    <n v="120.4819277108433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0.25088104045385101"/>
    <n v="144.8275862068965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0.34009749461512301"/>
    <n v="164.3835616438356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0.59699817378258635"/>
    <n v="45.45454545454545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6.9658658640927726E-2"/>
    <n v="5.1622418879056049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0.63802202962463883"/>
    <n v="23.58490566037735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0.84815586681529587"/>
    <n v="2121.2121212121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9.0466528650930564E-2"/>
    <n v="6.123698714023269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0.5183361409874303"/>
    <n v="32.67973856209150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0.78812012609922022"/>
    <n v="92.68292682926829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0.38524141853145971"/>
    <n v="69.63309914129585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0.38127192313558028"/>
    <n v="48.54368932038835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0.48369210308310667"/>
    <n v="66.09385327164574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0.27017534379812497"/>
    <n v="49.38271604938271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0.35091905701031001"/>
    <n v="98.039215686274517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0.17268771154244664"/>
    <n v="10.59883412824589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8.8354833009365613E-2"/>
    <n v="7.13266761768901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0.380188068962732"/>
    <n v="103.54646647683148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0.14826236508124777"/>
    <n v="10.50420168067226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0.38936138067230952"/>
    <n v="96.53827401267673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0.26631442145855083"/>
    <n v="49.7512437810945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0.47913745675035807"/>
    <n v="63.24110671936758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0.28851702250432776"/>
    <n v="8.45665961945031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0.24855218353093231"/>
    <n v="60.9013398294762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9.7385668105708714E-2"/>
    <n v="128.8659793814433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0.87031327056721053"/>
    <n v="246.0024600246002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0.28182984906151504"/>
    <n v="25.70694087403599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19.685039370078741"/>
    <n v="6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e v="#DIV/0!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23.255813953488371"/>
    <n v="2062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4.7288776796973515"/>
    <n v="2142.857142857142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1.372549019607842"/>
    <n v="4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2000"/>
    <n v="20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2.3544520547945207"/>
    <n v="196.428571428571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240"/>
    <n v="60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00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5.8939096267190569"/>
    <n v="60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14.285714285714286"/>
    <n v="666.66666666666663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750"/>
    <n v="75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e v="#DIV/0!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e v="#DIV/0!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12.820512820512821"/>
    <n v="333.333333333333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e v="#DIV/0!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e v="#DIV/0!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3.8167938931297711"/>
    <n v="833.33333333333337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31.35593220338984"/>
    <n v="4428.571428571428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8"/>
    <n v="2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0.26169167011623867"/>
    <n v="33.59804520464263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0.46126691016024318"/>
    <n v="36.36363636363636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0.32051282051282054"/>
    <n v="29.41176470588235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0.42658388891619026"/>
    <n v="141.2429378531073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0.80853750926786128"/>
    <n v="157.0680628272251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0.40348612007746931"/>
    <n v="165.0165016501650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0.86423551454854064"/>
    <n v="72.99270072992700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0.85415443175638928"/>
    <n v="38.31195121951219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0.32769909358430716"/>
    <n v="125.6281407035175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0.31244825075846816"/>
    <n v="17.27115716753022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0.12201609636343226"/>
    <n v="51.49330587023686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0.42571306939123033"/>
    <n v="27.322404371584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0.20205540864443552"/>
    <n v="35.07233669443226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1.2797899533647527E-2"/>
    <n v="1.133915409910420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0.88495466450999938"/>
    <n v="44.44444444444444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0.10851375010281678"/>
    <n v="20.87682672233820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0.79934517643146741"/>
    <n v="58.68544600938967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0.97805794707442562"/>
    <n v="144.4444444444444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0.20622394167162034"/>
    <n v="22.47191011235955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0.51993067590987874"/>
    <n v="12.29508196721311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0.3557452863749555"/>
    <n v="52.63157894736841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0.79912415992072683"/>
    <n v="307.6923076923076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0.61935228138412846"/>
    <n v="283.28611898016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0.17083796019475528"/>
    <n v="38.09523809523809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0.49714143673875216"/>
    <n v="109.7393689986282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0.74915861995392985"/>
    <n v="55.06607929515418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0.83160774725777342"/>
    <n v="185.528756957328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0.79260237780713338"/>
    <n v="37.97468354430380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0.27685492801771872"/>
    <n v="26.5957446808510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0.44201041357541748"/>
    <n v="52.42880000000000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0.83090984628167841"/>
    <n v="98.425196850393704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0.32874406616960566"/>
    <n v="47.08097928436911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0.55967225592692915"/>
    <n v="158.227848101265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0.25851818239578012"/>
    <n v="153.5433070866141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0.47385184808736214"/>
    <n v="124.2236024844720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0.75948405716383338"/>
    <n v="35.37735849056603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0.33280483924860654"/>
    <n v="23.3100233100233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0.23780505930263665"/>
    <n v="39.21568627450980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0.73412383788196467"/>
    <n v="329.8153034300791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0.4029474261061578"/>
    <n v="11.0701107011070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0.5498639810152226"/>
    <n v="79.16666666666667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0.80951995466688254"/>
    <n v="71.42857142857143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0.19754671230922835"/>
    <n v="7.176165803108808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0.92410054213898474"/>
    <n v="83.333333333333329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0.12207271497939337"/>
    <n v="18.6311787072243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0.82576383154417832"/>
    <n v="46.08294930875575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0.97088340482865887"/>
    <n v="221.2189616252821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0.67416202651518908"/>
    <n v="61.90823015294974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0.83201112898086127"/>
    <n v="67.38544474393530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0.21129587761742769"/>
    <n v="58.82352941176470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0.76709176335219098"/>
    <n v="33.05785123966941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0.28324760372527247"/>
    <n v="92.42144177449168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0.98990298950702826"/>
    <n v="41.3223140495867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0.88034811479739417"/>
    <n v="56.36070853462158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0.59731209556993525"/>
    <n v="59.4059405940594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0.65166957745744603"/>
    <n v="90.2527075812274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0.49448109648216254"/>
    <n v="22.52252252252252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0.59424326833797581"/>
    <n v="6.243902439024390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0.69707461021911377"/>
    <n v="8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0.50916496945010181"/>
    <n v="18.32844574780058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0.92661230541141582"/>
    <n v="142.8571428571428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0.86973916522434924"/>
    <n v="492.6108374384236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0.67544748395812226"/>
    <n v="81.63265306122448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0.52310349124983502"/>
    <n v="45.0726083964211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0.50196991819772718"/>
    <n v="25.706940874035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0.45745654162854527"/>
    <n v="30.7692307692307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0.78821656050955413"/>
    <n v="49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0.95035461532116094"/>
    <n v="328.9473684210526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0.7787758049309903"/>
    <n v="190.1140684410646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0.31513214120945193"/>
    <n v="81.69934640522875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0.3562141559505575"/>
    <n v="71.94244604316546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0.90308564788501133"/>
    <n v="204.2857142857142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0.65528952984942102"/>
    <n v="212.765957446808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0.97560975609756095"/>
    <n v="2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5.9581481653622974E-2"/>
    <n v="1.219390243902439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0.18404371998667193"/>
    <n v="21.41404474219404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0.86574090106312984"/>
    <n v="265.9574468085106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0.76216607598795783"/>
    <n v="416.666666666666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0.34701738557101713"/>
    <n v="16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0.19692792437967704"/>
    <n v="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0.87281795511221949"/>
    <n v="63.63636363636363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0.90307043949428056"/>
    <n v="39.47368421052631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0.88235294117647056"/>
    <n v="3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0.92307692307692313"/>
    <n v="65.21739130434782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0.80949811117107395"/>
    <n v="72.28915662650602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0.99304865938430986"/>
    <n v="114.2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0.96587250482936249"/>
    <n v="6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0.86572091466300372"/>
    <n v="4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0.83056202471088125"/>
    <n v="40.32258064516128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0.86926003153240772"/>
    <n v="5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0.83009749033858748"/>
    <n v="73.17073170731707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0.98732927431298334"/>
    <n v="109.09090909090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0.97592713077423554"/>
    <n v="65.217391304347828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0.82958046930552265"/>
    <n v="48.6111111111111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0.98360655737704916"/>
    <n v="42.85714285714285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0.99667774086378735"/>
    <n v="187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0.75547720977083854"/>
    <n v="47.6190476190476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0.73170731707317072"/>
    <n v="22.22222222222222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0.88300220750551872"/>
    <n v="45.45454545454545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0.73529411764705888"/>
    <n v="26.31578947368420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0.68435410066877855"/>
    <n v="67.6260869565217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0.77220077220077221"/>
    <n v="21.62162162162162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0.39370078740157483"/>
    <n v="20.20202020202020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0.93418259023354566"/>
    <n v="5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0.92822069375214655"/>
    <n v="34.48275862068965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0.93185789167152011"/>
    <n v="83.76963350785339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0.93874677305796761"/>
    <n v="1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0.99651220727453915"/>
    <n v="52.63157894736841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0.93896713615023475"/>
    <n v="51.28205128205128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0.9536784741144414"/>
    <n v="65.42056074766355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0.95510983763132762"/>
    <n v="34.013605442176868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0.44313146233382572"/>
    <n v="41.66666666666666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0.99103935252095632"/>
    <n v="521.7391304347826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0.67681895093062605"/>
    <n v="34.28571428571428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0.74288133956363156"/>
    <n v="58.82352941176470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0.99255583126550873"/>
    <n v="90.90909090909090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0.99127307962524913"/>
    <n v="115.9420289855072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76.05633802816902"/>
    <n v="50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258.06451612903226"/>
    <n v="26666.666666666668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9.5652173913043477"/>
    <n v="22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70.422535211267601"/>
    <n v="2222.222222222222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2000"/>
    <n v="100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3.4670629024269441"/>
    <n v="118.644067796610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600"/>
    <n v="150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8.4745762711864412"/>
    <n v="166.6666666666666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494.11764705882354"/>
    <n v="1050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20"/>
    <n v="166.66666666666666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47.326300645057479"/>
    <n v="1010.1010101010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62.5"/>
    <n v="333.33333333333331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57.692307692307693"/>
    <n v="200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.460251046025105"/>
    <n v="227.2727272727272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1677.5005242189138"/>
    <n v="200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3.5203830176723225"/>
    <n v="93.63295880149813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7.8125"/>
    <n v="83.33333333333332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18.450184501845019"/>
    <n v="535.7142857142856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892.85714285714289"/>
    <n v="45454.545454545456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e v="#DIV/0!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17.470881863560731"/>
    <n v="8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8.8888888888888893"/>
    <n v="4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58.484349258649097"/>
    <n v="1479.16666666666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.285870755750274"/>
    <n v="168.5393258426966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5000"/>
    <n v="50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43.59351988217966"/>
    <n v="7090.90909090909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50"/>
    <n v="5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e v="#DIV/0!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23.45679012345678"/>
    <n v="125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381.35593220338984"/>
    <n v="75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600"/>
    <n v="75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10959.558823529413"/>
    <n v="93156.2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25"/>
    <n v="12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43.478260869565219"/>
    <n v="10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7.508372404554585"/>
    <n v="674.6987951807228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3.547105561861521"/>
    <n v="1315.789473684210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15.174422398256763"/>
    <n v="964.630225080385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38.46153846153845"/>
    <n v="18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17.64705882352941"/>
    <n v="6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0.86393088552915764"/>
    <n v="30.7692307692307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0.89073634204275531"/>
    <n v="77.5862068965517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0.75642965204236001"/>
    <n v="56.8181818181818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0.97431355181576618"/>
    <n v="66.26506024096386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0.72129255626081934"/>
    <n v="21.36752136752136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0.68212824010914053"/>
    <n v="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0.83333333333333337"/>
    <n v="18.7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0.82249280204563102"/>
    <n v="52.94117647058823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0.55292259083728279"/>
    <n v="18.421052631578949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0.94272920103700208"/>
    <n v="85.10638297872340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0.78784468204839619"/>
    <n v="46.66666666666666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0.97110949259529011"/>
    <n v="63.49206349206349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0.4"/>
    <n v="26.92307692307692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0.79352483732740831"/>
    <n v="70.42253521126760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0.99880143827407109"/>
    <n v="65.7894736842105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0.72129255626081934"/>
    <n v="29.10360884749708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0.61957868649318459"/>
    <n v="47.6190476190476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0.93297333002438787"/>
    <n v="64.10256410256410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0.6531678641410843"/>
    <n v="37.73584905660377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0.19077901430842609"/>
    <n v="8.42696629213483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0.2043828772567276"/>
    <n v="6.451612903225806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0.35119758376062371"/>
    <n v="37.59398496240601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5.3851166147002916E-2"/>
    <n v="8.025682182985553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0.91178481878276729"/>
    <n v="51.02040816326530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9.8556880871834174E-2"/>
    <n v="5.614823133071308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0.24261426363435637"/>
    <n v="10.68871595330739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0.19870839542970692"/>
    <n v="13.636363636363637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0.54168092142775692"/>
    <n v="35.38175046554934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0.83518930957683746"/>
    <n v="3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9.2486390242315877E-2"/>
    <n v="3.705991352686843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0.2210563546333412"/>
    <n v="16.72240802675585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0.18609151980944227"/>
    <n v="11.389521640091116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0.83107497741644087"/>
    <n v="4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0.87845893204492687"/>
    <n v="59.8290598290598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0.10514903245540549"/>
    <n v="6.928406466512702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0.75248791316289487"/>
    <n v="61.44393241167434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0.68037496220139104"/>
    <n v="35.8565737051792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0.18445079774970027"/>
    <n v="7.604562737642585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0.26128886671892443"/>
    <n v="3.928571428571428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0.14200889330694336"/>
    <n v="5.54785020804438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0.91282519397535367"/>
    <n v="4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0.7526342197691922"/>
    <n v="20.54794520547945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0.65789473684210531"/>
    <n v="27.77777777777777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0.97345132743362828"/>
    <n v="32.35294117647058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0.98425196850393704"/>
    <n v="41.666666666666664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0.66312997347480107"/>
    <n v="33.33333333333333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0.89746466232892075"/>
    <n v="55.555555555555557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0.5112474437627812"/>
    <n v="20.83333333333333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0.87425324202243915"/>
    <n v="48.78048780487804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0.5"/>
    <n v="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0.34187839385530566"/>
    <n v="2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0.63953488372093026"/>
    <n v="16.66666666666666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0.94637223974763407"/>
    <n v="21.42857142857142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0.9882352941176471"/>
    <n v="46.66666666666666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0.81411347113560695"/>
    <n v="26.315789473684209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0.98522167487684731"/>
    <n v="52.631578947368418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0.98870056497175141"/>
    <n v="50.72463768115942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0.92489826119126894"/>
    <n v="34.40366972477064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0.61500615006150061"/>
    <n v="16.66666666666666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0.94517958412098302"/>
    <n v="19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0.41126876413736374"/>
    <n v="33.7837837837837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0.10583876693602969"/>
    <n v="17.44186046511627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0.92197480857498026"/>
    <n v="56.07476635514018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0.63541717581504475"/>
    <n v="43.18936877076411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8.5143338810888133E-2"/>
    <n v="6.944444444444444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0.58463274016314548"/>
    <n v="14.864564007421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0.79394731926022788"/>
    <n v="17.06827309236947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8.2499429103950597E-2"/>
    <n v="2.246181491464510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0.20169423154497781"/>
    <n v="5.060728744939271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0.30116853391157694"/>
    <n v="6.393861892583120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8.5836909871244635E-2"/>
    <n v="3.5714285714285716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0.65225026340876024"/>
    <n v="88.43537414965986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0.18618259192765477"/>
    <n v="4.11764705882352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0.28334408991452453"/>
    <n v="18.311291963377418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0.72780203784570596"/>
    <n v="50.63291139240506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0.78108719213838873"/>
    <n v="58.68544600938967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0.36943992906753365"/>
    <n v="52.08333333333333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0.12400793650793651"/>
    <n v="6.134969325153374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7.3524135326758902E-2"/>
    <n v="3.960396039603960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1.0749798441279227E-4"/>
    <n v="4.9140049140049139E-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0.2652379184128163"/>
    <n v="17.24137931034482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3.7778260499995275E-2"/>
    <n v="2.020202020202020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0.99880143827407109"/>
    <n v="43.85964912280702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0.95735872490167662"/>
    <n v="48.68421052631578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0.93271152564956694"/>
    <n v="54.687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0.59251735229388858"/>
    <n v="19.44444444444444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0.10255232219478377"/>
    <n v="43.78283712784588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0.74377482348473378"/>
    <n v="17.7083333333333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0.36727198530912059"/>
    <n v="36.14457831325301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0.88740987243483083"/>
    <n v="95.23809523809524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0.21748586341887777"/>
    <n v="2.538071065989847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0.34884747858341431"/>
    <n v="14.57564575645756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0.44901777362020578"/>
    <n v="9.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0.15719810104693935"/>
    <n v="14.79289940828402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0.68259385665529015"/>
    <n v="10.73170731707317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5.3558995233249425E-2"/>
    <n v="4.854368932038834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0.30588523186100575"/>
    <n v="29.76190476190476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0.12828736369467608"/>
    <n v="4.76190476190476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0.64871240416748577"/>
    <n v="18.23204419889502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0.86545118855296566"/>
    <n v="12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0.55545269394556562"/>
    <n v="13.4831460674157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0.33500837520938026"/>
    <n v="11.76470588235294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0.31223980016652791"/>
    <n v="7.7319587628865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0.26279482294198803"/>
    <n v="49.50495049504950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0.97465886939571145"/>
    <n v="144.3298969072164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5.5504984347594412E-2"/>
    <n v="2.771618625277161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0.13884106585509437"/>
    <n v="14.97005988023952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0.35324455120279769"/>
    <n v="15.06024096385542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7.371369600471768E-2"/>
    <n v="1.05932203389830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0.45380286803412595"/>
    <n v="17.00680272108843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0.83612040133779264"/>
    <n v="25.2525252525252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0.2452367477834371"/>
    <n v="8.227848101265822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0.94501647446457993"/>
    <n v="61.186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0.70880587058038691"/>
    <n v="41.06280193236715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0.36941263391207979"/>
    <n v="19.60784313725490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0.65019505851755521"/>
    <n v="31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0.24778447807233789"/>
    <n v="20.41666666666666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0.54054054054054057"/>
    <n v="27.27272727272727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0.53956834532374098"/>
    <n v="62.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0.99151920572701502"/>
    <n v="62.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0.94143194937606589"/>
    <n v="101.6949152542372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0.82394946443284811"/>
    <n v="37.97468354430380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0.99933377748167884"/>
    <n v="107.1428571428571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0.83348922668869552"/>
    <n v="42.45283018867924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0.99900099900099903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0.93109869646182497"/>
    <n v="6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0.96092248558616267"/>
    <n v="51.72413793103448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0.57870370370370372"/>
    <n v="58.13953488372092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0.93239658556370353"/>
    <n v="43.47826086956521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0.92391304347826086"/>
    <n v="31.48148148148148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0.68455265852870462"/>
    <n v="44.642857142857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0.79840319361277445"/>
    <n v="35.29411764705882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0.6708193579300431"/>
    <n v="48.27586206896551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0.99403578528827041"/>
    <n v="52.631578947368418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0.95171626165852419"/>
    <n v="104.1666666666666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0.28557829604950025"/>
    <n v="21.42857142857142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0.98765432098765427"/>
    <n v="114.2857142857142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0.74847834352760834"/>
    <n v="23.69668246445497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0.5859872611464968"/>
    <n v="27.05882352941176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0.91442537934476109"/>
    <n v="62.62135922330097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0.99304537224305767"/>
    <n v="53.09734513274336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0.98787113769826029"/>
    <n v="107.7844311377245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0.93669293867337511"/>
    <n v="47.945205479452056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0.93757815259204103"/>
    <n v="26.19293333333333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0.98710622111850588"/>
    <n v="81.43322475570032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0.93743115739937843"/>
    <n v="56.07476635514018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0.23318732025669259"/>
    <n v="15.1143790849673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0.96051227321237997"/>
    <n v="86.53846153846153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0.92707045735475901"/>
    <n v="37.97468354430380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0.56869752343602487"/>
    <n v="31.84713375796178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0.63706440721156909"/>
    <n v="2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0.97465886939571145"/>
    <n v="39.06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0.9611441459913882"/>
    <n v="7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0.96153846153846156"/>
    <n v="18.18181818181818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0.82603667602841568"/>
    <n v="30.67484662576687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0.92850510677808729"/>
    <n v="38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0.92030185900975525"/>
    <n v="56.17977528089887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2.5561743341404357"/>
    <n v="164.9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1.764705882352942"/>
    <n v="67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2.0833333333333335"/>
    <n v="62.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4.823151125401929"/>
    <n v="122.9508196721311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12.5"/>
    <n v="142.85714285714286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38.88888888888889"/>
    <n v="150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0.19007998620127917"/>
    <n v="10.43219076005961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0.39300451955197485"/>
    <n v="18.621973929236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0.9441087613293051"/>
    <n v="20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0.97634456594510155"/>
    <n v="214.7239263803680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0.69293466492278111"/>
    <n v="28.26855123674911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0.94066297926778797"/>
    <n v="71.02272727272726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0.47132757266300079"/>
    <n v="6.382978723404255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0.98087297694948505"/>
    <n v="59.70149253731343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0.97778473091364204"/>
    <n v="113.1221719457013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0.19203715995860063"/>
    <n v="9.237875288683602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0.9036825062128172"/>
    <n v="67.03910614525139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0.98869591009458524"/>
    <n v="121.95121951219512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0.33989558407657167"/>
    <n v="22.64492753623188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0.94538063387771498"/>
    <n v="99.25558312655087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e v="#DIV/0!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e v="#DIV/0!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3.333333333333336"/>
    <n v="1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000"/>
    <n v="10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e v="#DIV/0!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1538.4615384615386"/>
    <n v="200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66.666666666666671"/>
    <n v="10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259.25925925925924"/>
    <n v="140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e v="#DIV/0!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e v="#DIV/0!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75"/>
    <n v="270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e v="#DIV/0!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e v="#DIV/0!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1400"/>
    <n v="350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45.45454545454547"/>
    <n v="400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e v="#DIV/0!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e v="#DIV/0!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e v="#DIV/0!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6.8119891008174385"/>
    <n v="25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2500"/>
    <n v="50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e v="#DIV/0!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3.5"/>
    <n v="2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e v="#DIV/0!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e v="#DIV/0!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e v="#DIV/0!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9.5057034220532319"/>
    <n v="925.9259259259259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74.626865671641795"/>
    <n v="3571.428571428571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400"/>
    <n v="20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e v="#DIV/0!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04.8780487804878"/>
    <n v="6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e v="#DIV/0!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0.555555555555557"/>
    <n v="916.6666666666666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17000"/>
    <n v="850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2200"/>
    <n v="22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e v="#DIV/0!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9.1931480403272765"/>
    <n v="75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e v="#DIV/0!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e v="#DIV/0!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e v="#DIV/0!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272.72727272727275"/>
    <n v="500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54.964990451941439"/>
    <n v="12335.7142857142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40"/>
    <n v="150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22.988505747126435"/>
    <n v="3333.333333333333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25"/>
    <n v="1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82.487309644670049"/>
    <n v="9285.714285714286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e v="#DIV/0!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46.19883040935673"/>
    <n v="500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79.91360691144709"/>
    <n v="462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533.33333333333337"/>
    <n v="16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e v="#DIV/0!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800"/>
    <n v="200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e v="#DIV/0!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2000"/>
    <n v="100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1666.6666666666667"/>
    <n v="25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e v="#DIV/0!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500"/>
    <n v="5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e v="#DIV/0!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e v="#DIV/0!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e v="#DIV/0!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e v="#DIV/0!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39.30348258706468"/>
    <n v="3111.111111111111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230.76923076923077"/>
    <n v="1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5.9405940594059405"/>
    <n v="10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e v="#DIV/0!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4.4404973357015987"/>
    <n v="25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2.4163568773234201"/>
    <n v="203.1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3.9589706676264171"/>
    <n v="666.6666666666666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500"/>
    <n v="7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54.347826086956523"/>
    <n v="4166.666666666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e v="#DIV/0!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65.56291390728478"/>
    <n v="8333.333333333333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e v="#DIV/0!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20"/>
    <n v="10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2.608695652173914"/>
    <n v="1153.84615384615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79.1044776119403"/>
    <n v="100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4000"/>
    <n v="200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e v="#DIV/0!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5000"/>
    <n v="50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e v="#DIV/0!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6.7453018792483004"/>
    <n v="468.6111111111110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6000"/>
    <n v="60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500"/>
    <n v="5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7500"/>
    <n v="600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80.645161290322577"/>
    <n v="2777.777777777777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3500"/>
    <n v="35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e v="#DIV/0!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50000"/>
    <n v="500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35000"/>
    <n v="350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69.825436408977552"/>
    <n v="350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42.85714285714286"/>
    <n v="150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50000"/>
    <n v="50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7000"/>
    <n v="70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e v="#DIV/0!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769.23076923076928"/>
    <n v="100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204.24836601307189"/>
    <n v="625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2600"/>
    <n v="5850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e v="#DIV/0!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00"/>
    <n v="1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e v="#DIV/0!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500"/>
    <n v="2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0.9269558769002596"/>
    <n v="68.8073394495412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0.79401839475947855"/>
    <n v="64.51612903225806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0.49379070532817454"/>
    <n v="64.30868167202572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0.92081031307550643"/>
    <n v="49.18032786885245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0.57870370370370372"/>
    <n v="43.478260869565219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0.59530896535301825"/>
    <n v="45.04504504504504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0.23408239700374531"/>
    <n v="7.418397626112759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0.93023255813953487"/>
    <n v="44.44444444444444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0.92592592592592593"/>
    <n v="83.333333333333329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0.98489628713797672"/>
    <n v="147.05882352941177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0.86617583369423989"/>
    <n v="53.76344086021505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0.74906367041198507"/>
    <n v="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0.64641241111829351"/>
    <n v="44.77611940298507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0.99161378059836813"/>
    <n v="269.2307692307692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0.5494505494505495"/>
    <n v="18.7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0.5528934758569849"/>
    <n v="22.38805970149253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0.97747556311092221"/>
    <n v="185.4838709677419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0.9076057360682519"/>
    <n v="62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0.97799511002444983"/>
    <n v="106.382978723404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0.99217929263452787"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0.96339113680154143"/>
    <n v="87.20930232558139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0.90327436958976293"/>
    <n v="26.0869565217391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0.86021505376344087"/>
    <n v="26.666666666666668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0.90009000900090008"/>
    <n v="46.51162790697674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0.55511498810467885"/>
    <n v="14.58333333333333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0.84388185654008441"/>
    <n v="23.25581395348837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0.93268791329733147"/>
    <n v="34.48275862068965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0.87976539589442815"/>
    <n v="25.53191489361702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0.96933038656895809"/>
    <n v="27.77777777777777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0.78125"/>
    <n v="29.41176470588235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0.73659254254067463"/>
    <n v="72.11538461538461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0.99996400129595331"/>
    <n v="131.5789473684210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0.95492742551566079"/>
    <n v="30.864197530864196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0.95217691447070874"/>
    <n v="58.1818181818181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0.58365758754863817"/>
    <n v="18.29268292682926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0.78431372549019607"/>
    <n v="101.2658227848101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0.74938176004796042"/>
    <n v="18.7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0.88565330215833715"/>
    <n v="42.1052631578947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0.99900099900099903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0.87929656274980017"/>
    <n v="57.8947368421052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0.83810052896116249"/>
    <n v="38.88888888888888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0.96852300242130751"/>
    <n v="48.78048780487804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0.37641154328732745"/>
    <n v="1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0.99949358991444337"/>
    <n v="39.47368421052631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0.93720712277413309"/>
    <n v="46.15384615384615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0.74810302447365606"/>
    <n v="46.66666666666666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0.82372322899505768"/>
    <n v="31.2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0.96899224806201545"/>
    <n v="5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0.8"/>
    <n v="22.22222222222222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0.77700077700077697"/>
    <n v="77.22007722007721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0.9900467302056658"/>
    <n v="38.4615384615384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0.78408823606283162"/>
    <n v="35.71428571428571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0.88674886828675692"/>
    <n v="71.42857142857143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0.94696969696969702"/>
    <n v="5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0.49352251696483651"/>
    <n v="23.52941176470588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0.88235294117647056"/>
    <n v="20.68965517241379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9.145907473309606"/>
    <n v="1571.428571428571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1279.0697674418604"/>
    <n v="220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e v="#DIV/0!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e v="#DIV/0!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e v="#DIV/0!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66.66666666666666"/>
    <n v="2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e v="#DIV/0!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e v="#DIV/0!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95"/>
    <n v="3392.857142857142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666.66666666666663"/>
    <n v="25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e v="#DIV/0!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e v="#DIV/0!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e v="#DIV/0!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57.142857142857146"/>
    <n v="300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5.376344086021505"/>
    <n v="416.6666666666666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e v="#DIV/0!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.186757215619695"/>
    <n v="545.45454545454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e v="#DIV/0!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2307.6923076923076"/>
    <n v="375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e v="#DIV/0!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0.91334276877303"/>
    <n v="94.69696969696970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0.63920454545454541"/>
    <n v="34.61538461538461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0.98425196850393704"/>
    <n v="174.4186046511627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0.99676052828308004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0.88534749889331565"/>
    <n v="121.2121212121212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0.97919216646266827"/>
    <n v="56.33802816901408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0.93240310583474562"/>
    <n v="49.38271604938271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0.95892600287677798"/>
    <n v="78.9473684210526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0.99601593625498008"/>
    <n v="73.77049180327868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0.79286422200198214"/>
    <n v="66.66666666666667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0.90361445783132532"/>
    <n v="55.14705882352941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0.95238095238095233"/>
    <n v="142.8571428571428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0.96362322331968198"/>
    <n v="256.4102564102564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0.86206896551724133"/>
    <n v="6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0.90909090909090906"/>
    <n v="90.909090909090907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0.88481785287150438"/>
    <n v="97.29729729729729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0.99750623441396513"/>
    <n v="169.491525423728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0.96711798839458418"/>
    <n v="92.59259259259259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0.93432995194874535"/>
    <n v="55.55555555555555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0.96551724137931039"/>
    <n v="53.84615384615384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0.63938618925831203"/>
    <n v="19.2307692307692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0.99186669311644515"/>
    <n v="87.71929824561404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0.51203277009728621"/>
    <n v="32.786885245901637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0.8951406649616368"/>
    <n v="53.84615384615384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0.83434466019417475"/>
    <n v="41.04477611940298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0.98183603338242509"/>
    <n v="162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0.97273853779429986"/>
    <n v="42.4324324324324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0.99160945842868042"/>
    <n v="43.33333333333333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0.97338100913786252"/>
    <n v="65.6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0.93896713615023475"/>
    <n v="166.66666666666666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0.64294899271324479"/>
    <n v="2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0.81433224755700329"/>
    <n v="44.77611940298507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0.9315323707498836"/>
    <n v="57.14285714285714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0.94783715012722647"/>
    <n v="21.91176470588235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0.84427767354596628"/>
    <n v="2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0.91844232182218954"/>
    <n v="69.44444444444444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0.898876404494382"/>
    <n v="3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0.99900099900099903"/>
    <n v="142.85714285714286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e v="#DIV/0!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33.33333333333334"/>
    <n v="3333.333333333333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e v="#DIV/0!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e v="#DIV/0!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00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e v="#DIV/0!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375"/>
    <n v="225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200"/>
    <n v="10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44.827586206896555"/>
    <n v="3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18.64406779661017"/>
    <n v="350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400"/>
    <n v="25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e v="#DIV/0!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e v="#DIV/0!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e v="#DIV/0!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e v="#DIV/0!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e v="#DIV/0!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e v="#DIV/0!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e v="#DIV/0!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722.02166064981952"/>
    <n v="16666.66666666666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66.66666666666666"/>
    <n v="42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9.433962264150944"/>
    <n v="454.5454545454545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90000"/>
    <n v="900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200"/>
    <n v="2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e v="#DIV/0!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600"/>
    <n v="30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600"/>
    <n v="30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41.084634346754314"/>
    <n v="8333.333333333333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25.751072961373392"/>
    <n v="75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0000"/>
    <n v="500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e v="#DIV/0!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57.692307692307693"/>
    <n v="75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600"/>
    <n v="30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e v="#DIV/0!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80000"/>
    <n v="800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8.2191780821917817"/>
    <n v="789.4736842105263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4.2393410852713176"/>
    <n v="1296.296296296296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17.647058823529413"/>
    <n v="214.285714285714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2.5641025641025643"/>
    <n v="214.2857142857142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00.45555555555555"/>
    <n v="1808.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14.425851125216388"/>
    <n v="1666.666666666666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0.15119443604475355"/>
    <n v="3.311258278145695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0.30666223710101964"/>
    <n v="24.53987730061349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0.98536036036036034"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0.95952714502293279"/>
    <n v="62.30529595015576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0.93091173402138871"/>
    <n v="56.75368898978433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0.90864034363125723"/>
    <n v="28.57142857142857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0.2452783909737552"/>
    <n v="20.10050251256281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0.44657809534442333"/>
    <n v="26.3157894736842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0.32916271632221045"/>
    <n v="51.7751479289940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0.70758836850916274"/>
    <n v="39.45407279029462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3.5834120598104049E-2"/>
    <n v="3.003003003003002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0.58220332519607154"/>
    <n v="34.01360544217686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0.98996832101372756"/>
    <n v="267.8571428571428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0.98039215686274506"/>
    <n v="1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0.58904916102443328"/>
    <n v="27.79166666666666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0.87310318333420645"/>
    <n v="105.0420168067226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0.11394712853236098"/>
    <n v="3.144654088050314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0.94888663967611331"/>
    <n v="194.80519480519482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0.53078556263269638"/>
    <n v="18.8679245283018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0.69612525970826999"/>
    <n v="51.95843325339728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0.6854949273375377"/>
    <n v="32.25806451612903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0.76228808391267233"/>
    <n v="20.270270270270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0.8771929824561403"/>
    <n v="32.25806451612903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7.2494203861856857E-2"/>
    <n v="2.30680507497116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0.10460251046025104"/>
    <n v="2.884615384615384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0.8928571428571429"/>
    <n v="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0.15463917525773196"/>
    <n v="3.333333333333333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0.90604751619870405"/>
    <n v="39.95238095238094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0.78284014404258651"/>
    <n v="5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0.6333122229259025"/>
    <n v="24.6913580246913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0.87210379779401348"/>
    <n v="69.93006993006993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0.72987721691678031"/>
    <n v="25.47619047619047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0.28199199142744347"/>
    <n v="25.12562814070351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0.94320486815415816"/>
    <n v="37.20000000000000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0.53390282968499736"/>
    <n v="2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0.60168471720818295"/>
    <n v="19.2307692307692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0.98300283286118983"/>
    <n v="24.78571428571428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0.6097560975609756"/>
    <n v="6.12244897959183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0.94637223974763407"/>
    <n v="43.478260869565219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00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e v="#DIV/0!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2.9797616673387521"/>
    <n v="666.2225183211193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48.709206039941549"/>
    <n v="1923.076923076923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9.5238095238095237"/>
    <n v="869.5652173913043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11.880316738748508"/>
    <n v="934.5794392523364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69.444444444444443"/>
    <n v="833.3333333333333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13.20754716981132"/>
    <n v="200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1008.0645161290323"/>
    <n v="41666.66666666666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67.5977653631285"/>
    <n v="120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53.506592776609978"/>
    <n v="16470.58823529411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12.99435028248588"/>
    <n v="9090.90909090909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8.6793737236215112"/>
    <n v="728.5714285714285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1960.7843137254902"/>
    <n v="16666.666666666668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4.7543581616481774"/>
    <n v="348.8372093023255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8.7438064704167875"/>
    <n v="986.8421052631579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5.336767839925427"/>
    <n v="508.4745762711864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1076.9230769230769"/>
    <n v="2450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6.759189797449359"/>
    <n v="49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1052.6315789473683"/>
    <n v="400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0.97181729834791064"/>
    <n v="83.33333333333332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0.93632958801498123"/>
    <n v="25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0.95605722002461846"/>
    <n v="357.1428571428571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0.96685082872928174"/>
    <n v="168.2692307692307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0.81206496519721583"/>
    <n v="76.08695652173912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0.6277657002632222"/>
    <n v="48.54368932038835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0.90361445783132532"/>
    <n v="83.3333333333333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0.58582308142940831"/>
    <n v="35.71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0.79920079920079923"/>
    <n v="72.727272727272734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15.586372745490982"/>
    <n v="648.133333333333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8.8152327221438647"/>
    <n v="297.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.0129557095510697"/>
    <n v="212.765957446808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3.6258158085569252"/>
    <n v="606.060606060606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1.5913430935709738"/>
    <n v="204.6783625730994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13.178703215603585"/>
    <n v="862.0689655172413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1.9848771266540643"/>
    <n v="233.3333333333333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5.7101024890190333"/>
    <n v="722.2222222222221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7272.727272727273"/>
    <n v="4000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03.030303030303"/>
    <n v="13333.33333333333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15.94202898550725"/>
    <n v="80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45.45454545454547"/>
    <n v="400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3.5335689045936394"/>
    <n v="3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416.66666666666669"/>
    <n v="50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87.5"/>
    <n v="175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5000"/>
    <n v="50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e v="#DIV/0!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e v="#DIV/0!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675.67567567567562"/>
    <n v="3571.428571428571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35000"/>
    <n v="350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9.3174935942231532"/>
    <n v="677.9661016949152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1857.1428571428571"/>
    <n v="325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40"/>
    <n v="3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25"/>
    <n v="1666.6666666666667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0000"/>
    <n v="300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211.26760563380282"/>
    <n v="500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17.699115044247787"/>
    <n v="1578.9473684210527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3.7947533410328327"/>
    <n v="442.3076923076923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07.57400999615533"/>
    <n v="400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e v="#DIV/0!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42.84285714285716"/>
    <n v="2499.7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2.1656050955414012"/>
    <n v="73.91304347826087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2.9061319383900028"/>
    <n v="384.6153846153846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0.96385542168674698"/>
    <n v="888.8888888888889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16.593886462882097"/>
    <n v="2714.2857142857142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9.4882116158711902"/>
    <n v="2062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0.89049460614695708"/>
    <n v="133.0798479087452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0.28502645579934421"/>
    <n v="20.30456852791878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0.42878824228336598"/>
    <n v="19.06577693040991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0.98419384682006972"/>
    <n v="162.3376623376623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0.64977110188508336"/>
    <n v="55.1470588235294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0.99288979177247338"/>
    <n v="53.561643835616437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0.7611403265983947"/>
    <n v="38.4615384615384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0.97807801150219742"/>
    <n v="105.6338028169014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0.85943140018563713"/>
    <n v="81.96721311475410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0.37789693427962928"/>
    <n v="21.77858439201451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0.83347155069882417"/>
    <n v="53.47593582887700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0.83261173649503761"/>
    <n v="76.923076923076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0.96540627514078836"/>
    <n v="121.6216216216216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0.91883614088820831"/>
    <n v="86.95652173913043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0.8465680132741864"/>
    <n v="144.5086705202312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6.8399452804377564E-2"/>
    <n v="2.788104089219330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0.39597687495050288"/>
    <n v="27.02702702702702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0.71403070332024277"/>
    <n v="68.181818181818187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0.33684187539580285"/>
    <n v="2.421982335623159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0.6918380407146687"/>
    <n v="353.9823008849557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0.94567119012719281"/>
    <n v="247.52475247524754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0.20275339105046533"/>
    <n v="14.14427157001414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0.49547466472881019"/>
    <n v="38.26530612244897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0.9574875526618154"/>
    <n v="326.0869565217391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0.58722447482014073"/>
    <n v="39.589442815249264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0.95874213032501354"/>
    <n v="810.8108108108108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0.84566596194503174"/>
    <n v="82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0.92990384794212277"/>
    <n v="420.1680672268907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4.4241914790072115E-5"/>
    <n v="6.1349693251533744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0.1022354113475854"/>
    <n v="2.212389380530973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0.8136696501220505"/>
    <n v="137.9310344827586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0.40640362056857487"/>
    <n v="65.7894736842105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0.67594970934162502"/>
    <n v="333.3333333333333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0.26035502958579881"/>
    <n v="5.759162303664921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0.967741935483871"/>
    <n v="17.64705882352941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228.57142857142858"/>
    <n v="200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3.4199726402188784"/>
    <n v="138.8888888888888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e v="#DIV/0!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19.161676646706585"/>
    <n v="727.2727272727272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4.5688178183894914"/>
    <n v="163.2653061224489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3.7453183520599249"/>
    <n v="157.8947368421052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3.5714285714285716"/>
    <n v="1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94.339622641509436"/>
    <n v="125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90.909090909090907"/>
    <n v="50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e v="#DIV/0!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e v="#DIV/0!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8.7272727272727266"/>
    <n v="342.8571428571428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5.2631578947368425"/>
    <n v="2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e v="#DIV/0!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1.9230769230769231"/>
    <n v="33.33333333333333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9.5419847328244281"/>
    <n v="303.03030303030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50"/>
    <n v="75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8.5470085470085468"/>
    <n v="333.3333333333333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9.5238095238095237"/>
    <n v="5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e v="#DIV/0!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38.88888888888889"/>
    <n v="125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30"/>
    <n v="325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437.77777777777777"/>
    <n v="13133.33333333333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88.888888888888886"/>
    <n v="10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e v="#DIV/0!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50"/>
    <n v="12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17.64705882352941"/>
    <n v="1333.33333333333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6.9860279441117763"/>
    <n v="205.882352941176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400"/>
    <n v="4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9.6049945971905384"/>
    <n v="606.060606060606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e v="#DIV/0!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e v="#DIV/0!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530"/>
    <n v="53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7.0175438596491224"/>
    <n v="307.6923076923076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3.333333333333336"/>
    <n v="2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12.688821752265861"/>
    <n v="583.3333333333333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00"/>
    <n v="3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3.9145907473309607"/>
    <n v="366.6666666666666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47.169811320754718"/>
    <n v="25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e v="#DIV/0!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0.94984802431610937"/>
    <n v="44.64285714285714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0.83333333333333337"/>
    <n v="55.55555555555555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0.8733624454148472"/>
    <n v="16.39344262295081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0.84033613445378152"/>
    <n v="55.55555555555555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0.95529231944975157"/>
    <n v="35.211267605633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0.84860828241683639"/>
    <n v="33.7837837837837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0.83542188805346695"/>
    <n v="26.31578947368420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0.97560975609756095"/>
    <n v="10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0.98846787479406917"/>
    <n v="1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0.94936708860759489"/>
    <n v="45.45454545454545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0.97560975609756095"/>
    <n v="71.42857142857143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0.92936802973977695"/>
    <n v="83.33333333333332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0.90442489881746446"/>
    <n v="136.9863013698630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0.66666666666666663"/>
    <n v="16.666666666666668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0.95890410958904104"/>
    <n v="3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0.86580086580086579"/>
    <n v="38.0952380952380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0.97423038843783372"/>
    <n v="85.1063829787234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0.98619329388560162"/>
    <n v="35.9712230215827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0.85737704355818334"/>
    <n v="38.4615384615384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0.75187969924812026"/>
    <n v="32.2580645161290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0.75075075075075071"/>
    <n v="38.4615384615384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0.98199672667757776"/>
    <n v="33.33333333333333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0.78155529503712384"/>
    <n v="70.92198581560283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0.86956521739130432"/>
    <n v="43.47826086956521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0.90909090909090906"/>
    <n v="22.22222222222222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0.89206066012488849"/>
    <n v="39.47368421052631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0.79365079365079361"/>
    <n v="53.76344086021505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0.99756151629350476"/>
    <n v="65.21739130434782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0.9765625"/>
    <n v="119.0476190476190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0.92421441774491686"/>
    <n v="43.85964912280702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0.997307270370001"/>
    <n v="92.59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0.88261253309796994"/>
    <n v="60.2409638554216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0.78384824697938482"/>
    <n v="29.16666666666666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0.92821782178217827"/>
    <n v="23.437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0.41322314049586778"/>
    <n v="17.85714285714285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0.70638097480574524"/>
    <n v="17.75147928994082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0.76923076923076927"/>
    <n v="18.18181818181818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0.94312930302744502"/>
    <n v="98.03921568627451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0.95419847328244278"/>
    <n v="48.0769230769230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0.73529411764705888"/>
    <n v="1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0.80645161290322576"/>
    <n v="7.1428571428571432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0.85526315789473684"/>
    <n v="43.33333333333333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0.967741935483871"/>
    <n v="58.8235294117647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0.92807424593967514"/>
    <n v="105.2631578947368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0.83160083160083165"/>
    <n v="86.95652173913043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0.9962248322147651"/>
    <n v="97.938144329896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0.93879083740142699"/>
    <n v="32.8947368421052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0.90361445783132532"/>
    <n v="57.69230769230769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0.87169062653635476"/>
    <n v="26.31578947368420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0.92370851864522752"/>
    <n v="77.14285714285713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0.58823529411764708"/>
    <n v="38.09523809523809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0.53447640019454945"/>
    <n v="10.7526881720430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0.92783505154639179"/>
    <n v="40.90909090909090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0.83160083160083165"/>
    <n v="37.0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0.89743589743589747"/>
    <n v="112.9032258064516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0.96153846153846156"/>
    <n v="18.939393939393938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00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e v="#DIV/0!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e v="#DIV/0!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18.333333333333332"/>
    <n v="55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.1699070160608622"/>
    <n v="192.307692307692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e v="#DIV/0!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e v="#DIV/0!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500"/>
    <n v="11666.66666666666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00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25.723472668810288"/>
    <n v="615.3846153846153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e v="#DIV/0!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52.631578947368418"/>
    <n v="833.3333333333333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e v="#DIV/0!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2.3980815347721824"/>
    <n v="71.42857142857143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2"/>
    <n v="12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20.547945205479451"/>
    <n v="5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5.0666666666666664"/>
    <n v="2533.333333333333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e v="#DIV/0!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57.142857142857146"/>
    <n v="20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15.037593984962406"/>
    <n v="444.4444444444444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.125"/>
    <n v="83.33333333333332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230.90909090909091"/>
    <n v="4233.3333333333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2500"/>
    <n v="50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62.5"/>
    <n v="833.33333333333337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e v="#DIV/0!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11.11111111111111"/>
    <n v="25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4.9603174603174605"/>
    <n v="2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2.3802874117706798"/>
    <n v="25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12.99435028248588"/>
    <n v="40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6.666666666666667"/>
    <n v="555.5555555555555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21.413276231263382"/>
    <n v="769.2307692307692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e v="#DIV/0!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2.6232948583420774"/>
    <n v="3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18.450184501845019"/>
    <n v="1666.666666666666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2857.1428571428573"/>
    <n v="6666.66666666666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e v="#DIV/0!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9.2307692307692299"/>
    <n v="10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47.61904761904762"/>
    <n v="75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386.20689655172413"/>
    <n v="112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4.2857142857142856"/>
    <n v="413.7931034482758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e v="#DIV/0!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2.9761904761904763"/>
    <n v="187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5.2410901467505244"/>
    <n v="20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243.24324324324326"/>
    <n v="1125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.0769230769230771"/>
    <n v="8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20"/>
    <n v="2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600"/>
    <n v="30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e v="#DIV/0!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2.6269702276707529"/>
    <n v="214.2857142857142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95.238095238095241"/>
    <n v="666.6666666666666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6.630036630036628"/>
    <n v="100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11"/>
    <n v="323.5294117647058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200"/>
    <n v="25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e v="#DIV/0!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21.739130434782609"/>
    <n v="12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4.8"/>
    <n v="25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21.818181818181817"/>
    <n v="400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23.734177215189874"/>
    <n v="62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e v="#DIV/0!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1.6152716593245227"/>
    <n v="785.7142857142856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25"/>
    <n v="37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6000"/>
    <n v="150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28.2051282051282"/>
    <n v="125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20"/>
    <n v="3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5.627009646302251"/>
    <n v="205.8823529411764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10.619469026548673"/>
    <n v="857.1428571428571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1250"/>
    <n v="125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6.363636363636367"/>
    <n v="19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9000"/>
    <n v="180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0000"/>
    <n v="30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2.7397260273972601"/>
    <n v="128.57142857142858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7.1133004926108372"/>
    <n v="555.3846153846153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5000"/>
    <n v="50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25000"/>
    <n v="250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1.6366612111292962"/>
    <n v="333.3333333333333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12.758620689655173"/>
    <n v="264.285714285714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4.5766590389016022"/>
    <n v="222.22222222222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3.6710719530102791"/>
    <n v="25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11.764705882352942"/>
    <n v="10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3.7257824143070044"/>
    <n v="192.3076923076923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0.77519379844961245"/>
    <n v="33.33333333333333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0.96899224806201545"/>
    <n v="170.0680272108843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0.97612421853121933"/>
    <n v="226.1306532663316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0.8"/>
    <n v="6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0.76433121019108285"/>
    <n v="85.71428571428570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0.97972579924193715"/>
    <n v="25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0.99088386841062226"/>
    <n v="161.2903225806451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0.94339622641509435"/>
    <n v="83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0.95150399017802334"/>
    <n v="81.57894736842105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0.97314130011677691"/>
    <n v="46.29629629629629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0.92592592592592593"/>
    <n v="67.56756756756756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0.99122061738884171"/>
    <n v="89.74358974358973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0.78125"/>
    <n v="29.41176470588235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0.75"/>
    <n v="27.27272727272727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0.98643649815043155"/>
    <n v="12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0.97205346294046169"/>
    <n v="3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0.93248787765759045"/>
    <n v="75.75757575757575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25000"/>
    <n v="250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4.8959608323133414"/>
    <n v="990.0990099009901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e v="#DIV/0!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00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e v="#DIV/0!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000"/>
    <n v="1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23.32089552238806"/>
    <n v="1923.076923076923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20833.333333333332"/>
    <n v="55555.55555555555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40"/>
    <n v="5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e v="#DIV/0!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45.620437956204377"/>
    <n v="862.0689655172413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12.461059190031152"/>
    <n v="25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661.15702479338847"/>
    <n v="133333.3333333333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e v="#DIV/0!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1.6783216783216783"/>
    <n v="109.090909090909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5.9757942511346442"/>
    <n v="39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53.571428571428569"/>
    <n v="500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e v="#DIV/0!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e v="#DIV/0!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e v="#DIV/0!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0.91224229155263636"/>
    <n v="46.29629629629629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0.82101806239737274"/>
    <n v="5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0.93589143659335516"/>
    <n v="102.0408163265306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0.99291258993305787"/>
    <n v="25.51020408163265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0.91743119266055051"/>
    <n v="38.4615384615384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0.88004928275983452"/>
    <n v="78.12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0.8778089887640449"/>
    <n v="70.42253521126760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0.94339622641509435"/>
    <n v="74.46808510638297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0.61538461538461542"/>
    <n v="58.82352941176470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0.94339622641509435"/>
    <n v="65.93406593406592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0.99843993759750393"/>
    <n v="74.41860465116279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0.94921689606074988"/>
    <n v="117.6470588235294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0.57208237986270027"/>
    <n v="151.515151515151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0.98039215686274506"/>
    <n v="57.4712643678160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0.99875156054931336"/>
    <n v="70.79646017699114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0.58333333333333337"/>
    <n v="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0.8805400645729381"/>
    <n v="1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0.77239958805355302"/>
    <n v="46.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0.98619329388560162"/>
    <n v="108.6956521739130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0.91603053435114501"/>
    <n v="12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0.77564475470234628"/>
    <n v="41.23711340206185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0.97981579463060942"/>
    <n v="84.74576271186440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0.68240950088157304"/>
    <n v="105.936073059360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0.99649234693877553"/>
    <n v="114.678899082568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0.82203041512535968"/>
    <n v="90.09009009009008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0.94786729857819907"/>
    <n v="42.85714285714285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0.9057905377497264"/>
    <n v="94.33962264150943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0.56645990879995467"/>
    <n v="54.94505494505494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0.96810933940774491"/>
    <n v="91.39784946236558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0.9569377990430622"/>
    <n v="46.8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0.99700897308075775"/>
    <n v="45.45454545454545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0.21846144883632868"/>
    <n v="5.084745762711864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0.9527439024390244"/>
    <n v="60.2409638554216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0.58158856763044198"/>
    <n v="89.28571428571429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0.96404126096596932"/>
    <n v="86.95652173913043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0.97060051053586849"/>
    <n v="115.473441108545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0.84112149532710279"/>
    <n v="67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0.31377481894009879"/>
    <n v="41.22285714285714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0.92160680830446728"/>
    <n v="67.30769230769230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0.98846787479406917"/>
    <n v="176.4705882352941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0.88640694943048348"/>
    <n v="144.404332129963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0.82990150791538131"/>
    <n v="89.83050847457627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0.92807424593967514"/>
    <n v="82.47422680412371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0.55555555555555558"/>
    <n v="3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0.98846787479406917"/>
    <n v="115.3846153846153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0.83503123016800829"/>
    <n v="195.312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0.63291139240506333"/>
    <n v="1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0.80862533692722371"/>
    <n v="1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0.85378868729989332"/>
    <n v="72.727272727272734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0.63710499490316008"/>
    <n v="93.4579439252336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0.88414202857547042"/>
    <n v="44.8833034111310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0.96921322690992018"/>
    <n v="8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0.97454712221967443"/>
    <n v="236.111111111111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0.94481425810607689"/>
    <n v="138.3647798742138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0.99290780141843971"/>
    <n v="102.439024390243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0.82485565026120433"/>
    <n v="66.37168141592920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0.99431818181818177"/>
    <n v="233.3333333333333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0.86190384983719592"/>
    <n v="43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0.99127676447264079"/>
    <n v="161.2903225806451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0.970873786407767"/>
    <n v="116.6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0.40581121662202746"/>
    <n v="27.47252747252747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0.33090668431502318"/>
    <n v="17.24137931034482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0.69767441860465118"/>
    <n v="3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0.76080340839926963"/>
    <n v="12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0.5951672419950006"/>
    <n v="50.50505050505050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0.9117709631340607"/>
    <n v="86.20689655172414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0.93733261917514732"/>
    <n v="42.6829268292682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0.78616352201257866"/>
    <n v="4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0.68243858052775253"/>
    <n v="130.43478260869566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0.88860453543754891"/>
    <n v="79.36507936507936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0.91922883319342674"/>
    <n v="81.43322475570032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0.78906669191680079"/>
    <n v="75.9878419452887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0.46904315196998125"/>
    <n v="15.6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0.99502487562189057"/>
    <n v="37.0370370370370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0.9198455763246467"/>
    <n v="84.74576271186440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0.93023255813953487"/>
    <n v="71.42857142857143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0.90512540894220284"/>
    <n v="87.36842105263157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0.78125"/>
    <n v="40.54054054054054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0.9090358160111508"/>
    <n v="117.187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0.91456443868607573"/>
    <n v="76.9230769230769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0.75354259211116259"/>
    <n v="62.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0.52397691848510974"/>
    <n v="136.2068965517241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0.67114093959731547"/>
    <n v="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0.60096153846153844"/>
    <n v="106.3829787234042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0.9375"/>
    <n v="69.44444444444444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0.94339622641509435"/>
    <n v="66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4.2321644498186215"/>
    <n v="10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666.66666666666663"/>
    <n v="250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250"/>
    <n v="3333.333333333333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e v="#DIV/0!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20000"/>
    <n v="200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e v="#DIV/0!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e v="#DIV/0!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6000"/>
    <n v="6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3.259423503325941"/>
    <n v="1363.6363636363637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656.71641791044772"/>
    <n v="36666.66666666666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e v="#DIV/0!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1.4961101137043686"/>
    <n v="149.2537313432835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5.1107325383304945"/>
    <n v="130.434782608695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8.8537362767087711"/>
    <n v="1041.666666666666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2500"/>
    <n v="12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8.34326579261025"/>
    <n v="23333.33333333333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40"/>
    <n v="8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1428.5714285714287"/>
    <n v="125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7.0921985815602833"/>
    <n v="142.857142857142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29.940119760479043"/>
    <n v="62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1.6729401923881222"/>
    <n v="102.5641025641025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6000"/>
    <n v="60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4341.0852713178292"/>
    <n v="4000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1136.3636363636363"/>
    <n v="8333.333333333333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11.574074074074074"/>
    <n v="7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6.6401062416998675"/>
    <n v="2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209.52380952380952"/>
    <n v="11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845.07042253521126"/>
    <n v="200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18.80153215749154"/>
    <n v="49395.03703703703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5319.1489361702124"/>
    <n v="285714.2857142857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475.51117451260103"/>
    <n v="2000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e v="#DIV/0!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357.14285714285717"/>
    <n v="6666.66666666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8.6361702127659576"/>
    <n v="676.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40.983606557377051"/>
    <n v="2777.7777777777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400"/>
    <n v="6666.66666666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60"/>
    <n v="100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515.8730158730159"/>
    <n v="21666.66666666666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4.2705842159207377"/>
    <n v="555.55555555555554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19.681595521343596"/>
    <n v="2500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6.2814070351758797"/>
    <n v="555.5555555555555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84.517279557805594"/>
    <n v="4761.904761904761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4.395604395604396"/>
    <n v="235.2941176470588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4000"/>
    <n v="100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298.39999999999998"/>
    <n v="149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25.157232704402517"/>
    <n v="1428.571428571428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5.8309037900874632"/>
    <n v="238.095238095238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27.716154721274176"/>
    <n v="1804.629629629629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7.1942446043165464"/>
    <n v="4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6.5681444991789819"/>
    <n v="923.076923076923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8.3333333333333339"/>
    <n v="208.3333333333333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2.556727388942154"/>
    <n v="177.7777777777777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372.72727272727275"/>
    <n v="20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.3755274261603376"/>
    <n v="8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2.3606623586429727"/>
    <n v="188.5483870967742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24.390243902439025"/>
    <n v="2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5.0600885515496525"/>
    <n v="1379.310344827586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1923.0769230769231"/>
    <n v="250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3.9951756369666818"/>
    <n v="232.45614035087721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2500"/>
    <n v="25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3.7537537537537538"/>
    <n v="263.1578947368420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21.113243761996163"/>
    <n v="1222.222222222222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23.565264293419634"/>
    <n v="2952.027027027027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e v="#DIV/0!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3.333333333333336"/>
    <n v="1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1.7441860465116279"/>
    <n v="7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000"/>
    <n v="10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22.58064516129031"/>
    <n v="2500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2000"/>
    <n v="100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10156.25"/>
    <n v="13000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50"/>
    <n v="15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1.7155172413793103"/>
    <n v="99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1.4672739224340314"/>
    <n v="359.195402298850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0769.23076923077"/>
    <n v="20000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e v="#DIV/0!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24.03846153846154"/>
    <n v="1470.588235294117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e v="#DIV/0!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0.92075379043643735"/>
    <n v="128.2051282051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25"/>
    <n v="125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26.666666666666668"/>
    <n v="25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6.3565891472868215"/>
    <n v="341.6666666666666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000"/>
    <n v="30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0.92592592592592593"/>
    <n v="31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4.4444444444444446"/>
    <n v="83.33333333333332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4.7962962962962967"/>
    <n v="11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0.78247261345852892"/>
    <n v="22.72727272727272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0"/>
    <n v="15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e v="#DIV/0!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18.518518518518519"/>
    <n v="8333.333333333333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04.16666666666667"/>
    <n v="25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1.9379844961240309"/>
    <n v="6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61.111111111111114"/>
    <n v="916.6666666666666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e v="#DIV/0!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1.3262599469496021"/>
    <n v="333.3333333333333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e v="#DIV/0!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9.5238095238095237"/>
    <n v="4166.6666666666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0.85088279089555419"/>
    <n v="93.89671361502347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0.76238881829733163"/>
    <n v="31.57894736842105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0.96153846153846156"/>
    <n v="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0.99009900990099009"/>
    <n v="33.65384615384615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0.99601593625498008"/>
    <n v="102.9411764705882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0.94380094380094381"/>
    <n v="32.83582089552238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0.29798857710454435"/>
    <n v="12.44813278008298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0.8855154965211891"/>
    <n v="56.9105691056910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0.5304910331100674"/>
    <n v="16.55629139072847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0.9821428571428571"/>
    <n v="61.79775280898876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0.99009900990099009"/>
    <n v="97.5609756097560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0.8771929824561403"/>
    <n v="72.46376811594203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0.74916842305041398"/>
    <n v="28.84615384615384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0.98489822718319109"/>
    <n v="78.9473684210526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0.95147478591817314"/>
    <n v="27.0270270270270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0.78647267007471489"/>
    <n v="63.49206349206349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0.89965397923875434"/>
    <n v="180.5555555555555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0.93668040464593483"/>
    <n v="35.21126760563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0.61475409836065575"/>
    <n v="35.71428571428571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0.62411030846562832"/>
    <n v="37.63440860215053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0.86083213773314204"/>
    <n v="54.54545454545454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0.80515297906602257"/>
    <n v="40.9836065573770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0.97075597621647858"/>
    <n v="97.5609756097560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0.89086859688195996"/>
    <n v="28.16901408450704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0.91899698043849287"/>
    <n v="59.829059829059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0.86956521739130432"/>
    <n v="68.96551724137931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0.970873786407767"/>
    <n v="135.1351351351351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0.98879367172050103"/>
    <n v="130.4347826086956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0.91274187659729833"/>
    <n v="83.33333333333332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0.87076076993583873"/>
    <n v="34.54545454545454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0.85178875638841567"/>
    <n v="49.0196078431372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0.58229813664596275"/>
    <n v="19.2307692307692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0.87594529095982754"/>
    <n v="67.74193548387096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0.83507306889352817"/>
    <n v="26.66666666666666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0.91743119266055051"/>
    <n v="33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0.99122061738884171"/>
    <n v="46.35761589403973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0.91743119266055051"/>
    <n v="36.76470588235294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0.93275488069414314"/>
    <n v="93.47826086956521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0.9785932721712538"/>
    <n v="45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0.85989451960559504"/>
    <n v="61.47540983606557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1.5384615384615385"/>
    <n v="22.22222222222222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8.112094395280236"/>
    <n v="2894.736842105263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e v="#DIV/0!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24.834437086092716"/>
    <n v="93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98.039215686274517"/>
    <n v="125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8.5178875638841571"/>
    <n v="208.3333333333333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e v="#DIV/0!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1.6908212560386473"/>
    <n v="89.743589743589737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1666.6666666666667"/>
    <n v="50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8.7336244541484724"/>
    <n v="25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272.72727272727275"/>
    <n v="100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1.9171779141104295"/>
    <n v="94.33962264150943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50000"/>
    <n v="500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80"/>
    <n v="100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1.8341892883345561"/>
    <n v="2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4"/>
    <n v="166.6666666666666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e v="#DIV/0!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29.304029304029303"/>
    <n v="666.6666666666666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e v="#DIV/0!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2.1568627450980391"/>
    <n v="152.7777777777777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0.96618357487922701"/>
    <n v="60.97560975609756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0.83806028741057004"/>
    <n v="42.03539823008849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0.79512324410283597"/>
    <n v="5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0.83511855052467232"/>
    <n v="71.42857142857143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0.79207920792079212"/>
    <n v="42.55319148936170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0.99883469285833193"/>
    <n v="127.6595744680851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0.97911227154046998"/>
    <n v="104.3478260869565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0.99649802123964348"/>
    <n v="261.1940298507462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0.99950024987506247"/>
    <n v="57.14285714285714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0.86190384983719592"/>
    <n v="43.26923076923076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0.97943192948090108"/>
    <n v="65.21739130434782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0.9989012086704625"/>
    <n v="168.067226890756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0.99166997223324083"/>
    <n v="254.2372881355932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0.96688421561518012"/>
    <n v="35.39823008849557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0.80128205128205132"/>
    <n v="29.76190476190476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0.91310751104565535"/>
    <n v="41.8918918918918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0.98007187193727541"/>
    <n v="138.8888888888888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0.97703957010258913"/>
    <n v="51.28205128205128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0.96"/>
    <n v="57.14285714285714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0.8"/>
    <n v="4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0.97710776102735897"/>
    <n v="189.1891891891891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0.92708478190330501"/>
    <n v="99.00990099009901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0.91004550227511372"/>
    <n v="70.27027027027027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0.6211180124223602"/>
    <n v="35.71428571428571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0.76219512195121952"/>
    <n v="38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0.84175084175084181"/>
    <n v="81.96721311475410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0.99608786491056378"/>
    <n v="34.78260869565217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0.96892965570699563"/>
    <n v="82.87292817679558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0.99403578528827041"/>
    <n v="181.8181818181818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0.99218610916768624"/>
    <n v="130.1115241635687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0.890302066772655"/>
    <n v="35.44303797468354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0.94411642492003522"/>
    <n v="56.36538461538461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0.99436526350679488"/>
    <n v="88.2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0.86725844301601873"/>
    <n v="50.8982035928143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0.78552003783064506"/>
    <n v="54.6448087431693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0.97240792512458973"/>
    <n v="112.67605633802818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0.97146326654523374"/>
    <n v="23.18840579710144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0.95872899926953981"/>
    <n v="77.77777777777777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0.89911886351375647"/>
    <n v="51.8134715025906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0.94464386926128852"/>
    <n v="43.85964912280702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0.99214551467548573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0.95304106740599548"/>
    <n v="62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0.98471718922325513"/>
    <n v="117.3708920187793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0.90307043949428056"/>
    <n v="7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0.78233657858136296"/>
    <n v="4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0.98207709305180457"/>
    <n v="173.9130434782608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0.98757929122193944"/>
    <n v="69.89247311827956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0.5714285714285714"/>
    <n v="16.6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0.78088396064344834"/>
    <n v="56.8181818181818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0.94073819726339269"/>
    <n v="48.78048780487804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0.95044127630685671"/>
    <n v="93.33333333333332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0.94190494131522695"/>
    <n v="237.1134020618556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0.91541559868180156"/>
    <n v="68.49315068493150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0.99547511312217196"/>
    <n v="67.3469387755102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0.97048763026012252"/>
    <n v="91.04477611940298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0.89153258016660963"/>
    <n v="36.76470588235294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0.970873786407767"/>
    <n v="51.02040816326530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0.6097560975609756"/>
    <n v="42.85714285714285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0.76171131141297443"/>
    <n v="36.80981595092024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0.97943192948090108"/>
    <n v="52.08333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0.78125"/>
    <n v="47.6190476190476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0.98522167487684731"/>
    <n v="114.2857142857142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0.98360655737704916"/>
    <n v="6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0.76923076923076927"/>
    <n v="29.41176470588235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0.64754257592436704"/>
    <n v="68.96551724137931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0.93109869646182497"/>
    <n v="190.4761904761904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0.98694683221903856"/>
    <n v="54.19580419580419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0.99722991689750695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0.85583872194750854"/>
    <n v="4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0.92081031307550643"/>
    <n v="5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0.96711798839458418"/>
    <n v="73.5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0.87507543753771877"/>
    <n v="92.06349206349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0.970873786407767"/>
    <n v="66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0.82236842105263153"/>
    <n v="106.3829787234042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0.97421473578353579"/>
    <n v="130.801687763713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0.95465393794749398"/>
    <n v="17.02127659574468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0.98425196850393704"/>
    <n v="20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0.89204139900071378"/>
    <n v="61.71604938271605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0.98264002620373403"/>
    <n v="122.9508196721311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0.99735799866154562"/>
    <n v="48.30917874396135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0.75164233850964357"/>
    <n v="20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0.82508250825082508"/>
    <n v="27.77777777777777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0.8771929824561403"/>
    <n v="35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0.34948096885813151"/>
    <n v="6.7333333333333334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0.58670143415906129"/>
    <n v="49.45054945054945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0.84507042253521125"/>
    <n v="2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0.97220871932334274"/>
    <n v="25.9259259259259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0.69412309116149928"/>
    <n v="31.914893617021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0.99927325581395354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0.98299420033421803"/>
    <n v="138.8888888888888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0.86058519793459554"/>
    <n v="47.6190476190476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0.73439412484700117"/>
    <n v="34.09090909090909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0.7492507492507493"/>
    <n v="42.857142857142854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0.9671848013816926"/>
    <n v="16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0.86289549376797703"/>
    <n v="51.42857142857143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0.95678520172221337"/>
    <n v="85.71428571428570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0.98015192354814995"/>
    <n v="2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0.57034220532319391"/>
    <n v="27.77777777777777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0.9373828271466067"/>
    <n v="5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0.81775700934579443"/>
    <n v="61.4035087719298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0.62724014336917566"/>
    <n v="11.29032258064516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0.99923136049192929"/>
    <n v="209.6774193548387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0.91041514930808454"/>
    <n v="55.555555555555557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0.99960015993602558"/>
    <n v="60.97560975609756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0.86169754416199917"/>
    <n v="68.96551724137931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0.47449584816132861"/>
    <n v="13.79310344827586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0.90909090909090906"/>
    <n v="44.94382022471910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0.99913340903944603"/>
    <n v="93.89600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0.94170403587443952"/>
    <n v="58.33333333333333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0.79617834394904463"/>
    <n v="62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0.92592592592592593"/>
    <n v="31.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0.99009900990099009"/>
    <n v="65.7894736842105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0.93109869646182497"/>
    <n v="33.3333333333333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0.9850746268656716"/>
    <n v="143.478260869565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0.79428117553613975"/>
    <n v="20.40816326530612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0.98360655737704916"/>
    <n v="1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0.88888888888888884"/>
    <n v="26.666666666666668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0.98643649815043155"/>
    <n v="140.3508771929824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0.98765432098765427"/>
    <n v="24.24242424242424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0.68311195445920303"/>
    <n v="20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0.85616438356164382"/>
    <n v="38.4615384615384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0.94102885821831872"/>
    <n v="21.73913043478260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0.95675468809797171"/>
    <n v="76.9230769230769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0.95628415300546443"/>
    <n v="31.53153153153153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0.72139396198285499"/>
    <n v="84.15217391304348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0.99681020733652315"/>
    <n v="79.36507936507936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0.90744101633393826"/>
    <n v="73.5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0.97866510080250535"/>
    <n v="133.9285714285714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0.95831336847149018"/>
    <n v="170.2127659574468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0.72376357056694818"/>
    <n v="78.9473684210526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0.98360655737704916"/>
    <n v="76.9230769230769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0.58333333333333337"/>
    <n v="30.4347826086956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0.98576122672508215"/>
    <n v="1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0.76923076923076927"/>
    <n v="38.4615384615384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0.90909090909090906"/>
    <n v="83.33333333333332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0.83717036416910839"/>
    <n v="90.90909090909090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0.99709934735315442"/>
    <n v="69.62025316455695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0.65189048239895697"/>
    <n v="71.42857142857143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0.95759233926128595"/>
    <n v="68.62745098039215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0.98911968348170132"/>
    <n v="92.59259259259259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0.93005952380952384"/>
    <n v="71.42857142857143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0.31746031746031744"/>
    <n v="11.36363636363636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0.98103335513407453"/>
    <n v="54.545454545454547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0.79185520361990946"/>
    <n v="116.666666666666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0.98619329388560162"/>
    <n v="55.55555555555555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0.99009900990099009"/>
    <n v="95.23809523809524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0.9709680551509855"/>
    <n v="61.72839506172839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0.94117647058823528"/>
    <n v="173.9130434782608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0.98640946953090747"/>
    <n v="12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0.88136788295434509"/>
    <n v="73.52941176470588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0.45871559633027525"/>
    <n v="2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0.98600508905852413"/>
    <n v="298.0769230769230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0.94398993077407178"/>
    <n v="41.66666666666666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0.96153846153846156"/>
    <n v="833.3333333333333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0.45248868778280543"/>
    <n v="27.77777777777777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0.84269662921348309"/>
    <n v="2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0.95602294455066916"/>
    <n v="43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0.9624639076034649"/>
    <n v="92.5925925925925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0.84937712344280858"/>
    <n v="57.69230769230769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0.72202166064981954"/>
    <n v="22.22222222222222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0.96618357487922701"/>
    <n v="37.0370370370370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0.99750623441396513"/>
    <n v="66.66666666666667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0.93833780160857905"/>
    <n v="67.3076923076923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0.99987501562304715"/>
    <n v="421.0526315789473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0.98960910440376049"/>
    <n v="103.896103896103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0.92905405405405406"/>
    <n v="26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0.964785335262904"/>
    <n v="52.63157894736841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0.95754867539099908"/>
    <n v="107.14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0.97799511002444983"/>
    <n v="83.333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0.99262620533182078"/>
    <n v="76.08695652173912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0.8951406649616368"/>
    <n v="58.33333333333333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0.99989001209866912"/>
    <n v="93.7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0.95238095238095233"/>
    <n v="48.78048780487804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0.85567598402738165"/>
    <n v="85.7142857142857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0.96339113680154143"/>
    <n v="33.33333333333333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0.8733624454148472"/>
    <n v="161.290322580645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0.9765625"/>
    <n v="68.18181818181818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0.44843049327354262"/>
    <n v="27.77777777777777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0.94517958412098302"/>
    <n v="34.09090909090909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0.70242656449552998"/>
    <n v="20.3703703703703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0.54347826086956519"/>
    <n v="13.1578947368421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0.95846645367412142"/>
    <n v="53.57142857142856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0.8928571428571429"/>
    <n v="10.41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0.90029259509340531"/>
    <n v="61.538461538461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0.96385542168674698"/>
    <n v="26.08695652173912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0.9959167413604223"/>
    <n v="117.647058823529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0.98171970209884907"/>
    <n v="43.93939393939393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0.91102338293349527"/>
    <n v="90.90909090909090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0.81967213114754101"/>
    <n v="166.6666666666666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0.72689511941848395"/>
    <n v="20.58823529411764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0.99690958030106669"/>
    <n v="109.8901098901098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0.93370681605975725"/>
    <n v="29.85074626865671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0.47393364928909953"/>
    <n v="27.77777777777777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0.80906148867313921"/>
    <n v="23.8095238095238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0.92165898617511521"/>
    <n v="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0.96556163501770198"/>
    <n v="192.307692307692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0.76923076923076927"/>
    <n v="35.71428571428571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0.96618357487922701"/>
    <n v="68.18181818181818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0.83612040133779264"/>
    <n v="133.3333333333333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0.99999411768166069"/>
    <n v="37.77777777777777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0.99132589838909546"/>
    <n v="71.428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0.93856655290102387"/>
    <n v="59.78260869565217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0.72463768115942029"/>
    <n v="20.58823529411764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0.98863074641621351"/>
    <n v="102.0408163265306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0.91659028414298804"/>
    <n v="65.21739130434782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0.7142857142857143"/>
    <n v="2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0.96540627514078836"/>
    <n v="78.947368421052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0.97115350375998266"/>
    <n v="288.4615384615384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0.92478421701602964"/>
    <n v="43.10344827586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0.97323600973236013"/>
    <n v="39.21568627450980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0.76923076923076927"/>
    <n v="12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0.92123869755272947"/>
    <n v="27.77777777777777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0.91199270405836752"/>
    <n v="47.6190476190476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0.99737532808398954"/>
    <n v="133.8028169014084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0.94741828517290383"/>
    <n v="59.52380952380952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0.8928571428571429"/>
    <n v="52.63157894736841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0.94428706326723322"/>
    <n v="135.1351351351351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0.99009900990099009"/>
    <n v="83.333333333333329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0.95969289827255277"/>
    <n v="178.5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0.74250993107032803"/>
    <n v="66.66666666666667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0.95040411182834938"/>
    <n v="60.97560975609756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0.97465886939571145"/>
    <n v="58.13953488372092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0.53908355795148244"/>
    <n v="22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0.34602076124567471"/>
    <n v="1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0.92421441774491686"/>
    <n v="4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0.92764378478664189"/>
    <n v="71.42857142857143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0.91106290672451196"/>
    <n v="46.666666666666664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0.58608058608058611"/>
    <n v="4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0.65789473684210531"/>
    <n v="12.82051282051282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0.9878419452887538"/>
    <n v="40.6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0.65274151436031336"/>
    <n v="27.027027027027028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0.77922077922077926"/>
    <n v="21.42857142857142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0.99290780141843971"/>
    <n v="33.33333333333333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0.99354197714853454"/>
    <n v="144.9275362318840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0.52273915316257191"/>
    <n v="18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0.71326676176890158"/>
    <n v="36.363636363636367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0.80427631578947367"/>
    <n v="36.22222222222222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0.79239302694136293"/>
    <n v="13.88888888888888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0.52631578947368418"/>
    <n v="26.31578947368420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0.71942446043165464"/>
    <n v="41.66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0.49504950495049505"/>
    <n v="14.70588235294117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0.967305088024763"/>
    <n v="87.71929824561404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0.97729165119288208"/>
    <n v="53.76344086021505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0.970873786407767"/>
    <n v="55.5555555555555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0.7865168539325843"/>
    <n v="57.37704918032786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0.99009900990099009"/>
    <n v="63.82978723404255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0.82115289866973229"/>
    <n v="588.2352941176470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0.88188976377952755"/>
    <n v="44.44444444444444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0.66666666666666663"/>
    <n v="27.77777777777777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0.46598322460391428"/>
    <n v="16.666666666666668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0.97991180793728561"/>
    <n v="86.95652173913043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0.99009900990099009"/>
    <n v="51.28205128205128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0.88235294117647056"/>
    <n v="17.6470588235294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0.96153846153846156"/>
    <n v="5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0.86705202312138729"/>
    <n v="46.1538461538461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0.88613203367301729"/>
    <n v="35.08771929824561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0.78206465067778941"/>
    <n v="26.78571428571428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0.7009345794392523"/>
    <n v="115.3846153846153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0.84175084175084181"/>
    <n v="105.26315789473684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0.72289156626506024"/>
    <n v="3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0.62523329600597233"/>
    <n v="25.1879699248120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0.87535014005602241"/>
    <n v="56.818181818181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0.99397590361445787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0.64432989690721654"/>
    <n v="53.57142857142856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0.78277886497064575"/>
    <n v="30.30303030303030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0.82508250825082508"/>
    <n v="103.44827586206897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0.88731144631765746"/>
    <n v="69.44444444444444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0.78431372549019607"/>
    <n v="37.03703703703703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0.63211125158027814"/>
    <n v="5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0.94994775287359201"/>
    <n v="108.5714285714285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0.93580385551188472"/>
    <n v="69.44444444444444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0.8038585209003215"/>
    <n v="38.4615384615384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0.91992882562277578"/>
    <n v="31.6530612244897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0.97633136094674555"/>
    <n v="39.28571428571428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0.94786729857819907"/>
    <n v="57.14285714285714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0.94073377234242705"/>
    <n v="23.8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0.99337748344370858"/>
    <n v="35.71428571428571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0.94876660341555974"/>
    <n v="129.0322580645161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0.92971364819635549"/>
    <n v="65.7894736842105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0.96376252891287584"/>
    <n v="64.10256410256410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0.98522167487684731"/>
    <n v="103.4482758620689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0.95785440613026818"/>
    <n v="138.88888888888889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0.55555555555555558"/>
    <n v="6.6666666666666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0.94043887147335425"/>
    <n v="90.90909090909090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0.99447513812154698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0.98814229249011853"/>
    <n v="78.9473684210526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0.84464555052790347"/>
    <n v="63.63636363636363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0.90909090909090906"/>
    <n v="5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0.97402597402597402"/>
    <n v="65.21739130434782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0.90871090271341071"/>
    <n v="45.45454545454545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0.98667982239763197"/>
    <n v="71.42857142857143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0.99255583126550873"/>
    <n v="95.23809523809524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0.5902192242833052"/>
    <n v="26.92307692307692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0.87989441267047952"/>
    <n v="5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0.98463962189838516"/>
    <n v="135.1351351351351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0.94339622641509435"/>
    <n v="71.42857142857143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0.98039215686274506"/>
    <n v="97.05882352941176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0.85531004989308623"/>
    <n v="69.7674418604651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0.98861593768723788"/>
    <n v="44.59459459459459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0.75757575757575757"/>
    <n v="27.77777777777777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0.78125"/>
    <n v="38.4615384615384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0.84063047285464099"/>
    <n v="35.55555555555555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0.79239302694136293"/>
    <n v="62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0.6402048655569782"/>
    <n v="24.5098039215686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0.96946194861851676"/>
    <n v="43.47826086956521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0.65217391304347827"/>
    <n v="8.823529411764706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0.55418719211822665"/>
    <n v="24.10714285714285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0.77851304009342159"/>
    <n v="24.09638554216867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0.83565459610027859"/>
    <n v="46.15384615384615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0.81300813008130079"/>
    <n v="37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0.95238095238095233"/>
    <n v="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0.97812555575315663"/>
    <n v="64.70588235294117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0.95541401273885351"/>
    <n v="51.72413793103448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0.99601593625498008"/>
    <n v="3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0.97777777777777775"/>
    <n v="57.8947368421052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0.87405492810898211"/>
    <n v="104.1666666666666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0.98130841121495327"/>
    <n v="161.5384615384615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0.98039215686274506"/>
    <n v="23.8095238095238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0.95419847328244278"/>
    <n v="39.062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0.98199672667757776"/>
    <n v="6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0.94097519247219841"/>
    <n v="52.88461538461538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0.88166161474561422"/>
    <n v="94.33962264150943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0.99547511312217196"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0.99964012955336079"/>
    <n v="179.2114695340501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0.69444444444444442"/>
    <n v="15.90909090909090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0.96618357487922701"/>
    <n v="41.66666666666666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0.9221902017291066"/>
    <n v="43.24324324324324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0.9765625"/>
    <n v="46.29629629629629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0.67164179104477617"/>
    <n v="10.16129032258064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0.94795715233671429"/>
    <n v="2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0.99502487562189057"/>
    <n v="58.8235294117647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0.76595744680851063"/>
    <n v="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0.95465393794749398"/>
    <n v="52.6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0.91911764705882348"/>
    <n v="24.39024390243902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0.90090090090090091"/>
    <n v="52.63157894736841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0.99522292993630568"/>
    <n v="121.9512195121951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0.87450808919982514"/>
    <n v="76.9230769230769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0.81922446750409617"/>
    <n v="6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0.97276264591439687"/>
    <n v="38.461538461538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0.94232331437855399"/>
    <n v="128.8888888888888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0.9868745682423764"/>
    <n v="98.03921568627451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0.76923076923076927"/>
    <n v="22.22222222222222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0.99986668444207438"/>
    <n v="40.5405405405405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0.87804878048780488"/>
    <n v="33.33333333333333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0.34843205574912894"/>
    <n v="20.40816326530612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0.92165898617511521"/>
    <n v="1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0.86580086580086579"/>
    <n v="26.78571428571428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0.83950617283950613"/>
    <n v="147.8260869565217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0.91385402705007923"/>
    <n v="138.8888888888888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0.78988941548183256"/>
    <n v="17.85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0.99502487562189057"/>
    <n v="18.18181818181818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0.78431372549019607"/>
    <n v="64.51612903225806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0.99940035978412955"/>
    <n v="68.49315068493150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0.5714285714285714"/>
    <n v="38.88888888888888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0.78585461689587421"/>
    <n v="57.14285714285714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0.90388671286532085"/>
    <n v="69.7674418604651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0.794044665012407"/>
    <n v="44.44444444444444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0.84388185654008441"/>
    <n v="41.93548387096774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0.92827004219409281"/>
    <n v="73.33333333333332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0.97465886939571145"/>
    <n v="75.75757575757575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0.90826521344232514"/>
    <n v="37.03703703703703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0.49504950495049505"/>
    <n v="29.41176470588235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0.76923076923076927"/>
    <n v="2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0.95831336847149018"/>
    <n v="37.73584905660377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0.99950024987506247"/>
    <n v="81.63265306122448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0.5859375"/>
    <n v="26.31578947368420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0.88626292466765144"/>
    <n v="43.47826086956521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0.54347826086956519"/>
    <n v="16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0.76765609007164792"/>
    <n v="46.87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0.94827586206896552"/>
    <n v="27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0.65224625623960064"/>
    <n v="93.33333333333332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0.61614294516327783"/>
    <n v="32.25806451612903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0.73529411764705888"/>
    <n v="49.01960784313725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0.69252077562326875"/>
    <n v="87.71929824561404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0.99206349206349209"/>
    <n v="35.211267605633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0.93632958801498123"/>
    <n v="34.72222222222222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0.80128205128205132"/>
    <n v="55.555555555555557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0.84090909090909094"/>
    <n v="14.50980392156862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0.99009900990099009"/>
    <n v="35.71428571428571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0.88495575221238942"/>
    <n v="58.82352941176470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0.9506564056133997"/>
    <n v="53.29949238578679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0.91130012150668283"/>
    <n v="42.85714285714285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0.99901097913066061"/>
    <n v="47.619047619047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0.83333333333333337"/>
    <n v="73.52941176470588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0.95298602287166456"/>
    <n v="76.9230769230769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0.97402597402597402"/>
    <n v="38.4615384615384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0.98207709305180457"/>
    <n v="83.33333333333332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e v="#DIV/0!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500000"/>
    <n v="5000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000"/>
    <n v="30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1.9598853868194843"/>
    <n v="289.8305084745762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5"/>
    <n v="5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2.8376844494892168"/>
    <n v="161.2903225806451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23.547880690737834"/>
    <n v="4166.6666666666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2.7429467084639501"/>
    <n v="35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e v="#DIV/0!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.2397408207343412"/>
    <n v="214.28571428571428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15.277777777777779"/>
    <n v="165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25000"/>
    <n v="250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18.181818181818183"/>
    <n v="333.3333333333333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e v="#DIV/0!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46.666666666666664"/>
    <n v="3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e v="#DIV/0!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6.0901339829476244"/>
    <n v="416.6666666666666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000"/>
    <n v="10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20.79002079002079"/>
    <n v="125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16.666666666666668"/>
    <n v="25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0.99618957487609894"/>
    <n v="547.9452054794520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0.96153846153846156"/>
    <n v="93.7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0.96153846153846156"/>
    <n v="55.55555555555555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0.39893617021276595"/>
    <n v="17.64705882352941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0.99502487562189057"/>
    <n v="60.60606060606060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0.57339449541284404"/>
    <n v="39.47368421052631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0.86014106313435401"/>
    <n v="63.29113924050633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0.945000945000945"/>
    <n v="108.6956521739130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0.90293453724604966"/>
    <n v="10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0.99337748344370858"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0.98007187193727541"/>
    <n v="230.7692307692307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0.90090090090090091"/>
    <n v="83.33333333333332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0.98595020951441947"/>
    <n v="20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0.96153846153846156"/>
    <n v="2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0.91428571428571426"/>
    <n v="42.1052631578947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0.86834733893557425"/>
    <n v="44.28571428571428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0.96927088213342982"/>
    <n v="51.72413793103448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0.96618357487922701"/>
    <n v="35.71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0.72358900144717797"/>
    <n v="58.82352941176470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0.91286307053941906"/>
    <n v="18.33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0.99150141643059486"/>
    <n v="87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0.98489822718319109"/>
    <n v="52.63157894736841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0.88008800880088012"/>
    <n v="35.08771929824561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0.7142857142857143"/>
    <n v="16.666666666666668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0.77669902912621358"/>
    <n v="5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0.97177794873871315"/>
    <n v="60.30150753768844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0.97560975609756095"/>
    <n v="64.51612903225806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0.90826521344232514"/>
    <n v="66.66666666666667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0.88678687555424185"/>
    <n v="88.23529411764705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0.89365504915102767"/>
    <n v="55.55555555555555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0.7183908045977011"/>
    <n v="44.77611940298507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0.90206185567010311"/>
    <n v="53.03030303030303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0.7190795781399808"/>
    <n v="32.60869565217391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0.94607379375591294"/>
    <n v="39.68253968253968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0.9859154929577465"/>
    <n v="58.33333333333333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0.99755598782981691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0.91603053435114501"/>
    <n v="76.9230769230769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0.84507042253521125"/>
    <n v="48.38709677419355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0.83333333333333337"/>
    <n v="48.38709677419355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0.78149421694279464"/>
    <n v="145.9854014598540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0.79365079365079361"/>
    <n v="58.82352941176470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0.77441860465116275"/>
    <n v="23.78571428571428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0.93085106382978722"/>
    <n v="58.33333333333333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0.99875156054931336"/>
    <n v="121.21212121212122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0.64516129032258063"/>
    <n v="25.64102564102564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0.92592592592592593"/>
    <n v="66.66666666666667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0.90481360839667024"/>
    <n v="36.76470588235294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0.99206349206349209"/>
    <n v="62.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0.82508250825082508"/>
    <n v="27.77777777777777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0.99667774086378735"/>
    <n v="38.4615384615384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0.91603053435114501"/>
    <n v="142.8571428571428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0.81018518518518523"/>
    <n v="3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0.73347839906114765"/>
    <n v="11.11111111111111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0.96649572649572646"/>
    <n v="80.77142857142857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0.82417582417582413"/>
    <n v="115.3846153846153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0.5376344086021505"/>
    <n v="43.47826086956521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0.33333333333333331"/>
    <n v="17.94871794871794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0.92378752886836024"/>
    <n v="28.57142857142857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0.70844686648501365"/>
    <n v="48.14814814814814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0.8771929824561403"/>
    <n v="23.8095238095238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0.65047701647875111"/>
    <n v="72.11538461538461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0.98522167487684731"/>
    <n v="105.263157894736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0.97703957010258913"/>
    <n v="103.0927835051546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0.97493036211699169"/>
    <n v="129.6296296296296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0.6420545746388443"/>
    <n v="33.33333333333333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0.99255583126550873"/>
    <n v="307.69230769230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0.41771094402673348"/>
    <n v="10.86956521739130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0.47619047619047616"/>
    <n v="5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0.95679907219483906"/>
    <n v="8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0.99206349206349209"/>
    <n v="113.6363636363636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0.89928057553956831"/>
    <n v="42.85714285714285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0.97996515679442509"/>
    <n v="71.42857142857143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0.97515619507659512"/>
    <n v="48.31460674157303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0.78740157480314965"/>
    <n v="2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0.29524140326502257"/>
    <n v="18.47826086956521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0.99255583126550873"/>
    <n v="60.606060606060609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10.741138560687434"/>
    <n v="645.1612903225806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13.812154696132596"/>
    <n v="100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8.870967741935484"/>
    <n v="458.3333333333333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6.4885496183206106"/>
    <n v="212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e v="#DIV/0!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3.5128805620608898"/>
    <n v="214.285714285714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7.5"/>
    <n v="7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50"/>
    <n v="15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4.666666666666667"/>
    <n v="17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5.5555555555555554"/>
    <n v="25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4.9689440993788816"/>
    <n v="5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5.5865921787709496"/>
    <n v="142.857142857142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e v="#DIV/0!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50"/>
    <n v="12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e v="#DIV/0!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e v="#DIV/0!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42.079207920792079"/>
    <n v="85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00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0.96599690880989186"/>
    <n v="96.1538461538461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0.95238095238095233"/>
    <n v="71.42857142857143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0.99552015928322546"/>
    <n v="214.28571428571428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0.75414781297134237"/>
    <n v="90.90909090909090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0.88495575221238942"/>
    <n v="33.33333333333333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0.96767950454809371"/>
    <n v="166.6666666666666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0.83333333333333337"/>
    <n v="92.59259259259259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0.77138849929873776"/>
    <n v="19.64285714285714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0.98901098901098905"/>
    <n v="264.7058823529411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0.92153765139547128"/>
    <n v="7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0.9771986970684039"/>
    <n v="57.69230769230769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0.90707678631765365"/>
    <n v="45.4545454545454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0.98994806732438811"/>
    <n v="54.94505494505494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0.9412650602409639"/>
    <n v="44.64285714285714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0.88139007806597836"/>
    <n v="65.42056074766355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0.97418317176505431"/>
    <n v="104.1666666666666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0.85653104925053536"/>
    <n v="35.71428571428571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0.92891263808866942"/>
    <n v="68.96551724137931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0.68493150684931503"/>
    <n v="26.31578947368420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0.90744101633393826"/>
    <n v="151.515151515151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0.92421441774491686"/>
    <n v="87.71929824561404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0.99750623441396513"/>
    <n v="142.8571428571428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0.93709734098629494"/>
    <n v="85.106382978723403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0.6983240223463687"/>
    <n v="33.89830508474576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0.95200317334391116"/>
    <n v="66.6666666666666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0.96172340834775916"/>
    <n v="130.4347826086956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0.83333333333333337"/>
    <n v="83.333333333333329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0.91185410334346506"/>
    <n v="86.53846153846153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0.98280098280098283"/>
    <n v="74.07407407407407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0.77569489334195219"/>
    <n v="5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0.86956521739130432"/>
    <n v="1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0.66334991708126034"/>
    <n v="66.66666666666667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0.9011715229798738"/>
    <n v="84.50704225352112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0.9971509971509972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50"/>
    <n v="75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0.603448275862068"/>
    <n v="887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e v="#DIV/0!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e v="#DIV/0!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357.14285714285717"/>
    <n v="62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1.6762452107279693"/>
    <n v="291.6666666666666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00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60"/>
    <n v="3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22500"/>
    <n v="225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1.1152416356877324"/>
    <n v="162.1621621621621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68.292682926829272"/>
    <n v="140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24.875621890547265"/>
    <n v="25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24.971623155505107"/>
    <n v="137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11.737089201877934"/>
    <n v="555.5555555555555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e v="#DIV/0!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5.0890585241730282"/>
    <n v="3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e v="#DIV/0!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50000"/>
    <n v="75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1500"/>
    <n v="7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.2967032967032965"/>
    <n v="166.6666666666666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0.98765432098765427"/>
    <n v="52.63157894736841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0.8214676889375685"/>
    <n v="57.69230769230769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0.30303030303030304"/>
    <n v="13.15789473684210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0.91282519397535367"/>
    <n v="181.8181818181818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0.99057071023919929"/>
    <n v="77.77777777777777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0.71360608943862991"/>
    <n v="44.11764705882352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0.99999000009999905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0.83865881682014121"/>
    <n v="40.5405405405405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0.93240093240093236"/>
    <n v="1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0.43859649122807015"/>
    <n v="2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0.93984962406015038"/>
    <n v="38.4615384615384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0.69767441860465118"/>
    <n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0.95654550423613005"/>
    <n v="76.08695652173912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0.90892564988183966"/>
    <n v="65.7894736842105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0.94339622641509435"/>
    <n v="60.97560975609756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0.92592592592592593"/>
    <n v="35.71428571428571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0.94858660595712385"/>
    <n v="102.0408163265306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0.83916083916083917"/>
    <n v="23.07692307692307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0.65502183406113534"/>
    <n v="46.153846153846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0.99800399201596801"/>
    <n v="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0.44444444444444442"/>
    <n v="33.33333333333333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0.94320046782743205"/>
    <n v="55.55555555555555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0.95541401273885351"/>
    <n v="133.3333333333333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0.8571428571428571"/>
    <n v="6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0.9171507184347294"/>
    <n v="52.63157894736841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0.625"/>
    <n v="2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0.88888888888888884"/>
    <n v="57.14285714285714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0.97943192948090108"/>
    <n v="117.6470588235294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0.99182734269618344"/>
    <n v="10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0.98765432098765427"/>
    <n v="62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1.5384615384615385E-2"/>
    <n v="0.3333333333333333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11.467889908256881"/>
    <n v="294.1176470588235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4.557885141294439"/>
    <n v="217.3913043478260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4.694835680751174"/>
    <n v="263.1578947368420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2.4102311854402361"/>
    <n v="19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47.505938242280287"/>
    <n v="3333.333333333333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7.037037037037038"/>
    <n v="8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6.1873895109015908"/>
    <n v="1166.666666666666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6.1061531235321747"/>
    <n v="302.3255813953488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14.19782300047326"/>
    <n v="1071.428571428571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26.315789473684209"/>
    <n v="2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2.9342723004694835"/>
    <n v="104.16666666666667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500"/>
    <n v="5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3846.1538461538462"/>
    <n v="500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6.1521252796420578"/>
    <n v="55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40"/>
    <n v="10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5000"/>
    <n v="50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19.23076923076923"/>
    <n v="125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50"/>
    <n v="5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2500"/>
    <n v="25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5.6603773584905657"/>
    <n v="461.5384615384615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20"/>
    <n v="2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7500"/>
    <n v="75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e v="#DIV/0!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83.333333333333329"/>
    <n v="1666.6666666666667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3.7123076923076921"/>
    <n v="172.3571428571428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81.81818181818181"/>
    <n v="10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7.9681274900398407"/>
    <n v="40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500"/>
    <n v="5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29.006637168141594"/>
    <n v="874.0666666666667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6.666666666666667"/>
    <n v="1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7.5"/>
    <n v="50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e v="#DIV/0!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e v="#DIV/0!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e v="#DIV/0!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e v="#DIV/0!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1.8941233608547838"/>
    <n v="84.78260869565217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20.145044319097501"/>
    <n v="1785.714285714285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1800"/>
    <n v="18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e v="#DIV/0!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7.6530612244897958"/>
    <n v="441.176470588235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20"/>
    <n v="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e v="#DIV/0!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e v="#DIV/0!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e v="#DIV/0!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e v="#DIV/0!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e v="#DIV/0!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57.142857142857146"/>
    <n v="10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3.6900369003690039"/>
    <n v="142.8571428571428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67.79661016949153"/>
    <n v="888.8888888888889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5.9429477020602217"/>
    <n v="187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.0769230769230771"/>
    <n v="114.285714285714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e v="#DIV/0!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4.6403712296983759"/>
    <n v="595.2380952380951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28.846153846153847"/>
    <n v="1363.636363636363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20"/>
    <n v="1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9.4117647058823533"/>
    <n v="4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5.6818181818181817"/>
    <n v="25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.0712530712530715"/>
    <n v="156.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80"/>
    <n v="50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18.518518518518519"/>
    <n v="5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20"/>
    <n v="30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2.0477815699658701"/>
    <n v="96.77419354838710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e v="#DIV/0!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3333.3333333333335"/>
    <n v="50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8.6705202312138727"/>
    <n v="214.2857142857142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1.4851485148514851"/>
    <n v="93.7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6.5359477124183005"/>
    <n v="25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11.538461538461538"/>
    <n v="187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444.44444444444446"/>
    <n v="150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2.432432432432435"/>
    <n v="20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2.6729034413631809"/>
    <n v="222.2222222222222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15000"/>
    <n v="150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8.571428571428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2.7502750275027501"/>
    <n v="92.5925925925925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00"/>
    <n v="1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e v="#DIV/0!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350"/>
    <n v="35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500"/>
    <n v="20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55.555555555555557"/>
    <n v="1666.666666666666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18.518518518518519"/>
    <n v="833.3333333333333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e v="#DIV/0!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12.295081967213115"/>
    <n v="12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8.3092485549132942"/>
    <n v="676.47058823529414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6.5502183406113534"/>
    <n v="37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33.33333333333331"/>
    <n v="50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00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7.6804915514592933"/>
    <n v="714.2857142857143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44.150110375275936"/>
    <n v="1428.571428571428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e v="#DIV/0!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e v="#DIV/0!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12000"/>
    <n v="120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6.3520871143375679"/>
    <n v="583.3333333333333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9.0909090909090917"/>
    <n v="416.6666666666666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2.2813688212927756"/>
    <n v="130.4347826086956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e v="#DIV/0!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1.1609657947686116"/>
    <n v="28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8.1989924433249364"/>
    <n v="65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000"/>
    <n v="50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454.54545454545456"/>
    <n v="25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10"/>
    <n v="27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e v="#DIV/0!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2.8058361391694726"/>
    <n v="384.615384615384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e v="#DIV/0!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400"/>
    <n v="20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0.76923076923077"/>
    <n v="12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29.702970297029704"/>
    <n v="15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e v="#DIV/0!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6.3411540900443883"/>
    <n v="312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60"/>
    <n v="40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200000"/>
    <n v="2000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1040"/>
    <n v="260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e v="#DIV/0!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e v="#DIV/0!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4.117647058823529"/>
    <n v="218.7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e v="#DIV/0!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4000"/>
    <n v="280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.1201248049921997"/>
    <n v="1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4.1095890410958908"/>
    <n v="10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66.666666666666671"/>
    <n v="75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238.0952380952381"/>
    <n v="25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1.111111111111111"/>
    <n v="466.66666666666669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e v="#DIV/0!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15.873015873015873"/>
    <n v="666.666666666666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7.0175438596491224"/>
    <n v="50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66.66666666666666"/>
    <n v="37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4.1463414634146343"/>
    <n v="17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9.4876660341555983"/>
    <n v="454.5454545454545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13.388625592417062"/>
    <n v="470.8333333333333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1363.6363636363637"/>
    <n v="75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02.94117647058823"/>
    <n v="2333.333333333333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4.7393364928909953"/>
    <n v="12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1.2804097311139564"/>
    <n v="135.1351351351351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.125"/>
    <n v="90.909090909090907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e v="#DIV/0!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2.096774193548387"/>
    <n v="13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68.965517241379317"/>
    <n v="150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9.3457943925233646"/>
    <n v="25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54.545454545454547"/>
    <n v="10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5.5555555555555554"/>
    <n v="357.1428571428571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24.489795918367346"/>
    <n v="4285.714285714285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5"/>
    <n v="17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2.8733556873871549"/>
    <n v="242.1739130434782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15.789473684210526"/>
    <n v="1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.1201248049921997"/>
    <n v="105.2631578947368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.245901639344263"/>
    <n v="384.6153846153846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2.6490066225165565"/>
    <n v="30.7692307692307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46.875"/>
    <n v="37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e v="#DIV/0!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23.913043478260871"/>
    <n v="55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5"/>
    <n v="5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18.484288354898336"/>
    <n v="1111.111111111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16666.666666666668"/>
    <n v="500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400"/>
    <n v="20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2.8571428571428572"/>
    <n v="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6.0362173038229372"/>
    <n v="176.4705882352941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e v="#DIV/0!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1.7482517482517483"/>
    <n v="104.1666666666666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6.0553633217993079"/>
    <n v="50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800"/>
    <n v="8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2.6490066225165565"/>
    <n v="85.71428571428570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54.347826086956523"/>
    <n v="312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9.9502487562189046"/>
    <n v="10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500"/>
    <n v="5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75"/>
    <n v="15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15000"/>
    <n v="300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400"/>
    <n v="20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16.666666666666668"/>
    <n v="25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25.733333333333334"/>
    <n v="643.33333333333337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4.1331802525832373"/>
    <n v="189.4736842105263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13.157894736842104"/>
    <n v="62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e v="#DIV/0!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76.92307692307692"/>
    <n v="10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e v="#DIV/0!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7000"/>
    <n v="70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7.1428571428571432"/>
    <n v="71.42857142857143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95.238095238095241"/>
    <n v="500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11.538461538461538"/>
    <n v="37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20.68965517241379"/>
    <n v="87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6"/>
    <n v="2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20"/>
    <n v="75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1.4375848574395016"/>
    <n v="91.37055837563451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e v="#DIV/0!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80"/>
    <n v="8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20"/>
    <n v="1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e v="#DIV/0!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13.953488372093023"/>
    <n v="428.5714285714285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3.5650623885918002"/>
    <n v="181.8181818181818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e v="#DIV/0!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6.25"/>
    <n v="416.6666666666666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e v="#DIV/0!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14.64406779661017"/>
    <n v="86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3.891246973700706"/>
    <n v="254.25531914893617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67.5"/>
    <n v="675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2.7137042062415198"/>
    <n v="4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2.1253985122210413"/>
    <n v="352.9411764705882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8.75"/>
    <n v="35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8.3056478405315612"/>
    <n v="6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1.6666666666666667"/>
    <n v="1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.2"/>
    <n v="4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238.0952380952381"/>
    <n v="25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476.1904761904762"/>
    <n v="3333.333333333333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e v="#DIV/0!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2.6666666666666665"/>
    <n v="15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5000"/>
    <n v="50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12.173913043478262"/>
    <n v="466.6666666666666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45.454545454545453"/>
    <n v="12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5.6647784071976011"/>
    <n v="186.813186813186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1250"/>
    <n v="200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1500"/>
    <n v="15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e v="#DIV/0!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2.6642984014209592"/>
    <n v="230.7692307692307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4.5454545454545459"/>
    <n v="25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e v="#DIV/0!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5.6753688989784337"/>
    <n v="238.095238095238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1.8867924528301887"/>
    <n v="166.6666666666666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4.5161290322580649"/>
    <n v="583.3333333333333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9.473684210526315"/>
    <n v="937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40"/>
    <n v="1428.571428571428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5.087719298245617"/>
    <n v="20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e v="#DIV/0!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40.816326530612244"/>
    <n v="6666.666666666667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70.370370370370367"/>
    <n v="1055.555555555555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5.1948051948051948"/>
    <n v="333.3333333333333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48.14814814814815"/>
    <n v="10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600"/>
    <n v="150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1.6420361247947455"/>
    <n v="294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99.999999999999986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2.9069767441860463"/>
    <n v="96.1538461538461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6.0606060606060606"/>
    <n v="166.6666666666666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e v="#DIV/0!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250"/>
    <n v="5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94.594594594594597"/>
    <n v="17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3.7414965986394559"/>
    <n v="130.9523809523809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3.4722222222222223"/>
    <n v="153.8461538461538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e v="#DIV/0!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11.235955056179776"/>
    <n v="25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e v="#DIV/0!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600"/>
    <n v="30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e v="#DIV/0!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6.3542857142857141"/>
    <n v="185.33333333333334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50"/>
    <n v="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4.6113306982872198"/>
    <n v="583.3333333333333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00"/>
    <n v="3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350"/>
    <n v="35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21.276595744680851"/>
    <n v="20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e v="#DIV/0!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9.2592592592592595"/>
    <n v="666.6666666666666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20.833333333333332"/>
    <n v="62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1.25"/>
    <n v="333.3333333333333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7.8431372549019605"/>
    <n v="20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5500"/>
    <n v="110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41.666666666666664"/>
    <n v="6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2.7397260273972601"/>
    <n v="25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7.5"/>
    <n v="3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8.75"/>
    <n v="7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e v="#DIV/0!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e v="#DIV/0!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90"/>
    <n v="45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e v="#DIV/0!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e v="#DIV/0!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3.6496350364963503"/>
    <n v="83.333333333333329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6.6666666666666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4.6801872074882995"/>
    <n v="214.2857142857142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14.347826086956522"/>
    <n v="55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1.4164305949008498"/>
    <n v="151.515151515151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48.780487804878049"/>
    <n v="50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50.847457627118644"/>
    <n v="30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e v="#DIV/0!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3.4883720930232558"/>
    <n v="5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1.914893617021278"/>
    <n v="5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2500"/>
    <n v="25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500"/>
    <n v="50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dataField="1"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" fld="16" subtotal="count" baseField="17" baseItem="3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name="Outcome"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dataField="1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Year" axis="axisPage"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19" hier="-1"/>
  </pageFields>
  <dataFields count="1">
    <dataField name="Count of Outcome" fld="16" subtotal="count" baseField="18" baseItem="1"/>
  </dataField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abSelected="1" workbookViewId="0">
      <selection activeCell="A3" sqref="A3"/>
    </sheetView>
  </sheetViews>
  <sheetFormatPr defaultRowHeight="15" x14ac:dyDescent="0.25"/>
  <cols>
    <col min="1" max="1" width="20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8363</v>
      </c>
      <c r="B3" s="7" t="s">
        <v>8362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8315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4" workbookViewId="0">
      <selection activeCell="R37" sqref="R3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8365</v>
      </c>
      <c r="B2" t="s">
        <v>8364</v>
      </c>
    </row>
    <row r="4" spans="1:6" x14ac:dyDescent="0.25">
      <c r="A4" s="7" t="s">
        <v>8368</v>
      </c>
      <c r="B4" s="7" t="s">
        <v>8362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8332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8321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8322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8333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8350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8351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8352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8336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8323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8337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8353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8339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8340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8354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8324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8355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8343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8344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8356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8357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8347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8358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8325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8359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8349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8326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8327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8360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8361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8328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8348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8330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8331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pivotSelection pane="bottomRight" click="1" r:id="rId1">
        <pivotArea field="13" type="button" dataOnly="0" labelOnly="1" outline="0" axis="axisPage" fieldPosition="0"/>
      </pivotSelection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16.7109375" bestFit="1" customWidth="1"/>
    <col min="7" max="7" width="15.85546875" bestFit="1" customWidth="1"/>
    <col min="8" max="8" width="21.85546875" bestFit="1" customWidth="1"/>
    <col min="9" max="9" width="20.85546875" bestFit="1" customWidth="1"/>
  </cols>
  <sheetData>
    <row r="1" spans="1:5" x14ac:dyDescent="0.25">
      <c r="A1" s="7" t="s">
        <v>8365</v>
      </c>
      <c r="B1" t="s">
        <v>8364</v>
      </c>
    </row>
    <row r="2" spans="1:5" x14ac:dyDescent="0.25">
      <c r="A2" s="7" t="s">
        <v>8381</v>
      </c>
      <c r="B2" t="s">
        <v>8364</v>
      </c>
    </row>
    <row r="4" spans="1:5" x14ac:dyDescent="0.25">
      <c r="A4" s="7" t="s">
        <v>8382</v>
      </c>
      <c r="B4" s="7" t="s">
        <v>8362</v>
      </c>
    </row>
    <row r="5" spans="1:5" x14ac:dyDescent="0.25">
      <c r="A5" s="7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11" t="s">
        <v>8369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25">
      <c r="A7" s="11" t="s">
        <v>8370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25">
      <c r="A8" s="11" t="s">
        <v>8371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25">
      <c r="A9" s="11" t="s">
        <v>8372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25">
      <c r="A10" s="11" t="s">
        <v>8373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25">
      <c r="A11" s="11" t="s">
        <v>8374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25">
      <c r="A12" s="11" t="s">
        <v>8375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25">
      <c r="A13" s="11" t="s">
        <v>8376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25">
      <c r="A14" s="11" t="s">
        <v>8377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25">
      <c r="A15" s="11" t="s">
        <v>8378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25">
      <c r="A16" s="11" t="s">
        <v>8379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25">
      <c r="A17" s="11" t="s">
        <v>8380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25">
      <c r="A18" s="11" t="s">
        <v>8311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80" zoomScaleNormal="80" workbookViewId="0">
      <pane ySplit="1" topLeftCell="A2" activePane="bottomLeft" state="frozen"/>
      <selection pane="bottomLeft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85546875" bestFit="1" customWidth="1"/>
    <col min="16" max="16" width="16.7109375" bestFit="1" customWidth="1"/>
    <col min="17" max="17" width="24.28515625" bestFit="1" customWidth="1"/>
    <col min="18" max="18" width="12.7109375" bestFit="1" customWidth="1"/>
    <col min="19" max="19" width="22.7109375" bestFit="1" customWidth="1"/>
    <col min="20" max="20" width="21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(D2/E2)</f>
        <v>0.73067996217656661</v>
      </c>
      <c r="P2" s="6">
        <f>(D2/L2)</f>
        <v>46.703296703296701</v>
      </c>
      <c r="Q2" t="str">
        <f>LEFT(N2,FIND("/",N2)-1)</f>
        <v>film &amp; video</v>
      </c>
      <c r="R2" t="str">
        <f>RIGHT(N2,LEN(N2)-FIND("/",N2))</f>
        <v>television</v>
      </c>
      <c r="S2" s="10">
        <f>(J2/86400)+25569+(-5/24)</f>
        <v>42176.798738425925</v>
      </c>
      <c r="T2" s="10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(D3/E3)</f>
        <v>0.70122159284788099</v>
      </c>
      <c r="P3" s="6">
        <f t="shared" ref="P3:P66" si="1">(D3/L3)</f>
        <v>130.0632911392405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(J3/86400)+25569+(-5/24)</f>
        <v>42766.392164351848</v>
      </c>
      <c r="T3" s="10">
        <f t="shared" ref="T3:T66" si="5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0.95238095238095233</v>
      </c>
      <c r="P4" s="6">
        <f t="shared" si="1"/>
        <v>14.285714285714286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0.9624639076034649</v>
      </c>
      <c r="P5" s="6">
        <f t="shared" si="1"/>
        <v>66.666666666666671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0.81306401696495034</v>
      </c>
      <c r="P6" s="6">
        <f t="shared" si="1"/>
        <v>154.92957746478874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0.91093394077448742</v>
      </c>
      <c r="P7" s="6">
        <f t="shared" si="1"/>
        <v>85.085106382978722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0.93907735649724144</v>
      </c>
      <c r="P8" s="6">
        <f t="shared" si="1"/>
        <v>137.93103448275863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0.98792535675082327</v>
      </c>
      <c r="P9" s="6">
        <f t="shared" si="1"/>
        <v>157.89473684210526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42515.838738425919</v>
      </c>
      <c r="T9" s="10">
        <f t="shared" si="5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0.99956590280792346</v>
      </c>
      <c r="P10" s="6">
        <f t="shared" si="1"/>
        <v>291.66666666666669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0.7936633914824045</v>
      </c>
      <c r="P11" s="6">
        <f t="shared" si="1"/>
        <v>25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0.99502487562189057</v>
      </c>
      <c r="P12" s="6">
        <f t="shared" si="1"/>
        <v>157.89473684210526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0.82987551867219922</v>
      </c>
      <c r="P13" s="6">
        <f t="shared" si="1"/>
        <v>66.666666666666671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0.60498507703476645</v>
      </c>
      <c r="P14" s="6">
        <f t="shared" si="1"/>
        <v>36.27569528415961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0.62511162707626367</v>
      </c>
      <c r="P15" s="6">
        <f t="shared" si="1"/>
        <v>68.627450980392155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0.99075297225891679</v>
      </c>
      <c r="P16" s="6">
        <f t="shared" si="1"/>
        <v>146.34146341463415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0.93808630393996251</v>
      </c>
      <c r="P17" s="6">
        <f t="shared" si="1"/>
        <v>20.408163265306122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0.99758915953113314</v>
      </c>
      <c r="P18" s="6">
        <f t="shared" si="1"/>
        <v>171.42857142857142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0.99337748344370858</v>
      </c>
      <c r="P19" s="6">
        <f t="shared" si="1"/>
        <v>41.666666666666664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0.94054707861374642</v>
      </c>
      <c r="P20" s="6">
        <f t="shared" si="1"/>
        <v>87.719298245614041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41869.333981481475</v>
      </c>
      <c r="T20" s="10">
        <f t="shared" si="5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0.68825910931174084</v>
      </c>
      <c r="P21" s="6">
        <f t="shared" si="1"/>
        <v>38.636363636363633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0.99800399201596801</v>
      </c>
      <c r="P22" s="6">
        <f t="shared" si="1"/>
        <v>80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42200.549907407403</v>
      </c>
      <c r="T22" s="10">
        <f t="shared" si="5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0.9162951956414066</v>
      </c>
      <c r="P23" s="6">
        <f t="shared" si="1"/>
        <v>183.16831683168317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0.85365853658536583</v>
      </c>
      <c r="P24" s="6">
        <f t="shared" si="1"/>
        <v>43.75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0.84388185654008441</v>
      </c>
      <c r="P25" s="6">
        <f t="shared" si="1"/>
        <v>86.956521739130437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0.91905272447928432</v>
      </c>
      <c r="P26" s="6">
        <f t="shared" si="1"/>
        <v>60.975609756097562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0.75</v>
      </c>
      <c r="P27" s="6">
        <f t="shared" si="1"/>
        <v>42.857142857142854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0.64432989690721654</v>
      </c>
      <c r="P28" s="6">
        <f t="shared" si="1"/>
        <v>65.78947368421052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0.89505482210785414</v>
      </c>
      <c r="P29" s="6">
        <f t="shared" si="1"/>
        <v>133.33333333333334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0.99651220727453915</v>
      </c>
      <c r="P30" s="6">
        <f t="shared" si="1"/>
        <v>169.01408450704224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0.81081081081081086</v>
      </c>
      <c r="P31" s="6">
        <f t="shared" si="1"/>
        <v>25.641025641025642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0.98716926744636591</v>
      </c>
      <c r="P32" s="6">
        <f t="shared" si="1"/>
        <v>75.471698113207552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0.99754558204768584</v>
      </c>
      <c r="P34" s="6">
        <f t="shared" si="1"/>
        <v>319.66292134831463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0.97947761194029848</v>
      </c>
      <c r="P35" s="6">
        <f t="shared" si="1"/>
        <v>82.03125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0.76650943396226412</v>
      </c>
      <c r="P36" s="6">
        <f t="shared" si="1"/>
        <v>38.235294117647058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0.60060060060060061</v>
      </c>
      <c r="P37" s="6">
        <f t="shared" si="1"/>
        <v>35.714285714285715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0.70348223707351387</v>
      </c>
      <c r="P38" s="6">
        <f t="shared" si="1"/>
        <v>136.36363636363637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0.54513467304309038</v>
      </c>
      <c r="P39" s="6">
        <f t="shared" si="1"/>
        <v>86.956521739130437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0.90876045074518352</v>
      </c>
      <c r="P40" s="6">
        <f t="shared" si="1"/>
        <v>37.878787878787875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41374.84888888889</v>
      </c>
      <c r="T40" s="10">
        <f t="shared" si="5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0.76347533974652615</v>
      </c>
      <c r="P41" s="6">
        <f t="shared" si="1"/>
        <v>115.2073732718894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0.98667982239763197</v>
      </c>
      <c r="P42" s="6">
        <f t="shared" si="1"/>
        <v>125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0.70493454179254789</v>
      </c>
      <c r="P44" s="6">
        <f t="shared" si="1"/>
        <v>82.840236686390526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0.32398107950495691</v>
      </c>
      <c r="P45" s="6">
        <f t="shared" si="1"/>
        <v>38.022813688212928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41873.890474537031</v>
      </c>
      <c r="T46" s="10">
        <f t="shared" si="5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0.83333333333333337</v>
      </c>
      <c r="P47" s="6">
        <f t="shared" si="1"/>
        <v>81.967213114754102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0.96</v>
      </c>
      <c r="P48" s="6">
        <f t="shared" si="1"/>
        <v>186.66666666666666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42323.756643518514</v>
      </c>
      <c r="T48" s="10">
        <f t="shared" si="5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0.92927302970885872</v>
      </c>
      <c r="P49" s="6">
        <f t="shared" si="1"/>
        <v>71.428571428571431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0.92635479388605835</v>
      </c>
      <c r="P50" s="6">
        <f t="shared" si="1"/>
        <v>52.631578947368418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0.78113904274960944</v>
      </c>
      <c r="P53" s="6">
        <f t="shared" si="1"/>
        <v>92.436974789915965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</v>
      </c>
      <c r="T53" s="10">
        <f t="shared" si="5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0.86051114361930992</v>
      </c>
      <c r="P54" s="6">
        <f t="shared" si="1"/>
        <v>192.30769230769232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0.91213134691395559</v>
      </c>
      <c r="P55" s="6">
        <f t="shared" si="1"/>
        <v>25.641025641025642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0.99009900990099009</v>
      </c>
      <c r="P56" s="6">
        <f t="shared" si="1"/>
        <v>192.30769230769232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0.77547339945897209</v>
      </c>
      <c r="P57" s="6">
        <f t="shared" si="1"/>
        <v>100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0.93229227362778233</v>
      </c>
      <c r="P58" s="6">
        <f t="shared" si="1"/>
        <v>45.977011494252871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42149.340555555558</v>
      </c>
      <c r="T58" s="10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0.98135426889106969</v>
      </c>
      <c r="P59" s="6">
        <f t="shared" si="1"/>
        <v>217.39130434782609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0.97172286463900492</v>
      </c>
      <c r="P60" s="6">
        <f t="shared" si="1"/>
        <v>133.33333333333334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0.99874457806537187</v>
      </c>
      <c r="P61" s="6">
        <f t="shared" si="1"/>
        <v>606.06060606060601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42230.027499999997</v>
      </c>
      <c r="T61" s="10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0.96808961498000357</v>
      </c>
      <c r="P62" s="6">
        <f t="shared" si="1"/>
        <v>41.666666666666664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41701.693483796298</v>
      </c>
      <c r="T62" s="10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0.67430883344571813</v>
      </c>
      <c r="P63" s="6">
        <f t="shared" si="1"/>
        <v>217.39130434782609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41409.605983796289</v>
      </c>
      <c r="T63" s="10">
        <f t="shared" si="5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0.64627315812149932</v>
      </c>
      <c r="P64" s="6">
        <f t="shared" si="1"/>
        <v>62.5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0.88091368367270539</v>
      </c>
      <c r="P65" s="6">
        <f t="shared" si="1"/>
        <v>31.25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0.57692307692307687</v>
      </c>
      <c r="P66" s="6">
        <f t="shared" si="1"/>
        <v>50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(D67/E67)</f>
        <v>0.92998538594393521</v>
      </c>
      <c r="P67" s="6">
        <f t="shared" ref="P67:P130" si="7">(D67/L67)</f>
        <v>122.80701754385964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(J67/86400)+25569+(-5/24)</f>
        <v>41835.612893518519</v>
      </c>
      <c r="T67" s="10">
        <f t="shared" ref="T67:T130" si="11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0.84317032040472173</v>
      </c>
      <c r="P68" s="6">
        <f t="shared" si="7"/>
        <v>76.92307692307692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0.86021505376344087</v>
      </c>
      <c r="P69" s="6">
        <f t="shared" si="7"/>
        <v>100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0.78636959370904325</v>
      </c>
      <c r="P70" s="6">
        <f t="shared" si="7"/>
        <v>16.666666666666668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0.90136945060630624</v>
      </c>
      <c r="P71" s="6">
        <f t="shared" si="7"/>
        <v>56.179775280898873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0.78616352201257866</v>
      </c>
      <c r="P72" s="6">
        <f t="shared" si="7"/>
        <v>29.411764705882351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0.80681308830121024</v>
      </c>
      <c r="P73" s="6">
        <f t="shared" si="7"/>
        <v>56.25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0.92243186582809222</v>
      </c>
      <c r="P74" s="6">
        <f t="shared" si="7"/>
        <v>53.658536585365852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41207.801863425928</v>
      </c>
      <c r="T74" s="10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0.88548861261644185</v>
      </c>
      <c r="P76" s="6">
        <f t="shared" si="7"/>
        <v>17.241379310344829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0.86633663366336633</v>
      </c>
      <c r="P77" s="6">
        <f t="shared" si="7"/>
        <v>74.468085106382972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0.65217391304347827</v>
      </c>
      <c r="P78" s="6">
        <f t="shared" si="7"/>
        <v>20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0.25477707006369427</v>
      </c>
      <c r="P79" s="6">
        <f t="shared" si="7"/>
        <v>15.384615384615385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40996.936539351846</v>
      </c>
      <c r="T79" s="10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3.7009622501850484E-2</v>
      </c>
      <c r="P80" s="6">
        <f t="shared" si="7"/>
        <v>1.4285714285714286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0.78740157480314965</v>
      </c>
      <c r="P81" s="6">
        <f t="shared" si="7"/>
        <v>31.707317073170731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0.93240093240093236</v>
      </c>
      <c r="P82" s="6">
        <f t="shared" si="7"/>
        <v>255.31914893617022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0.50505050505050508</v>
      </c>
      <c r="P83" s="6">
        <f t="shared" si="7"/>
        <v>26.785714285714285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41099.950543981475</v>
      </c>
      <c r="T83" s="10">
        <f t="shared" si="11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0.99987501562304715</v>
      </c>
      <c r="P84" s="6">
        <f t="shared" si="7"/>
        <v>40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0.97560975609756095</v>
      </c>
      <c r="P85" s="6">
        <f t="shared" si="7"/>
        <v>15.384615384615385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0.79681274900398402</v>
      </c>
      <c r="P87" s="6">
        <f t="shared" si="7"/>
        <v>57.142857142857146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0.93926111458985595</v>
      </c>
      <c r="P88" s="6">
        <f t="shared" si="7"/>
        <v>352.94117647058823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0.95602294455066916</v>
      </c>
      <c r="P89" s="6">
        <f t="shared" si="7"/>
        <v>100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40322.331053240741</v>
      </c>
      <c r="T89" s="10">
        <f t="shared" si="11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0.97222222222222221</v>
      </c>
      <c r="P90" s="6">
        <f t="shared" si="7"/>
        <v>58.333333333333336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0.86906141367323286</v>
      </c>
      <c r="P91" s="6">
        <f t="shared" si="7"/>
        <v>107.14285714285714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41402.543888888882</v>
      </c>
      <c r="T91" s="10">
        <f t="shared" si="11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0.99601593625498008</v>
      </c>
      <c r="P92" s="6">
        <f t="shared" si="7"/>
        <v>31.25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0.83333333333333337</v>
      </c>
      <c r="P93" s="6">
        <f t="shared" si="7"/>
        <v>65.217391304347828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0.95057034220532322</v>
      </c>
      <c r="P94" s="6">
        <f t="shared" si="7"/>
        <v>116.27906976744185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0.9041591320072333</v>
      </c>
      <c r="P95" s="6">
        <f t="shared" si="7"/>
        <v>66.666666666666671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0.96153846153846156</v>
      </c>
      <c r="P96" s="6">
        <f t="shared" si="7"/>
        <v>20.833333333333332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0.76086956521739135</v>
      </c>
      <c r="P97" s="6">
        <f t="shared" si="7"/>
        <v>16.666666666666668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0.87209302325581395</v>
      </c>
      <c r="P98" s="6">
        <f t="shared" si="7"/>
        <v>44.117647058823529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0.94117647058823528</v>
      </c>
      <c r="P99" s="6">
        <f t="shared" si="7"/>
        <v>50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0.94117647058823528</v>
      </c>
      <c r="P100" s="6">
        <f t="shared" si="7"/>
        <v>53.333333333333336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41214.586504629631</v>
      </c>
      <c r="T100" s="10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0.94322419181407169</v>
      </c>
      <c r="P101" s="6">
        <f t="shared" si="7"/>
        <v>38.46153846153846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0.78277886497064575</v>
      </c>
      <c r="P104" s="6">
        <f t="shared" si="7"/>
        <v>92.307692307692307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0.95098756400877837</v>
      </c>
      <c r="P105" s="6">
        <f t="shared" si="7"/>
        <v>26.530612244897959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0.83333333333333337</v>
      </c>
      <c r="P106" s="6">
        <f t="shared" si="7"/>
        <v>50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0.93101988997037666</v>
      </c>
      <c r="P107" s="6">
        <f t="shared" si="7"/>
        <v>36.666666666666664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0.99502487562189057</v>
      </c>
      <c r="P108" s="6">
        <f t="shared" si="7"/>
        <v>185.18518518518519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40987.568298611106</v>
      </c>
      <c r="T108" s="10">
        <f t="shared" si="11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0.97592713077423554</v>
      </c>
      <c r="P109" s="6">
        <f t="shared" si="7"/>
        <v>108.69565217391305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0.40540540540540543</v>
      </c>
      <c r="P110" s="6">
        <f t="shared" si="7"/>
        <v>31.914893617021278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0.45558086560364464</v>
      </c>
      <c r="P111" s="6">
        <f t="shared" si="7"/>
        <v>21.276595744680851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0.76470588235294112</v>
      </c>
      <c r="P112" s="6">
        <f t="shared" si="7"/>
        <v>50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0.64695009242144175</v>
      </c>
      <c r="P113" s="6">
        <f t="shared" si="7"/>
        <v>66.037735849056602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0.96153846153846156</v>
      </c>
      <c r="P114" s="6">
        <f t="shared" si="7"/>
        <v>61.728395061728392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41717.834699074076</v>
      </c>
      <c r="T114" s="10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0.70921985815602839</v>
      </c>
      <c r="P115" s="6">
        <f t="shared" si="7"/>
        <v>64.102564102564102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0.967741935483871</v>
      </c>
      <c r="P116" s="6">
        <f t="shared" si="7"/>
        <v>85.714285714285708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0.71202531645569622</v>
      </c>
      <c r="P117" s="6">
        <f t="shared" si="7"/>
        <v>20.454545454545453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40918.530601851853</v>
      </c>
      <c r="T117" s="10">
        <f t="shared" si="11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0.87983911513323276</v>
      </c>
      <c r="P118" s="6">
        <f t="shared" si="7"/>
        <v>61.403508771929822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0.9950864840719823</v>
      </c>
      <c r="P119" s="6">
        <f t="shared" si="7"/>
        <v>166.66666666666666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0.88470834704631274</v>
      </c>
      <c r="P120" s="6">
        <f t="shared" si="7"/>
        <v>128.2051282051282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0.95641682116476856</v>
      </c>
      <c r="P121" s="6">
        <f t="shared" si="7"/>
        <v>87.837837837837839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7000</v>
      </c>
      <c r="P122" s="6">
        <f t="shared" si="7"/>
        <v>70000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3000</v>
      </c>
      <c r="P123" s="6">
        <f t="shared" si="7"/>
        <v>3000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 t="e">
        <f t="shared" si="6"/>
        <v>#DIV/0!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364.23841059602648</v>
      </c>
      <c r="P125" s="6">
        <f t="shared" si="7"/>
        <v>9166.6666666666661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 t="e">
        <f t="shared" si="6"/>
        <v>#DIV/0!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7.1428571428571432</v>
      </c>
      <c r="P127" s="6">
        <f t="shared" si="7"/>
        <v>83.333333333333329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18.024513338139869</v>
      </c>
      <c r="P128" s="6">
        <f t="shared" si="7"/>
        <v>1923.0769230769231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42.10526315789474</v>
      </c>
      <c r="P129" s="6">
        <f t="shared" si="7"/>
        <v>2000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53.561863952865558</v>
      </c>
      <c r="P130" s="6">
        <f t="shared" si="7"/>
        <v>16666.666666666668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 t="e">
        <f t="shared" ref="O131:O194" si="12">(D131/E131)</f>
        <v>#DIV/0!</v>
      </c>
      <c r="P131" s="6" t="e">
        <f t="shared" ref="P131:P194" si="13">(D131/L131)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(J131/86400)+25569+(-5/24)</f>
        <v>41882.728969907403</v>
      </c>
      <c r="T131" s="10">
        <f t="shared" ref="T131:T194" si="17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 t="e">
        <f t="shared" si="12"/>
        <v>#DIV/0!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41778.707083333335</v>
      </c>
      <c r="T132" s="10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 t="e">
        <f t="shared" si="12"/>
        <v>#DIV/0!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10.450685826257349</v>
      </c>
      <c r="P134" s="6">
        <f t="shared" si="13"/>
        <v>987.65432098765427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 t="e">
        <f t="shared" si="12"/>
        <v>#DIV/0!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 t="e">
        <f t="shared" si="12"/>
        <v>#DIV/0!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7.4441687344913152</v>
      </c>
      <c r="P137" s="6">
        <f t="shared" si="13"/>
        <v>600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 t="e">
        <f t="shared" si="12"/>
        <v>#DIV/0!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 t="e">
        <f t="shared" si="12"/>
        <v>#DIV/0!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31.833616298811545</v>
      </c>
      <c r="P140" s="6">
        <f t="shared" si="13"/>
        <v>2586.2068965517242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 t="e">
        <f t="shared" si="12"/>
        <v>#DIV/0!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9.2807424593967518</v>
      </c>
      <c r="P143" s="6">
        <f t="shared" si="13"/>
        <v>428.57142857142856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300</v>
      </c>
      <c r="P144" s="6">
        <f t="shared" si="13"/>
        <v>3000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 t="e">
        <f t="shared" si="12"/>
        <v>#DIV/0!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42558.855810185181</v>
      </c>
      <c r="T145" s="10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3.6231884057971016</v>
      </c>
      <c r="P146" s="6">
        <f t="shared" si="13"/>
        <v>202.70270270270271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13.31360946745562</v>
      </c>
      <c r="P147" s="6">
        <f t="shared" si="13"/>
        <v>500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173.91304347826087</v>
      </c>
      <c r="P148" s="6">
        <f t="shared" si="13"/>
        <v>6666.666666666667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 t="e">
        <f t="shared" si="12"/>
        <v>#DIV/0!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1250</v>
      </c>
      <c r="P150" s="6">
        <f t="shared" si="13"/>
        <v>25000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108.69565217391305</v>
      </c>
      <c r="P151" s="6">
        <f t="shared" si="13"/>
        <v>1666.6666666666667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4.31721572794899</v>
      </c>
      <c r="P152" s="6">
        <f t="shared" si="13"/>
        <v>1940.2985074626865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1785.7142857142858</v>
      </c>
      <c r="P153" s="6">
        <f t="shared" si="13"/>
        <v>50000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12666.666666666666</v>
      </c>
      <c r="P154" s="6">
        <f t="shared" si="13"/>
        <v>190000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41874.869212962956</v>
      </c>
      <c r="T154" s="10">
        <f t="shared" si="17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139.27576601671308</v>
      </c>
      <c r="P155" s="6">
        <f t="shared" si="13"/>
        <v>5000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37.5</v>
      </c>
      <c r="P156" s="6">
        <f t="shared" si="13"/>
        <v>500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16666.666666666668</v>
      </c>
      <c r="P157" s="6">
        <f t="shared" si="13"/>
        <v>337500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19.607843137254903</v>
      </c>
      <c r="P158" s="6">
        <f t="shared" si="13"/>
        <v>2333.3333333333335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374.375</v>
      </c>
      <c r="P159" s="6">
        <f t="shared" si="13"/>
        <v>1497.5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 t="e">
        <f t="shared" si="12"/>
        <v>#DIV/0!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50000</v>
      </c>
      <c r="P161" s="6">
        <f t="shared" si="13"/>
        <v>500000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 t="e">
        <f t="shared" si="12"/>
        <v>#DIV/0!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</v>
      </c>
      <c r="T162" s="10">
        <f t="shared" si="17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10000</v>
      </c>
      <c r="P163" s="6">
        <f t="shared" si="13"/>
        <v>50000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6.4367816091954024</v>
      </c>
      <c r="P164" s="6">
        <f t="shared" si="13"/>
        <v>280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 t="e">
        <f t="shared" si="12"/>
        <v>#DIV/0!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187.5</v>
      </c>
      <c r="P166" s="6">
        <f t="shared" si="13"/>
        <v>17142.857142857141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 t="e">
        <f t="shared" si="12"/>
        <v>#DIV/0!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1.6666666666666667</v>
      </c>
      <c r="P168" s="6">
        <f t="shared" si="13"/>
        <v>5000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10000</v>
      </c>
      <c r="P169" s="6">
        <f t="shared" si="13"/>
        <v>55000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24.615384615384617</v>
      </c>
      <c r="P170" s="6">
        <f t="shared" si="13"/>
        <v>2666.6666666666665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4.4642857142857144</v>
      </c>
      <c r="P171" s="6">
        <f t="shared" si="13"/>
        <v>250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30.76923076923077</v>
      </c>
      <c r="P172" s="6">
        <f t="shared" si="13"/>
        <v>1000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50000</v>
      </c>
      <c r="P173" s="6">
        <f t="shared" si="13"/>
        <v>50000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 t="e">
        <f t="shared" si="12"/>
        <v>#DIV/0!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 t="e">
        <f t="shared" si="12"/>
        <v>#DIV/0!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 t="e">
        <f t="shared" si="12"/>
        <v>#DIV/0!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15.420200462606013</v>
      </c>
      <c r="P177" s="6">
        <f t="shared" si="13"/>
        <v>769.23076923076928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 t="e">
        <f t="shared" si="12"/>
        <v>#DIV/0!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2.5</v>
      </c>
      <c r="P179" s="6">
        <f t="shared" si="13"/>
        <v>64.285714285714292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 t="e">
        <f t="shared" si="12"/>
        <v>#DIV/0!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5</v>
      </c>
      <c r="P181" s="6">
        <f t="shared" si="13"/>
        <v>500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2.9925187032418954</v>
      </c>
      <c r="P182" s="6">
        <f t="shared" si="13"/>
        <v>92.307692307692307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4.7409972299168972</v>
      </c>
      <c r="P183" s="6">
        <f t="shared" si="13"/>
        <v>855.75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 t="e">
        <f t="shared" si="12"/>
        <v>#DIV/0!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2.788933511825078</v>
      </c>
      <c r="P185" s="6">
        <f t="shared" si="13"/>
        <v>1041.6666666666667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29.411764705882351</v>
      </c>
      <c r="P186" s="6">
        <f t="shared" si="13"/>
        <v>750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18.181818181818183</v>
      </c>
      <c r="P187" s="6">
        <f t="shared" si="13"/>
        <v>4000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 t="e">
        <f t="shared" si="12"/>
        <v>#DIV/0!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6.25</v>
      </c>
      <c r="P189" s="6">
        <f t="shared" si="13"/>
        <v>1000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 t="e">
        <f t="shared" si="12"/>
        <v>#DIV/0!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1449.2753623188405</v>
      </c>
      <c r="P191" s="6">
        <f t="shared" si="13"/>
        <v>100000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240</v>
      </c>
      <c r="P192" s="6">
        <f t="shared" si="13"/>
        <v>12000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20</v>
      </c>
      <c r="P193" s="6">
        <f t="shared" si="13"/>
        <v>1666.6666666666667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58823.529411764706</v>
      </c>
      <c r="P194" s="6">
        <f t="shared" si="13"/>
        <v>333333.33333333331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 t="e">
        <f t="shared" ref="O195:O258" si="18">(D195/E195)</f>
        <v>#DIV/0!</v>
      </c>
      <c r="P195" s="6" t="e">
        <f t="shared" ref="P195:P258" si="19">(D195/L195)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(J195/86400)+25569+(-5/24)</f>
        <v>41911.726458333331</v>
      </c>
      <c r="T195" s="10">
        <f t="shared" ref="T195:T258" si="23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833.33333333333337</v>
      </c>
      <c r="P196" s="6">
        <f t="shared" si="19"/>
        <v>833.33333333333337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 t="e">
        <f t="shared" si="18"/>
        <v>#DIV/0!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2.3890784982935154</v>
      </c>
      <c r="P198" s="6">
        <f t="shared" si="19"/>
        <v>184.21052631578948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9.5419847328244281</v>
      </c>
      <c r="P199" s="6">
        <f t="shared" si="19"/>
        <v>312.5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89.605734767025083</v>
      </c>
      <c r="P200" s="6">
        <f t="shared" si="19"/>
        <v>4166.666666666667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 t="e">
        <f t="shared" si="18"/>
        <v>#DIV/0!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3.8178867996563901</v>
      </c>
      <c r="P202" s="6">
        <f t="shared" si="19"/>
        <v>333.33333333333331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41866.875034722216</v>
      </c>
      <c r="T202" s="10">
        <f t="shared" si="23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1.7105263157894737</v>
      </c>
      <c r="P203" s="6">
        <f t="shared" si="19"/>
        <v>92.857142857142861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 t="e">
        <f t="shared" si="18"/>
        <v>#DIV/0!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3.3512064343163539</v>
      </c>
      <c r="P205" s="6">
        <f t="shared" si="19"/>
        <v>312.5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1.9715440475799297</v>
      </c>
      <c r="P206" s="6">
        <f t="shared" si="19"/>
        <v>232.01856148491879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6.1538461538461542</v>
      </c>
      <c r="P207" s="6">
        <f t="shared" si="19"/>
        <v>470.58823529411762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 t="e">
        <f t="shared" si="18"/>
        <v>#DIV/0!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6.572769953051643</v>
      </c>
      <c r="P209" s="6">
        <f t="shared" si="19"/>
        <v>1076.9230769230769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 t="e">
        <f t="shared" si="18"/>
        <v>#DIV/0!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 t="e">
        <f t="shared" si="18"/>
        <v>#DIV/0!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3.9603960396039604</v>
      </c>
      <c r="P212" s="6">
        <f t="shared" si="19"/>
        <v>363.63636363636363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2.2421524663677128</v>
      </c>
      <c r="P213" s="6">
        <f t="shared" si="19"/>
        <v>416.66666666666669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42235.951585648145</v>
      </c>
      <c r="T213" s="10">
        <f t="shared" si="23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6300</v>
      </c>
      <c r="P214" s="6">
        <f t="shared" si="19"/>
        <v>6300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2500</v>
      </c>
      <c r="P215" s="6">
        <f t="shared" si="19"/>
        <v>50000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12500</v>
      </c>
      <c r="P216" s="6">
        <f t="shared" si="19"/>
        <v>12500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440</v>
      </c>
      <c r="P217" s="6">
        <f t="shared" si="19"/>
        <v>4400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1.7953824200462347</v>
      </c>
      <c r="P218" s="6">
        <f t="shared" si="19"/>
        <v>595.23809523809518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8.3731055848614258</v>
      </c>
      <c r="P219" s="6">
        <f t="shared" si="19"/>
        <v>2631.5789473684213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50</v>
      </c>
      <c r="P220" s="6">
        <f t="shared" si="19"/>
        <v>5000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5.6721497447532618</v>
      </c>
      <c r="P221" s="6">
        <f t="shared" si="19"/>
        <v>657.89473684210532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138.88888888888889</v>
      </c>
      <c r="P222" s="6">
        <f t="shared" si="19"/>
        <v>16666.666666666668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 t="e">
        <f t="shared" si="18"/>
        <v>#DIV/0!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7.6923076923076925</v>
      </c>
      <c r="P224" s="6">
        <f t="shared" si="19"/>
        <v>500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 t="e">
        <f t="shared" si="18"/>
        <v>#DIV/0!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 t="e">
        <f t="shared" si="18"/>
        <v>#DIV/0!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 t="e">
        <f t="shared" si="18"/>
        <v>#DIV/0!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116</v>
      </c>
      <c r="P228" s="6">
        <f t="shared" si="19"/>
        <v>14500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 t="e">
        <f t="shared" si="18"/>
        <v>#DIV/0!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 t="e">
        <f t="shared" si="18"/>
        <v>#DIV/0!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 t="e">
        <f t="shared" si="18"/>
        <v>#DIV/0!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250</v>
      </c>
      <c r="P232" s="6">
        <f t="shared" si="19"/>
        <v>7500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42129.568877314814</v>
      </c>
      <c r="T232" s="10">
        <f t="shared" si="23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 t="e">
        <f t="shared" si="18"/>
        <v>#DIV/0!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</v>
      </c>
      <c r="T233" s="10">
        <f t="shared" si="23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36.363636363636367</v>
      </c>
      <c r="P234" s="6">
        <f t="shared" si="19"/>
        <v>571.42857142857144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 t="e">
        <f t="shared" si="18"/>
        <v>#DIV/0!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2.4937655860349128</v>
      </c>
      <c r="P236" s="6">
        <f t="shared" si="19"/>
        <v>200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 t="e">
        <f t="shared" si="18"/>
        <v>#DIV/0!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 t="e">
        <f t="shared" si="18"/>
        <v>#DIV/0!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42320.876145833332</v>
      </c>
      <c r="T238" s="10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300</v>
      </c>
      <c r="P239" s="6">
        <f t="shared" si="19"/>
        <v>15000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 t="e">
        <f t="shared" si="18"/>
        <v>#DIV/0!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42713.754166666666</v>
      </c>
      <c r="T240" s="10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4</v>
      </c>
      <c r="P241" s="6">
        <f t="shared" si="19"/>
        <v>200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0.9290733051225385</v>
      </c>
      <c r="P242" s="6">
        <f t="shared" si="19"/>
        <v>109.48905109489051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0.8878048780487805</v>
      </c>
      <c r="P243" s="6">
        <f t="shared" si="19"/>
        <v>96.808510638297875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0.88135593220338981</v>
      </c>
      <c r="P244" s="6">
        <f t="shared" si="19"/>
        <v>64.356435643564353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0.97473487211478482</v>
      </c>
      <c r="P245" s="6">
        <f t="shared" si="19"/>
        <v>76.219512195121951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0.87906567876428476</v>
      </c>
      <c r="P246" s="6">
        <f t="shared" si="19"/>
        <v>41.666666666666664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0.96413420748168144</v>
      </c>
      <c r="P247" s="6">
        <f t="shared" si="19"/>
        <v>52.083333333333336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0.32737510639690959</v>
      </c>
      <c r="P248" s="6">
        <f t="shared" si="19"/>
        <v>22.421524663677129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0.74571215510812827</v>
      </c>
      <c r="P249" s="6">
        <f t="shared" si="19"/>
        <v>80.645161290322577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0.98684592432633256</v>
      </c>
      <c r="P250" s="6">
        <f t="shared" si="19"/>
        <v>582.19178082191786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0.88558271342543393</v>
      </c>
      <c r="P251" s="6">
        <f t="shared" si="19"/>
        <v>42.553191489361701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0.94711917916337807</v>
      </c>
      <c r="P252" s="6">
        <f t="shared" si="19"/>
        <v>68.649885583524025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0.79635949943117179</v>
      </c>
      <c r="P253" s="6">
        <f t="shared" si="19"/>
        <v>45.454545454545453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0.54182921543129603</v>
      </c>
      <c r="P254" s="6">
        <f t="shared" si="19"/>
        <v>46.296296296296298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40266.454374999994</v>
      </c>
      <c r="T254" s="10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0.99272005294506949</v>
      </c>
      <c r="P255" s="6">
        <f t="shared" si="19"/>
        <v>214.28571428571428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0.85508637441239532</v>
      </c>
      <c r="P256" s="6">
        <f t="shared" si="19"/>
        <v>76.433121019108285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42263.744328703702</v>
      </c>
      <c r="T256" s="10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0.93691515998997499</v>
      </c>
      <c r="P257" s="6">
        <f t="shared" si="19"/>
        <v>42.553191489361701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0.71890726096333568</v>
      </c>
      <c r="P258" s="6">
        <f t="shared" si="19"/>
        <v>47.272727272727273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(D259/E259)</f>
        <v>0.93697454133088409</v>
      </c>
      <c r="P259" s="6">
        <f t="shared" ref="P259:P322" si="25">(D259/L259)</f>
        <v>62.5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(J259/86400)+25569+(-5/24)</f>
        <v>42479.418541666666</v>
      </c>
      <c r="T259" s="10">
        <f t="shared" ref="T259:T322" si="2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0.52317672909908963</v>
      </c>
      <c r="P260" s="6">
        <f t="shared" si="25"/>
        <v>43.604651162790695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0.75793236858311719</v>
      </c>
      <c r="P261" s="6">
        <f t="shared" si="25"/>
        <v>79.617834394904463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0.93984962406015038</v>
      </c>
      <c r="P262" s="6">
        <f t="shared" si="25"/>
        <v>113.63636363636364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0.93109869646182497</v>
      </c>
      <c r="P263" s="6">
        <f t="shared" si="25"/>
        <v>90.909090909090907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0.41666666666666669</v>
      </c>
      <c r="P264" s="6">
        <f t="shared" si="25"/>
        <v>17.241379310344829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0.84687572302014846</v>
      </c>
      <c r="P265" s="6">
        <f t="shared" si="25"/>
        <v>25.960539979231569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0.84602368866328259</v>
      </c>
      <c r="P266" s="6">
        <f t="shared" si="25"/>
        <v>54.945054945054942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0.90009000900090008</v>
      </c>
      <c r="P267" s="6">
        <f t="shared" si="25"/>
        <v>86.206896551724142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40267.03738425926</v>
      </c>
      <c r="T267" s="10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0.6872852233676976</v>
      </c>
      <c r="P268" s="6">
        <f t="shared" si="25"/>
        <v>27.777777777777779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0.75971197275217806</v>
      </c>
      <c r="P269" s="6">
        <f t="shared" si="25"/>
        <v>59.696969696969695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0.89766606822262118</v>
      </c>
      <c r="P270" s="6">
        <f t="shared" si="25"/>
        <v>45.045045045045043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0.67919200873549601</v>
      </c>
      <c r="P271" s="6">
        <f t="shared" si="25"/>
        <v>62.656641604010026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0.65527065527065531</v>
      </c>
      <c r="P272" s="6">
        <f t="shared" si="25"/>
        <v>37.704918032786885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40637.658217592594</v>
      </c>
      <c r="T272" s="10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0.95529231944975157</v>
      </c>
      <c r="P273" s="6">
        <f t="shared" si="25"/>
        <v>104.52961672473867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41611.891909722217</v>
      </c>
      <c r="T273" s="10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0.56359090063704553</v>
      </c>
      <c r="P274" s="6">
        <f t="shared" si="25"/>
        <v>46.153846153846153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0.92785207811029935</v>
      </c>
      <c r="P275" s="6">
        <f t="shared" si="25"/>
        <v>42.372881355932201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0.64102564102564108</v>
      </c>
      <c r="P276" s="6">
        <f t="shared" si="25"/>
        <v>35.398230088495573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0.9225517782185525</v>
      </c>
      <c r="P277" s="6">
        <f t="shared" si="25"/>
        <v>60.24096385542169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0.6775067750677507</v>
      </c>
      <c r="P278" s="6">
        <f t="shared" si="25"/>
        <v>64.516129032258064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40966.873541666668</v>
      </c>
      <c r="T278" s="10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0.90594859787032389</v>
      </c>
      <c r="P279" s="6">
        <f t="shared" si="25"/>
        <v>68.349106203995788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0.66512292457013356</v>
      </c>
      <c r="P280" s="6">
        <f t="shared" si="25"/>
        <v>65.060240963855421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0.63565398138132101</v>
      </c>
      <c r="P281" s="6">
        <f t="shared" si="25"/>
        <v>55.73770491803279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0.64043447074495341</v>
      </c>
      <c r="P282" s="6">
        <f t="shared" si="25"/>
        <v>35.06311360448808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41744.382349537038</v>
      </c>
      <c r="T282" s="10">
        <f t="shared" si="2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0.82927241146386188</v>
      </c>
      <c r="P283" s="6">
        <f t="shared" si="25"/>
        <v>69.620253164556956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0.98825079609091904</v>
      </c>
      <c r="P284" s="6">
        <f t="shared" si="25"/>
        <v>251.39664804469274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0.87510118357435085</v>
      </c>
      <c r="P285" s="6">
        <f t="shared" si="25"/>
        <v>89.10891089108911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0.95578399855103147</v>
      </c>
      <c r="P286" s="6">
        <f t="shared" si="25"/>
        <v>52.631578947368418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0.43701504986185646</v>
      </c>
      <c r="P287" s="6">
        <f t="shared" si="25"/>
        <v>24.866785079928952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0.91614242960972336</v>
      </c>
      <c r="P288" s="6">
        <f t="shared" si="25"/>
        <v>111.11111111111111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41313.607916666668</v>
      </c>
      <c r="T288" s="10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0.56721497447532609</v>
      </c>
      <c r="P289" s="6">
        <f t="shared" si="25"/>
        <v>51.724137931034484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0.96889254225970156</v>
      </c>
      <c r="P290" s="6">
        <f t="shared" si="25"/>
        <v>111.85682326621924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0.95401640908223617</v>
      </c>
      <c r="P291" s="6">
        <f t="shared" si="25"/>
        <v>64.65517241379311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0.9373437760373271</v>
      </c>
      <c r="P292" s="6">
        <f t="shared" si="25"/>
        <v>26.785714285714285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0.83319446758873517</v>
      </c>
      <c r="P293" s="6">
        <f t="shared" si="25"/>
        <v>39.0625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0.98515438025908253</v>
      </c>
      <c r="P294" s="6">
        <f t="shared" si="25"/>
        <v>152.12981744421907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0.98634294385432475</v>
      </c>
      <c r="P295" s="6">
        <f t="shared" si="25"/>
        <v>198.47328244274809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0.75126332440632171</v>
      </c>
      <c r="P297" s="6">
        <f t="shared" si="25"/>
        <v>75.187969924812023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0.84227407261413234</v>
      </c>
      <c r="P298" s="6">
        <f t="shared" si="25"/>
        <v>193.79844961240309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0.99364069952305245</v>
      </c>
      <c r="P299" s="6">
        <f t="shared" si="25"/>
        <v>140.8450704225352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42089.519687499997</v>
      </c>
      <c r="T299" s="10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0.91800041441161562</v>
      </c>
      <c r="P300" s="6">
        <f t="shared" si="25"/>
        <v>51.724137931034484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0.55880750478478924</v>
      </c>
      <c r="P301" s="6">
        <f t="shared" si="25"/>
        <v>40.983606557377051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0.9830653235110689</v>
      </c>
      <c r="P302" s="6">
        <f t="shared" si="25"/>
        <v>83.892617449664428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0.8422116477870889</v>
      </c>
      <c r="P303" s="6">
        <f t="shared" si="25"/>
        <v>51.792828685258961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0.99542106310969536</v>
      </c>
      <c r="P304" s="6">
        <f t="shared" si="25"/>
        <v>92.592592592592595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0.72744907856450047</v>
      </c>
      <c r="P305" s="6">
        <f t="shared" si="25"/>
        <v>36.585365853658537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41031.862800925919</v>
      </c>
      <c r="T305" s="10">
        <f t="shared" si="2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0.43169121381411885</v>
      </c>
      <c r="P306" s="6">
        <f t="shared" si="25"/>
        <v>45.945945945945944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0.76726342710997442</v>
      </c>
      <c r="P307" s="6">
        <f t="shared" si="25"/>
        <v>39.682539682539684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0.34141345168999659</v>
      </c>
      <c r="P308" s="6">
        <f t="shared" si="25"/>
        <v>12.5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0.89832584728460596</v>
      </c>
      <c r="P309" s="6">
        <f t="shared" si="25"/>
        <v>38.194444444444443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41282.736122685186</v>
      </c>
      <c r="T309" s="10">
        <f t="shared" si="2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0.94726870855699397</v>
      </c>
      <c r="P310" s="6">
        <f t="shared" si="25"/>
        <v>59.405940594059409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0.8407286314806165</v>
      </c>
      <c r="P311" s="6">
        <f t="shared" si="25"/>
        <v>75.630252100840337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0.96034726156978367</v>
      </c>
      <c r="P312" s="6">
        <f t="shared" si="25"/>
        <v>27.777777777777779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0.96059956782625433</v>
      </c>
      <c r="P313" s="6">
        <f t="shared" si="25"/>
        <v>133.33333333333334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0.8938547486033519</v>
      </c>
      <c r="P314" s="6">
        <f t="shared" si="25"/>
        <v>54.794520547945204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0.95478798090424033</v>
      </c>
      <c r="P315" s="6">
        <f t="shared" si="25"/>
        <v>76.576576576576571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0.25963910164870829</v>
      </c>
      <c r="P316" s="6">
        <f t="shared" si="25"/>
        <v>8.3333333333333339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0.98767383059418457</v>
      </c>
      <c r="P317" s="6">
        <f t="shared" si="25"/>
        <v>198.4126984126984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0.87894058361654748</v>
      </c>
      <c r="P318" s="6">
        <f t="shared" si="25"/>
        <v>94.936708860759495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0.99203068681591222</v>
      </c>
      <c r="P319" s="6">
        <f t="shared" si="25"/>
        <v>94.936708860759495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0.35295778624876467</v>
      </c>
      <c r="P320" s="6">
        <f t="shared" si="25"/>
        <v>17.6056338028169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0.88746893858714948</v>
      </c>
      <c r="P321" s="6">
        <f t="shared" si="25"/>
        <v>98.039215686274517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0.93826233814974669</v>
      </c>
      <c r="P322" s="6">
        <f t="shared" si="25"/>
        <v>126.58227848101266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(D323/E323)</f>
        <v>0.97406211733273962</v>
      </c>
      <c r="P323" s="6">
        <f t="shared" ref="P323:P386" si="31">(D323/L323)</f>
        <v>103.85756676557864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(J323/86400)+25569+(-5/24)</f>
        <v>42647.238263888888</v>
      </c>
      <c r="T323" s="10">
        <f t="shared" ref="T323:T386" si="35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0.92668099933278969</v>
      </c>
      <c r="P324" s="6">
        <f t="shared" si="31"/>
        <v>134.40860215053763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0.81251880830574785</v>
      </c>
      <c r="P325" s="6">
        <f t="shared" si="31"/>
        <v>93.103448275862064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0.98425196850393704</v>
      </c>
      <c r="P326" s="6">
        <f t="shared" si="31"/>
        <v>103.65853658536585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0.95789110693896318</v>
      </c>
      <c r="P327" s="6">
        <f t="shared" si="31"/>
        <v>67.934782608695656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0.88550638568171591</v>
      </c>
      <c r="P328" s="6">
        <f t="shared" si="31"/>
        <v>130.32145960034754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0.73313782991202348</v>
      </c>
      <c r="P329" s="6">
        <f t="shared" si="31"/>
        <v>117.64705882352941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0.96511681773961921</v>
      </c>
      <c r="P330" s="6">
        <f t="shared" si="31"/>
        <v>150.60240963855421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0.94786729857819907</v>
      </c>
      <c r="P331" s="6">
        <f t="shared" si="31"/>
        <v>59.880239520958085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0.98204264870931535</v>
      </c>
      <c r="P332" s="6">
        <f t="shared" si="31"/>
        <v>102.94117647058823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0.93804230570798741</v>
      </c>
      <c r="P333" s="6">
        <f t="shared" si="31"/>
        <v>91.324200913242009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0.88483829580144224</v>
      </c>
      <c r="P334" s="6">
        <f t="shared" si="31"/>
        <v>180.18018018018017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0.79854664510590723</v>
      </c>
      <c r="P335" s="6">
        <f t="shared" si="31"/>
        <v>150.37593984962405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0.98823994465856313</v>
      </c>
      <c r="P336" s="6">
        <f t="shared" si="31"/>
        <v>144.92753623188406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0.97309673726388091</v>
      </c>
      <c r="P337" s="6">
        <f t="shared" si="31"/>
        <v>106.25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0.85587772314615174</v>
      </c>
      <c r="P338" s="6">
        <f t="shared" si="31"/>
        <v>50.709939148073019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0.98845159058335108</v>
      </c>
      <c r="P339" s="6">
        <f t="shared" si="31"/>
        <v>96.774193548387103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0.90798811625153442</v>
      </c>
      <c r="P340" s="6">
        <f t="shared" si="31"/>
        <v>63.559322033898304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0.9252120277563608</v>
      </c>
      <c r="P341" s="6">
        <f t="shared" si="31"/>
        <v>67.415730337078656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0.79985374103021167</v>
      </c>
      <c r="P342" s="6">
        <f t="shared" si="31"/>
        <v>117.05685618729098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0.93708165997322623</v>
      </c>
      <c r="P343" s="6">
        <f t="shared" si="31"/>
        <v>63.636363636363633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0.99634937588675099</v>
      </c>
      <c r="P344" s="6">
        <f t="shared" si="31"/>
        <v>169.23076923076923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0.98011701943800744</v>
      </c>
      <c r="P345" s="6">
        <f t="shared" si="31"/>
        <v>57.251908396946568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0.97958944967541961</v>
      </c>
      <c r="P346" s="6">
        <f t="shared" si="31"/>
        <v>117.54385964912281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0.81118881118881114</v>
      </c>
      <c r="P347" s="6">
        <f t="shared" si="31"/>
        <v>81.005586592178773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0.5872376809279295</v>
      </c>
      <c r="P348" s="6">
        <f t="shared" si="31"/>
        <v>53.191489361702125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42261.291909722218</v>
      </c>
      <c r="T348" s="10">
        <f t="shared" si="35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0.89613363144712144</v>
      </c>
      <c r="P349" s="6">
        <f t="shared" si="31"/>
        <v>105.54089709762533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0.970873786407767</v>
      </c>
      <c r="P350" s="6">
        <f t="shared" si="31"/>
        <v>84.033613445378151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0.93777223294728651</v>
      </c>
      <c r="P351" s="6">
        <f t="shared" si="31"/>
        <v>67.425149700598809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0.87138375740676188</v>
      </c>
      <c r="P352" s="6">
        <f t="shared" si="31"/>
        <v>113.12217194570135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0.78529194382852918</v>
      </c>
      <c r="P353" s="6">
        <f t="shared" si="31"/>
        <v>35.269709543568467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0.85792724776938911</v>
      </c>
      <c r="P354" s="6">
        <f t="shared" si="31"/>
        <v>34.965034965034967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0.92065607125602222</v>
      </c>
      <c r="P355" s="6">
        <f t="shared" si="31"/>
        <v>95.309951060358884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0.96206706981858159</v>
      </c>
      <c r="P356" s="6">
        <f t="shared" si="31"/>
        <v>120.68965517241379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0.86016220201523719</v>
      </c>
      <c r="P357" s="6">
        <f t="shared" si="31"/>
        <v>212.12121212121212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0.97378189622601086</v>
      </c>
      <c r="P358" s="6">
        <f t="shared" si="31"/>
        <v>77.319587628865975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0.57471264367816088</v>
      </c>
      <c r="P359" s="6">
        <f t="shared" si="31"/>
        <v>49.504950495049506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0.97004501008846811</v>
      </c>
      <c r="P360" s="6">
        <f t="shared" si="31"/>
        <v>187.26591760299627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0.95369458128078821</v>
      </c>
      <c r="P361" s="6">
        <f t="shared" si="31"/>
        <v>80.132450331125824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41934.86215277778</v>
      </c>
      <c r="T361" s="10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0.98643649815043155</v>
      </c>
      <c r="P362" s="6">
        <f t="shared" si="31"/>
        <v>137.93103448275863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0.90027638485014905</v>
      </c>
      <c r="P363" s="6">
        <f t="shared" si="31"/>
        <v>98.870056497175142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0.80541666666666667</v>
      </c>
      <c r="P364" s="6">
        <f t="shared" si="31"/>
        <v>112.38372093023256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0.98684210526315785</v>
      </c>
      <c r="P365" s="6">
        <f t="shared" si="31"/>
        <v>343.26923076923077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0.90775874366189879</v>
      </c>
      <c r="P366" s="6">
        <f t="shared" si="31"/>
        <v>61.946902654867259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0.96178507309566552</v>
      </c>
      <c r="P367" s="6">
        <f t="shared" si="31"/>
        <v>230.76923076923077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0.98701298701298701</v>
      </c>
      <c r="P368" s="6">
        <f t="shared" si="31"/>
        <v>283.58208955223881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41019.584699074076</v>
      </c>
      <c r="T368" s="10">
        <f t="shared" si="35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0.96758493702473436</v>
      </c>
      <c r="P369" s="6">
        <f t="shared" si="31"/>
        <v>84.033613445378151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0.96050407253726755</v>
      </c>
      <c r="P370" s="6">
        <f t="shared" si="31"/>
        <v>78.616352201257868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0.90780601442433928</v>
      </c>
      <c r="P371" s="6">
        <f t="shared" si="31"/>
        <v>38.922155688622752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0.81953778069168992</v>
      </c>
      <c r="P372" s="6">
        <f t="shared" si="31"/>
        <v>581.39534883720933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0.87589706457697092</v>
      </c>
      <c r="P373" s="6">
        <f t="shared" si="31"/>
        <v>141.24293785310735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0.7978723404255319</v>
      </c>
      <c r="P374" s="6">
        <f t="shared" si="31"/>
        <v>33.333333333333336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0.9375</v>
      </c>
      <c r="P375" s="6">
        <f t="shared" si="31"/>
        <v>84.269662921348313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0.76540375047837739</v>
      </c>
      <c r="P376" s="6">
        <f t="shared" si="31"/>
        <v>34.482758620689658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0.83333333333333337</v>
      </c>
      <c r="P377" s="6">
        <f t="shared" si="31"/>
        <v>35.714285714285715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0.94375963020030817</v>
      </c>
      <c r="P378" s="6">
        <f t="shared" si="31"/>
        <v>51.041666666666664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0.87412587412587417</v>
      </c>
      <c r="P379" s="6">
        <f t="shared" si="31"/>
        <v>90.225563909774436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0.8947211452430659</v>
      </c>
      <c r="P380" s="6">
        <f t="shared" si="31"/>
        <v>36.144578313253014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0.86147484493452786</v>
      </c>
      <c r="P381" s="6">
        <f t="shared" si="31"/>
        <v>100.67114093959732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0.70671378091872794</v>
      </c>
      <c r="P382" s="6">
        <f t="shared" si="31"/>
        <v>81.632653061224488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0.95483624558388236</v>
      </c>
      <c r="P383" s="6">
        <f t="shared" si="31"/>
        <v>99.601593625498012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0.39087947882736157</v>
      </c>
      <c r="P384" s="6">
        <f t="shared" si="31"/>
        <v>27.272727272727273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0.48377723970944309</v>
      </c>
      <c r="P385" s="6">
        <f t="shared" si="31"/>
        <v>20.8125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0.89202087328843493</v>
      </c>
      <c r="P386" s="6">
        <f t="shared" si="31"/>
        <v>52.219321148825067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(D387/E387)</f>
        <v>0.94355645298258195</v>
      </c>
      <c r="P387" s="6">
        <f t="shared" ref="P387:P450" si="37">(D387/L387)</f>
        <v>105.48523206751055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(J387/86400)+25569+(-5/24)</f>
        <v>41934.376168981478</v>
      </c>
      <c r="T387" s="10">
        <f t="shared" ref="T387:T450" si="41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0.99833610648918469</v>
      </c>
      <c r="P388" s="6">
        <f t="shared" si="37"/>
        <v>46.153846153846153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0.46731270598652169</v>
      </c>
      <c r="P389" s="6">
        <f t="shared" si="37"/>
        <v>67.615658362989322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0.79264426125554854</v>
      </c>
      <c r="P390" s="6">
        <f t="shared" si="37"/>
        <v>70.422535211267601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</v>
      </c>
      <c r="T390" s="10">
        <f t="shared" si="41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0.55085653330429996</v>
      </c>
      <c r="P391" s="6">
        <f t="shared" si="37"/>
        <v>45.033112582781456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41673.854745370372</v>
      </c>
      <c r="T391" s="10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0.99393698439518929</v>
      </c>
      <c r="P393" s="6">
        <f t="shared" si="37"/>
        <v>103.62694300518135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40864.833923611106</v>
      </c>
      <c r="T393" s="10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0.9910537311833717</v>
      </c>
      <c r="P394" s="6">
        <f t="shared" si="37"/>
        <v>89.805825242718441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0.90541984318128321</v>
      </c>
      <c r="P395" s="6">
        <f t="shared" si="37"/>
        <v>142.45014245014244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0.89370602776193198</v>
      </c>
      <c r="P396" s="6">
        <f t="shared" si="37"/>
        <v>94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0.92554456728477608</v>
      </c>
      <c r="P397" s="6">
        <f t="shared" si="37"/>
        <v>54.347826086956523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0.9375</v>
      </c>
      <c r="P398" s="6">
        <f t="shared" si="37"/>
        <v>76.530612244897952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41082.356550925928</v>
      </c>
      <c r="T398" s="10">
        <f t="shared" si="41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0.96246137663532971</v>
      </c>
      <c r="P399" s="6">
        <f t="shared" si="37"/>
        <v>54.340611353711793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0.7989773090444231</v>
      </c>
      <c r="P400" s="6">
        <f t="shared" si="37"/>
        <v>111.94029850746269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0.9362857544122466</v>
      </c>
      <c r="P401" s="6">
        <f t="shared" si="37"/>
        <v>210.52631578947367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0.89045212706751853</v>
      </c>
      <c r="P402" s="6">
        <f t="shared" si="37"/>
        <v>161.29032258064515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0.96327977497784456</v>
      </c>
      <c r="P403" s="6">
        <f t="shared" si="37"/>
        <v>684.93150684931504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0.70596540769502292</v>
      </c>
      <c r="P404" s="6">
        <f t="shared" si="37"/>
        <v>46.511627906976742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0.95002850085502566</v>
      </c>
      <c r="P405" s="6">
        <f t="shared" si="37"/>
        <v>71.428571428571431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0.97001274873898347</v>
      </c>
      <c r="P406" s="6">
        <f t="shared" si="37"/>
        <v>129.15129151291512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41646.419699074067</v>
      </c>
      <c r="T406" s="10">
        <f t="shared" si="41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0.92885375494071143</v>
      </c>
      <c r="P407" s="6">
        <f t="shared" si="37"/>
        <v>51.272727272727273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0.92846508142307171</v>
      </c>
      <c r="P408" s="6">
        <f t="shared" si="37"/>
        <v>80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0.98473658296405708</v>
      </c>
      <c r="P409" s="6">
        <f t="shared" si="37"/>
        <v>90.909090909090907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0.9858270925001561</v>
      </c>
      <c r="P410" s="6">
        <f t="shared" si="37"/>
        <v>157.89473684210526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0.73099415204678364</v>
      </c>
      <c r="P411" s="6">
        <f t="shared" si="37"/>
        <v>33.333333333333336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0.77942322681215903</v>
      </c>
      <c r="P412" s="6">
        <f t="shared" si="37"/>
        <v>142.85714285714286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42113.773113425923</v>
      </c>
      <c r="T412" s="10">
        <f t="shared" si="41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0.98960910440376049</v>
      </c>
      <c r="P413" s="6">
        <f t="shared" si="37"/>
        <v>124.48132780082987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0.78839482812992745</v>
      </c>
      <c r="P414" s="6">
        <f t="shared" si="37"/>
        <v>45.454545454545453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0.95160211136718464</v>
      </c>
      <c r="P415" s="6">
        <f t="shared" si="37"/>
        <v>74.853801169590639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0.97225141896153033</v>
      </c>
      <c r="P416" s="6">
        <f t="shared" si="37"/>
        <v>88.942307692307693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0.97897990294113535</v>
      </c>
      <c r="P417" s="6">
        <f t="shared" si="37"/>
        <v>66.666666666666671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0.83182910902784124</v>
      </c>
      <c r="P418" s="6">
        <f t="shared" si="37"/>
        <v>40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0.99752992589777689</v>
      </c>
      <c r="P419" s="6">
        <f t="shared" si="37"/>
        <v>201.92307692307693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41360.762268518512</v>
      </c>
      <c r="T419" s="10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0.99370064767988642</v>
      </c>
      <c r="P420" s="6">
        <f t="shared" si="37"/>
        <v>215.38461538461539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0.99564405724953331</v>
      </c>
      <c r="P421" s="6">
        <f t="shared" si="37"/>
        <v>109.58904109589041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227.58620689655172</v>
      </c>
      <c r="P422" s="6">
        <f t="shared" si="37"/>
        <v>1100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49.833887043189371</v>
      </c>
      <c r="P423" s="6">
        <f t="shared" si="37"/>
        <v>2500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93.023255813953483</v>
      </c>
      <c r="P424" s="6">
        <f t="shared" si="37"/>
        <v>3333.3333333333335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41863.052048611113</v>
      </c>
      <c r="T424" s="10">
        <f t="shared" si="41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130.718954248366</v>
      </c>
      <c r="P425" s="6">
        <f t="shared" si="37"/>
        <v>1538.4615384615386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14.713094654242274</v>
      </c>
      <c r="P426" s="6">
        <f t="shared" si="37"/>
        <v>600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8333.3333333333339</v>
      </c>
      <c r="P427" s="6">
        <f t="shared" si="37"/>
        <v>25000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75.187969924812023</v>
      </c>
      <c r="P428" s="6">
        <f t="shared" si="37"/>
        <v>1250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 t="e">
        <f t="shared" si="36"/>
        <v>#DIV/0!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42285.700694444444</v>
      </c>
      <c r="T429" s="10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17.751479289940828</v>
      </c>
      <c r="P430" s="6">
        <f t="shared" si="37"/>
        <v>923.07692307692309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 t="e">
        <f t="shared" si="36"/>
        <v>#DIV/0!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41.666666666666664</v>
      </c>
      <c r="P432" s="6">
        <f t="shared" si="37"/>
        <v>200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7.2289156626506026</v>
      </c>
      <c r="P433" s="6">
        <f t="shared" si="37"/>
        <v>375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42526.662997685184</v>
      </c>
      <c r="T433" s="10">
        <f t="shared" si="41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10.526315789473685</v>
      </c>
      <c r="P434" s="6">
        <f t="shared" si="37"/>
        <v>750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 t="e">
        <f t="shared" si="36"/>
        <v>#DIV/0!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42228.421550925923</v>
      </c>
      <c r="T435" s="10">
        <f t="shared" si="41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20</v>
      </c>
      <c r="P436" s="6">
        <f t="shared" si="37"/>
        <v>1250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36666.666666666664</v>
      </c>
      <c r="P437" s="6">
        <f t="shared" si="37"/>
        <v>36666.666666666664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 t="e">
        <f t="shared" si="36"/>
        <v>#DIV/0!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 t="e">
        <f t="shared" si="36"/>
        <v>#DIV/0!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10.660980810234541</v>
      </c>
      <c r="P440" s="6">
        <f t="shared" si="37"/>
        <v>1818.1818181818182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 t="e">
        <f t="shared" si="36"/>
        <v>#DIV/0!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41919.553449074076</v>
      </c>
      <c r="T441" s="10">
        <f t="shared" si="41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1000</v>
      </c>
      <c r="P442" s="6">
        <f t="shared" si="37"/>
        <v>5000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 t="e">
        <f t="shared" si="36"/>
        <v>#DIV/0!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2.5407263488267824</v>
      </c>
      <c r="P444" s="6">
        <f t="shared" si="37"/>
        <v>1000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1000</v>
      </c>
      <c r="P445" s="6">
        <f t="shared" si="37"/>
        <v>5000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20</v>
      </c>
      <c r="P446" s="6">
        <f t="shared" si="37"/>
        <v>1000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30000</v>
      </c>
      <c r="P447" s="6">
        <f t="shared" si="37"/>
        <v>30000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13.70757180156658</v>
      </c>
      <c r="P448" s="6">
        <f t="shared" si="37"/>
        <v>656.25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6000</v>
      </c>
      <c r="P449" s="6">
        <f t="shared" si="37"/>
        <v>30000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30.484087306426044</v>
      </c>
      <c r="P450" s="6">
        <f t="shared" si="37"/>
        <v>625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(D451/E451)</f>
        <v>44.444444444444443</v>
      </c>
      <c r="P451" s="6">
        <f t="shared" ref="P451:P514" si="43">(D451/L451)</f>
        <v>400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(J451/86400)+25569+(-5/24)</f>
        <v>41534.359780092593</v>
      </c>
      <c r="T451" s="10">
        <f t="shared" ref="T451:T514" si="47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126.26262626262626</v>
      </c>
      <c r="P452" s="6">
        <f t="shared" si="43"/>
        <v>7142.8571428571431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 t="e">
        <f t="shared" si="42"/>
        <v>#DIV/0!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1.5625</v>
      </c>
      <c r="P454" s="6">
        <f t="shared" si="43"/>
        <v>62.5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42107.49554398148</v>
      </c>
      <c r="T454" s="10">
        <f t="shared" si="47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3649.0384615384614</v>
      </c>
      <c r="P455" s="6">
        <f t="shared" si="43"/>
        <v>47437.5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121.95121951219512</v>
      </c>
      <c r="P456" s="6">
        <f t="shared" si="43"/>
        <v>2000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1444.4444444444443</v>
      </c>
      <c r="P457" s="6">
        <f t="shared" si="43"/>
        <v>32500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40970.794236111113</v>
      </c>
      <c r="T457" s="10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145.70491803278688</v>
      </c>
      <c r="P458" s="6">
        <f t="shared" si="43"/>
        <v>2962.6666666666665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41547.486122685186</v>
      </c>
      <c r="T458" s="10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 t="e">
        <f t="shared" si="42"/>
        <v>#DIV/0!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12.180267965895249</v>
      </c>
      <c r="P460" s="6">
        <f t="shared" si="43"/>
        <v>204.08163265306123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1560</v>
      </c>
      <c r="P461" s="6">
        <f t="shared" si="43"/>
        <v>39000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340</v>
      </c>
      <c r="P462" s="6">
        <f t="shared" si="43"/>
        <v>4250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 t="e">
        <f t="shared" si="42"/>
        <v>#DIV/0!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 t="e">
        <f t="shared" si="42"/>
        <v>#DIV/0!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40704.918298611105</v>
      </c>
      <c r="T464" s="10">
        <f t="shared" si="47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44</v>
      </c>
      <c r="P465" s="6">
        <f t="shared" si="43"/>
        <v>5000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1010</v>
      </c>
      <c r="P466" s="6">
        <f t="shared" si="43"/>
        <v>1010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42488.640451388885</v>
      </c>
      <c r="T466" s="10">
        <f t="shared" si="47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3.7101449275362319</v>
      </c>
      <c r="P467" s="6">
        <f t="shared" si="43"/>
        <v>64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131.57894736842104</v>
      </c>
      <c r="P468" s="6">
        <f t="shared" si="43"/>
        <v>2000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4.6349942062572422</v>
      </c>
      <c r="P469" s="6">
        <f t="shared" si="43"/>
        <v>512.82051282051282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 t="e">
        <f t="shared" si="42"/>
        <v>#DIV/0!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41040.959293981483</v>
      </c>
      <c r="T470" s="10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 t="e">
        <f t="shared" si="42"/>
        <v>#DIV/0!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98.039215686274517</v>
      </c>
      <c r="P472" s="6">
        <f t="shared" si="43"/>
        <v>2500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8.4085002293227333</v>
      </c>
      <c r="P473" s="6">
        <f t="shared" si="43"/>
        <v>323.52941176470586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5.6737588652482271</v>
      </c>
      <c r="P474" s="6">
        <f t="shared" si="43"/>
        <v>160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34.843205574912893</v>
      </c>
      <c r="P475" s="6">
        <f t="shared" si="43"/>
        <v>2142.8571428571427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3300</v>
      </c>
      <c r="P476" s="6">
        <f t="shared" si="43"/>
        <v>3300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 t="e">
        <f t="shared" si="42"/>
        <v>#DIV/0!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44.837657110131474</v>
      </c>
      <c r="P478" s="6">
        <f t="shared" si="43"/>
        <v>1774.1935483870968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 t="e">
        <f t="shared" si="42"/>
        <v>#DIV/0!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 t="e">
        <f t="shared" si="42"/>
        <v>#DIV/0!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3.0712530712530715</v>
      </c>
      <c r="P481" s="6">
        <f t="shared" si="43"/>
        <v>272.72727272727275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5.1519835136527563</v>
      </c>
      <c r="P482" s="6">
        <f t="shared" si="43"/>
        <v>285.71428571428572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41465.29184027778</v>
      </c>
      <c r="T482" s="10">
        <f t="shared" si="47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16.393442622950818</v>
      </c>
      <c r="P483" s="6">
        <f t="shared" si="43"/>
        <v>1428.5714285714287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1000</v>
      </c>
      <c r="P484" s="6">
        <f t="shared" si="43"/>
        <v>10000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42447.688541666663</v>
      </c>
      <c r="T484" s="10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1.9920318725099602</v>
      </c>
      <c r="P485" s="6">
        <f t="shared" si="43"/>
        <v>102.04081632653062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536.91275167785238</v>
      </c>
      <c r="P486" s="6">
        <f t="shared" si="43"/>
        <v>7272.727272727273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4.5647569876644765</v>
      </c>
      <c r="P487" s="6">
        <f t="shared" si="43"/>
        <v>303.64800000000002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41381.297442129631</v>
      </c>
      <c r="T487" s="10">
        <f t="shared" si="47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11000</v>
      </c>
      <c r="P488" s="6">
        <f t="shared" si="43"/>
        <v>550000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 t="e">
        <f t="shared" si="42"/>
        <v>#DIV/0!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 t="e">
        <f t="shared" si="42"/>
        <v>#DIV/0!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348.82325581395349</v>
      </c>
      <c r="P491" s="6">
        <f t="shared" si="43"/>
        <v>24999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 t="e">
        <f t="shared" si="42"/>
        <v>#DIV/0!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41113.760243055549</v>
      </c>
      <c r="T492" s="10">
        <f t="shared" si="47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 t="e">
        <f t="shared" si="42"/>
        <v>#DIV/0!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42366.774293981478</v>
      </c>
      <c r="T493" s="10">
        <f t="shared" si="47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 t="e">
        <f t="shared" si="42"/>
        <v>#DIV/0!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 t="e">
        <f t="shared" si="42"/>
        <v>#DIV/0!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42114.517800925925</v>
      </c>
      <c r="T495" s="10">
        <f t="shared" si="47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645.16129032258061</v>
      </c>
      <c r="P496" s="6">
        <f t="shared" si="43"/>
        <v>6666.666666666667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 t="e">
        <f t="shared" si="42"/>
        <v>#DIV/0!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60000</v>
      </c>
      <c r="P498" s="6">
        <f t="shared" si="43"/>
        <v>60000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149.33333333333334</v>
      </c>
      <c r="P499" s="6">
        <f t="shared" si="43"/>
        <v>1493.3333333333333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21.74615898463594</v>
      </c>
      <c r="P500" s="6">
        <f t="shared" si="43"/>
        <v>2959.4545454545455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10.471204188481675</v>
      </c>
      <c r="P501" s="6">
        <f t="shared" si="43"/>
        <v>769.23076923076928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30.232558139534884</v>
      </c>
      <c r="P502" s="6">
        <f t="shared" si="43"/>
        <v>1625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40247.677673611106</v>
      </c>
      <c r="T502" s="10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 t="e">
        <f t="shared" si="42"/>
        <v>#DIV/0!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86.956521739130437</v>
      </c>
      <c r="P504" s="6">
        <f t="shared" si="43"/>
        <v>5000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57.017543859649123</v>
      </c>
      <c r="P505" s="6">
        <f t="shared" si="43"/>
        <v>722.22222222222217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73.134328358208961</v>
      </c>
      <c r="P506" s="6">
        <f t="shared" si="43"/>
        <v>4900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230.76923076923077</v>
      </c>
      <c r="P507" s="6">
        <f t="shared" si="43"/>
        <v>857.14285714285711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800</v>
      </c>
      <c r="P508" s="6">
        <f t="shared" si="43"/>
        <v>200000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31.25</v>
      </c>
      <c r="P509" s="6">
        <f t="shared" si="43"/>
        <v>2000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125</v>
      </c>
      <c r="P510" s="6">
        <f t="shared" si="43"/>
        <v>16666.666666666668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500</v>
      </c>
      <c r="P511" s="6">
        <f t="shared" si="43"/>
        <v>5000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 t="e">
        <f t="shared" si="42"/>
        <v>#DIV/0!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33.333333333333336</v>
      </c>
      <c r="P513" s="6">
        <f t="shared" si="43"/>
        <v>1000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727.27272727272725</v>
      </c>
      <c r="P514" s="6">
        <f t="shared" si="43"/>
        <v>4000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(D515/E515)</f>
        <v>7.181844297615628</v>
      </c>
      <c r="P515" s="6">
        <f t="shared" ref="P515:P578" si="49">(D515/L515)</f>
        <v>735.29411764705878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(J515/86400)+25569+(-5/24)</f>
        <v>42552.445659722223</v>
      </c>
      <c r="T515" s="10">
        <f t="shared" ref="T515:T578" si="53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30</v>
      </c>
      <c r="P516" s="6">
        <f t="shared" si="49"/>
        <v>500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3.9349316457750194</v>
      </c>
      <c r="P517" s="6">
        <f t="shared" si="49"/>
        <v>2852.9411764705883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 t="e">
        <f t="shared" si="48"/>
        <v>#DIV/0!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73.170731707317074</v>
      </c>
      <c r="P519" s="6">
        <f t="shared" si="49"/>
        <v>5000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 t="e">
        <f t="shared" si="48"/>
        <v>#DIV/0!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4.3703568827385286</v>
      </c>
      <c r="P521" s="6">
        <f t="shared" si="49"/>
        <v>171.44285714285715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41218.183113425919</v>
      </c>
      <c r="T521" s="10">
        <f t="shared" si="53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0.97943192948090108</v>
      </c>
      <c r="P522" s="6">
        <f t="shared" si="49"/>
        <v>147.05882352941177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0.95565749235474007</v>
      </c>
      <c r="P523" s="6">
        <f t="shared" si="49"/>
        <v>89.285714285714292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0.87209302325581395</v>
      </c>
      <c r="P524" s="6">
        <f t="shared" si="49"/>
        <v>96.774193548387103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0.82918739635157546</v>
      </c>
      <c r="P525" s="6">
        <f t="shared" si="49"/>
        <v>59.523809523809526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0.92019297761301933</v>
      </c>
      <c r="P526" s="6">
        <f t="shared" si="49"/>
        <v>26.923076923076923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0.8771929824561403</v>
      </c>
      <c r="P528" s="6">
        <f t="shared" si="49"/>
        <v>65.217391304347828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0.99157164105106599</v>
      </c>
      <c r="P529" s="6">
        <f t="shared" si="49"/>
        <v>63.291139240506332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0.86466165413533835</v>
      </c>
      <c r="P530" s="6">
        <f t="shared" si="49"/>
        <v>38.333333333333336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0.76677316293929709</v>
      </c>
      <c r="P531" s="6">
        <f t="shared" si="49"/>
        <v>66.666666666666671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0.92779291553133514</v>
      </c>
      <c r="P532" s="6">
        <f t="shared" si="49"/>
        <v>117.41379310344827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0.81135902636916835</v>
      </c>
      <c r="P534" s="6">
        <f t="shared" si="49"/>
        <v>57.803468208092482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0.99800399201596801</v>
      </c>
      <c r="P535" s="6">
        <f t="shared" si="49"/>
        <v>117.64705882352941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0.95541401273885351</v>
      </c>
      <c r="P536" s="6">
        <f t="shared" si="49"/>
        <v>312.5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0.97560975609756095</v>
      </c>
      <c r="P537" s="6">
        <f t="shared" si="49"/>
        <v>33.898305084745765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42711.336863425924</v>
      </c>
      <c r="T537" s="10">
        <f t="shared" si="53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0.8456117873158232</v>
      </c>
      <c r="P538" s="6">
        <f t="shared" si="49"/>
        <v>84.615384615384613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42179.136655092589</v>
      </c>
      <c r="T538" s="10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0.82987551867219922</v>
      </c>
      <c r="P539" s="6">
        <f t="shared" si="49"/>
        <v>33.898305084745765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0.33066596124594932</v>
      </c>
      <c r="P540" s="6">
        <f t="shared" si="49"/>
        <v>83.333333333333329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0.99360120821906917</v>
      </c>
      <c r="P541" s="6">
        <f t="shared" si="49"/>
        <v>25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15000</v>
      </c>
      <c r="P542" s="6">
        <f t="shared" si="49"/>
        <v>15000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180</v>
      </c>
      <c r="P543" s="6">
        <f t="shared" si="49"/>
        <v>4500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250000</v>
      </c>
      <c r="P544" s="6">
        <f t="shared" si="49"/>
        <v>250000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314.28571428571428</v>
      </c>
      <c r="P545" s="6">
        <f t="shared" si="49"/>
        <v>11000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83.333333333333329</v>
      </c>
      <c r="P546" s="6">
        <f t="shared" si="49"/>
        <v>250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3.6517674554484372</v>
      </c>
      <c r="P547" s="6">
        <f t="shared" si="49"/>
        <v>1470.5882352941176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1153.8461538461538</v>
      </c>
      <c r="P548" s="6">
        <f t="shared" si="49"/>
        <v>30000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 t="e">
        <f t="shared" si="48"/>
        <v>#DIV/0!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1111.1111111111111</v>
      </c>
      <c r="P550" s="6">
        <f t="shared" si="49"/>
        <v>10000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36.764705882352942</v>
      </c>
      <c r="P551" s="6">
        <f t="shared" si="49"/>
        <v>312.5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142.85714285714286</v>
      </c>
      <c r="P552" s="6">
        <f t="shared" si="49"/>
        <v>1250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19.836022216344883</v>
      </c>
      <c r="P553" s="6">
        <f t="shared" si="49"/>
        <v>2678.5714285714284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 t="e">
        <f t="shared" si="48"/>
        <v>#DIV/0!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203.2520325203252</v>
      </c>
      <c r="P555" s="6">
        <f t="shared" si="49"/>
        <v>4166.666666666667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2.7330508474576272</v>
      </c>
      <c r="P556" s="6">
        <f t="shared" si="49"/>
        <v>175.90909090909091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 t="e">
        <f t="shared" si="48"/>
        <v>#DIV/0!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40</v>
      </c>
      <c r="P558" s="6">
        <f t="shared" si="49"/>
        <v>8000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109.80966325036603</v>
      </c>
      <c r="P559" s="6">
        <f t="shared" si="49"/>
        <v>7500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 t="e">
        <f t="shared" si="48"/>
        <v>#DIV/0!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4800</v>
      </c>
      <c r="P561" s="6">
        <f t="shared" si="49"/>
        <v>240000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8333.3333333333339</v>
      </c>
      <c r="P562" s="6">
        <f t="shared" si="49"/>
        <v>33333.333333333336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272.72727272727275</v>
      </c>
      <c r="P563" s="6">
        <f t="shared" si="49"/>
        <v>7500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 t="e">
        <f t="shared" si="48"/>
        <v>#DIV/0!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42692.180729166663</v>
      </c>
      <c r="T564" s="10">
        <f t="shared" si="53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1102.9411764705883</v>
      </c>
      <c r="P565" s="6">
        <f t="shared" si="49"/>
        <v>37500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18000</v>
      </c>
      <c r="P566" s="6">
        <f t="shared" si="49"/>
        <v>18000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 t="e">
        <f t="shared" si="48"/>
        <v>#DIV/0!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42165.576956018514</v>
      </c>
      <c r="T567" s="10">
        <f t="shared" si="53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5000</v>
      </c>
      <c r="P568" s="6">
        <f t="shared" si="49"/>
        <v>5000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 t="e">
        <f t="shared" si="48"/>
        <v>#DIV/0!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100</v>
      </c>
      <c r="P570" s="6">
        <f t="shared" si="49"/>
        <v>4900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125</v>
      </c>
      <c r="P571" s="6">
        <f t="shared" si="49"/>
        <v>2500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598.5915492957746</v>
      </c>
      <c r="P572" s="6">
        <f t="shared" si="49"/>
        <v>85000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42388.589918981474</v>
      </c>
      <c r="T572" s="10">
        <f t="shared" si="53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235.84905660377359</v>
      </c>
      <c r="P573" s="6">
        <f t="shared" si="49"/>
        <v>12500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 t="e">
        <f t="shared" si="48"/>
        <v>#DIV/0!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42282.507962962962</v>
      </c>
      <c r="T574" s="10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256.90173410404623</v>
      </c>
      <c r="P575" s="6">
        <f t="shared" si="49"/>
        <v>9876.4444444444453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139.75</v>
      </c>
      <c r="P576" s="6">
        <f t="shared" si="49"/>
        <v>2795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231.66023166023166</v>
      </c>
      <c r="P577" s="6">
        <f t="shared" si="49"/>
        <v>15000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80000</v>
      </c>
      <c r="P578" s="6">
        <f t="shared" si="49"/>
        <v>80000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(D579/E579)</f>
        <v>500</v>
      </c>
      <c r="P579" s="6">
        <f t="shared" ref="P579:P642" si="55">(D579/L579)</f>
        <v>5000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(J579/86400)+25569+(-5/24)</f>
        <v>42450.380810185183</v>
      </c>
      <c r="T579" s="10">
        <f t="shared" ref="T579:T642" si="5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8928.5714285714294</v>
      </c>
      <c r="P580" s="6">
        <f t="shared" si="55"/>
        <v>17857.142857142859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68.571428571428569</v>
      </c>
      <c r="P581" s="6">
        <f t="shared" si="55"/>
        <v>2400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3000</v>
      </c>
      <c r="P582" s="6">
        <f t="shared" si="55"/>
        <v>3000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 t="e">
        <f t="shared" si="54"/>
        <v>#DIV/0!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 t="e">
        <f t="shared" si="54"/>
        <v>#DIV/0!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9000</v>
      </c>
      <c r="P585" s="6">
        <f t="shared" si="55"/>
        <v>9000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100</v>
      </c>
      <c r="P586" s="6">
        <f t="shared" si="55"/>
        <v>500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 t="e">
        <f t="shared" si="54"/>
        <v>#DIV/0!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178.57142857142858</v>
      </c>
      <c r="P588" s="6">
        <f t="shared" si="55"/>
        <v>2500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11.009174311926605</v>
      </c>
      <c r="P589" s="6">
        <f t="shared" si="55"/>
        <v>4285.7142857142853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29.900332225913623</v>
      </c>
      <c r="P590" s="6">
        <f t="shared" si="55"/>
        <v>4500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42631.561180555553</v>
      </c>
      <c r="T590" s="10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7500</v>
      </c>
      <c r="P591" s="6">
        <f t="shared" si="55"/>
        <v>7500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22.421524663677129</v>
      </c>
      <c r="P592" s="6">
        <f t="shared" si="55"/>
        <v>555.55555555555554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1639.344262295082</v>
      </c>
      <c r="P593" s="6">
        <f t="shared" si="55"/>
        <v>50000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30</v>
      </c>
      <c r="P594" s="6">
        <f t="shared" si="55"/>
        <v>7500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4.3478260869565215</v>
      </c>
      <c r="P595" s="6">
        <f t="shared" si="55"/>
        <v>71.428571428571431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961.53846153846155</v>
      </c>
      <c r="P596" s="6">
        <f t="shared" si="55"/>
        <v>12500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234.74178403755869</v>
      </c>
      <c r="P597" s="6">
        <f t="shared" si="55"/>
        <v>12500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42082.861550925925</v>
      </c>
      <c r="T597" s="10">
        <f t="shared" si="5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3333.3333333333335</v>
      </c>
      <c r="P598" s="6">
        <f t="shared" si="55"/>
        <v>10000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375</v>
      </c>
      <c r="P599" s="6">
        <f t="shared" si="55"/>
        <v>3750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2.9411764705882355</v>
      </c>
      <c r="P600" s="6">
        <f t="shared" si="55"/>
        <v>357.14285714285717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1612.9032258064517</v>
      </c>
      <c r="P601" s="6">
        <f t="shared" si="55"/>
        <v>25000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50</v>
      </c>
      <c r="P602" s="6">
        <f t="shared" si="55"/>
        <v>5000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71.428571428571431</v>
      </c>
      <c r="P603" s="6">
        <f t="shared" si="55"/>
        <v>1666.6666666666667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 t="e">
        <f t="shared" si="54"/>
        <v>#DIV/0!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25.422867021456902</v>
      </c>
      <c r="P605" s="6">
        <f t="shared" si="55"/>
        <v>1153.8461538461538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 t="e">
        <f t="shared" si="54"/>
        <v>#DIV/0!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38.167938931297712</v>
      </c>
      <c r="P607" s="6">
        <f t="shared" si="55"/>
        <v>625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42194.149398148147</v>
      </c>
      <c r="T607" s="10">
        <f t="shared" si="5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500</v>
      </c>
      <c r="P608" s="6">
        <f t="shared" si="55"/>
        <v>5000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 t="e">
        <f t="shared" si="54"/>
        <v>#DIV/0!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102.6694045174538</v>
      </c>
      <c r="P610" s="6">
        <f t="shared" si="55"/>
        <v>30000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156</v>
      </c>
      <c r="P611" s="6">
        <f t="shared" si="55"/>
        <v>780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 t="e">
        <f t="shared" si="54"/>
        <v>#DIV/0!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 t="e">
        <f t="shared" si="54"/>
        <v>#DIV/0!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 t="e">
        <f t="shared" si="54"/>
        <v>#DIV/0!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42584.823449074072</v>
      </c>
      <c r="T614" s="10">
        <f t="shared" si="5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4.6809174598221253</v>
      </c>
      <c r="P615" s="6">
        <f t="shared" si="55"/>
        <v>495.8677685950413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 t="e">
        <f t="shared" si="54"/>
        <v>#DIV/0!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 t="e">
        <f t="shared" si="54"/>
        <v>#DIV/0!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 t="e">
        <f t="shared" si="54"/>
        <v>#DIV/0!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42761.167905092589</v>
      </c>
      <c r="T618" s="10">
        <f t="shared" si="5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33.333333333333336</v>
      </c>
      <c r="P619" s="6">
        <f t="shared" si="55"/>
        <v>666.66666666666663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 t="e">
        <f t="shared" si="54"/>
        <v>#DIV/0!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2500000</v>
      </c>
      <c r="P621" s="6">
        <f t="shared" si="55"/>
        <v>2500000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100</v>
      </c>
      <c r="P622" s="6">
        <f t="shared" si="55"/>
        <v>30000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95.785440613026822</v>
      </c>
      <c r="P623" s="6">
        <f t="shared" si="55"/>
        <v>8333.3333333333339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17.595307917888562</v>
      </c>
      <c r="P624" s="6">
        <f t="shared" si="55"/>
        <v>666.66666666666663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 t="e">
        <f t="shared" si="54"/>
        <v>#DIV/0!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 t="e">
        <f t="shared" si="54"/>
        <v>#DIV/0!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 t="e">
        <f t="shared" si="54"/>
        <v>#DIV/0!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5.7537399309551205</v>
      </c>
      <c r="P628" s="6">
        <f t="shared" si="55"/>
        <v>641.02564102564099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5000</v>
      </c>
      <c r="P629" s="6">
        <f t="shared" si="55"/>
        <v>450000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 t="e">
        <f t="shared" si="54"/>
        <v>#DIV/0!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571.42857142857144</v>
      </c>
      <c r="P631" s="6">
        <f t="shared" si="55"/>
        <v>66666.666666666672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1199.9000000000001</v>
      </c>
      <c r="P632" s="6">
        <f t="shared" si="55"/>
        <v>11999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72.463768115942031</v>
      </c>
      <c r="P633" s="6">
        <f t="shared" si="55"/>
        <v>5555.5555555555557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 t="e">
        <f t="shared" si="54"/>
        <v>#DIV/0!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8.0321285140562253</v>
      </c>
      <c r="P635" s="6">
        <f t="shared" si="55"/>
        <v>400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42507.090995370367</v>
      </c>
      <c r="T635" s="10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5000</v>
      </c>
      <c r="P636" s="6">
        <f t="shared" si="55"/>
        <v>5000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12500</v>
      </c>
      <c r="P637" s="6">
        <f t="shared" si="55"/>
        <v>25000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500</v>
      </c>
      <c r="P638" s="6">
        <f t="shared" si="55"/>
        <v>2000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 t="e">
        <f t="shared" si="54"/>
        <v>#DIV/0!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11111.111111111111</v>
      </c>
      <c r="P640" s="6">
        <f t="shared" si="55"/>
        <v>33333.333333333336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1000000</v>
      </c>
      <c r="P641" s="6">
        <f t="shared" si="55"/>
        <v>1000000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0.69306930693069302</v>
      </c>
      <c r="P642" s="6">
        <f t="shared" si="55"/>
        <v>35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42683.211979166663</v>
      </c>
      <c r="T642" s="10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(D643/E643)</f>
        <v>0.83919018147487678</v>
      </c>
      <c r="P643" s="6">
        <f t="shared" ref="P643:P706" si="61">(D643/L643)</f>
        <v>126.98412698412699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(J643/86400)+25569+(-5/24)</f>
        <v>42199.361666666664</v>
      </c>
      <c r="T643" s="10">
        <f t="shared" ref="T643:T706" si="65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6.8470405379035051E-2</v>
      </c>
      <c r="P644" s="6">
        <f t="shared" si="61"/>
        <v>9.1996320147194108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0.94510812036897018</v>
      </c>
      <c r="P645" s="6">
        <f t="shared" si="61"/>
        <v>164.47368421052633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0.33320236259134411</v>
      </c>
      <c r="P646" s="6">
        <f t="shared" si="61"/>
        <v>24.485798237022529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0.35880875493362036</v>
      </c>
      <c r="P647" s="6">
        <f t="shared" si="61"/>
        <v>8.4388185654008439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0.75828665131136197</v>
      </c>
      <c r="P648" s="6">
        <f t="shared" si="61"/>
        <v>29.62962962962963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0.93414292386735176</v>
      </c>
      <c r="P649" s="6">
        <f t="shared" si="61"/>
        <v>117.64705882352941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0.78850139677390285</v>
      </c>
      <c r="P650" s="6">
        <f t="shared" si="61"/>
        <v>1296.2962962962963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0.71448985424406974</v>
      </c>
      <c r="P651" s="6">
        <f t="shared" si="61"/>
        <v>30.487804878048781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0.88967971530249113</v>
      </c>
      <c r="P652" s="6">
        <f t="shared" si="61"/>
        <v>31.25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0.99474773197517108</v>
      </c>
      <c r="P653" s="6">
        <f t="shared" si="61"/>
        <v>238.0952380952381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0.99535500995355009</v>
      </c>
      <c r="P654" s="6">
        <f t="shared" si="61"/>
        <v>107.14285714285714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0.70698358384118321</v>
      </c>
      <c r="P655" s="6">
        <f t="shared" si="61"/>
        <v>67.750677506775062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0.37412314886983633</v>
      </c>
      <c r="P656" s="6">
        <f t="shared" si="61"/>
        <v>11.846001974333662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0.68079312398944769</v>
      </c>
      <c r="P657" s="6">
        <f t="shared" si="61"/>
        <v>29.197080291970803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0.4682524817381532</v>
      </c>
      <c r="P658" s="6">
        <f t="shared" si="61"/>
        <v>57.47126436781609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0.79554494828957834</v>
      </c>
      <c r="P659" s="6">
        <f t="shared" si="61"/>
        <v>151.5151515151515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0.95728534976969215</v>
      </c>
      <c r="P660" s="6">
        <f t="shared" si="61"/>
        <v>104.66666666666667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0.99436526350679488</v>
      </c>
      <c r="P661" s="6">
        <f t="shared" si="61"/>
        <v>142.85714285714286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32.701111837802486</v>
      </c>
      <c r="P662" s="6">
        <f t="shared" si="61"/>
        <v>2777.7777777777778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105.26315789473684</v>
      </c>
      <c r="P663" s="6">
        <f t="shared" si="61"/>
        <v>1111.1111111111111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250</v>
      </c>
      <c r="P664" s="6">
        <f t="shared" si="61"/>
        <v>9750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285.71428571428572</v>
      </c>
      <c r="P665" s="6">
        <f t="shared" si="61"/>
        <v>28571.428571428572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13.274336283185841</v>
      </c>
      <c r="P666" s="6">
        <f t="shared" si="61"/>
        <v>413.79310344827587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5.3648068669527893</v>
      </c>
      <c r="P667" s="6">
        <f t="shared" si="61"/>
        <v>833.33333333333337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25000</v>
      </c>
      <c r="P668" s="6">
        <f t="shared" si="61"/>
        <v>50000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41838.623819444438</v>
      </c>
      <c r="T668" s="10">
        <f t="shared" si="65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9.9800399201596814</v>
      </c>
      <c r="P669" s="6">
        <f t="shared" si="61"/>
        <v>1785.7142857142858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21.92982456140351</v>
      </c>
      <c r="P670" s="6">
        <f t="shared" si="61"/>
        <v>600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4.6495408578402886</v>
      </c>
      <c r="P671" s="6">
        <f t="shared" si="61"/>
        <v>7142.8571428571431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3.4156893999772286</v>
      </c>
      <c r="P672" s="6">
        <f t="shared" si="61"/>
        <v>290.32258064516128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2.5363544132566789</v>
      </c>
      <c r="P673" s="6">
        <f t="shared" si="61"/>
        <v>2000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4.6236360273719255</v>
      </c>
      <c r="P674" s="6">
        <f t="shared" si="61"/>
        <v>232.55813953488371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487.80487804878049</v>
      </c>
      <c r="P675" s="6">
        <f t="shared" si="61"/>
        <v>33333.333333333336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3333.3333333333335</v>
      </c>
      <c r="P676" s="6">
        <f t="shared" si="61"/>
        <v>25000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6.7340067340067344</v>
      </c>
      <c r="P677" s="6">
        <f t="shared" si="61"/>
        <v>230.76923076923077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67.980965329707686</v>
      </c>
      <c r="P678" s="6">
        <f t="shared" si="61"/>
        <v>4166.666666666667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42012.559965277775</v>
      </c>
      <c r="T678" s="10">
        <f t="shared" si="65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3.9086929330831768</v>
      </c>
      <c r="P679" s="6">
        <f t="shared" si="61"/>
        <v>520.83333333333337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26.173285198555956</v>
      </c>
      <c r="P680" s="6">
        <f t="shared" si="61"/>
        <v>1705.8823529411766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6.4574600657074885</v>
      </c>
      <c r="P681" s="6">
        <f t="shared" si="61"/>
        <v>606.38297872340422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3.859215807347947</v>
      </c>
      <c r="P682" s="6">
        <f t="shared" si="61"/>
        <v>581.39534883720933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2500</v>
      </c>
      <c r="P683" s="6">
        <f t="shared" si="61"/>
        <v>2500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943.39622641509436</v>
      </c>
      <c r="P684" s="6">
        <f t="shared" si="61"/>
        <v>12500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117.4496644295302</v>
      </c>
      <c r="P685" s="6">
        <f t="shared" si="61"/>
        <v>11666.666666666666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13.362284950726574</v>
      </c>
      <c r="P686" s="6">
        <f t="shared" si="61"/>
        <v>2370.3703703703704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3.6166365280289332</v>
      </c>
      <c r="P687" s="6">
        <f t="shared" si="61"/>
        <v>200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 t="e">
        <f t="shared" si="60"/>
        <v>#DIV/0!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28.169014084507044</v>
      </c>
      <c r="P689" s="6">
        <f t="shared" si="61"/>
        <v>16666.666666666668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1.3700506918755995</v>
      </c>
      <c r="P690" s="6">
        <f t="shared" si="61"/>
        <v>555.55555555555554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1.7346429887898698</v>
      </c>
      <c r="P691" s="6">
        <f t="shared" si="61"/>
        <v>595.23809523809518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8.1037277147487838</v>
      </c>
      <c r="P692" s="6">
        <f t="shared" si="61"/>
        <v>588.23529411764707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192.30769230769232</v>
      </c>
      <c r="P693" s="6">
        <f t="shared" si="61"/>
        <v>5000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15.313935681470138</v>
      </c>
      <c r="P694" s="6">
        <f t="shared" si="61"/>
        <v>99.50248756218906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2.8298149301035713</v>
      </c>
      <c r="P695" s="6">
        <f t="shared" si="61"/>
        <v>337.83783783783781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254.23728813559322</v>
      </c>
      <c r="P696" s="6">
        <f t="shared" si="61"/>
        <v>21428.571428571428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94.339622641509436</v>
      </c>
      <c r="P697" s="6">
        <f t="shared" si="61"/>
        <v>8571.4285714285706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175000</v>
      </c>
      <c r="P698" s="6">
        <f t="shared" si="61"/>
        <v>175000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2.1561017680034498</v>
      </c>
      <c r="P699" s="6">
        <f t="shared" si="61"/>
        <v>43.859649122807021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6.4977257959714096</v>
      </c>
      <c r="P700" s="6">
        <f t="shared" si="61"/>
        <v>3448.2758620689656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41866.722743055558</v>
      </c>
      <c r="T700" s="10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1.2132667169021305</v>
      </c>
      <c r="P701" s="6">
        <f t="shared" si="61"/>
        <v>146.06741573033707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37.220843672456574</v>
      </c>
      <c r="P702" s="6">
        <f t="shared" si="61"/>
        <v>483.87096774193549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3.7593984962406015</v>
      </c>
      <c r="P703" s="6">
        <f t="shared" si="61"/>
        <v>1095.2380952380952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3.2453413125458401</v>
      </c>
      <c r="P704" s="6">
        <f t="shared" si="61"/>
        <v>405.40540540540542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17.921146953405017</v>
      </c>
      <c r="P705" s="6">
        <f t="shared" si="61"/>
        <v>2142.8571428571427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114.34511434511434</v>
      </c>
      <c r="P706" s="6">
        <f t="shared" si="61"/>
        <v>13750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(D707/E707)</f>
        <v>102.35414534288638</v>
      </c>
      <c r="P707" s="6">
        <f t="shared" ref="P707:P770" si="67">(D707/L707)</f>
        <v>20000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(J707/86400)+25569+(-5/24)</f>
        <v>42726.283310185179</v>
      </c>
      <c r="T707" s="10">
        <f t="shared" ref="T707:T770" si="71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 t="e">
        <f t="shared" si="66"/>
        <v>#DIV/0!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1.266987885359955</v>
      </c>
      <c r="P709" s="6">
        <f t="shared" si="67"/>
        <v>149.12280701754386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4.5264229942288106</v>
      </c>
      <c r="P710" s="6">
        <f t="shared" si="67"/>
        <v>108.40108401084011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245.90163934426229</v>
      </c>
      <c r="P711" s="6">
        <f t="shared" si="67"/>
        <v>7500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 t="e">
        <f t="shared" si="66"/>
        <v>#DIV/0!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2.9593678790210411</v>
      </c>
      <c r="P713" s="6">
        <f t="shared" si="67"/>
        <v>295.85798816568047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461.90476190476193</v>
      </c>
      <c r="P714" s="6">
        <f t="shared" si="67"/>
        <v>12125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42384.472592592589</v>
      </c>
      <c r="T714" s="10">
        <f t="shared" si="71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125.62814070351759</v>
      </c>
      <c r="P715" s="6">
        <f t="shared" si="67"/>
        <v>25000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6.6696309470875947</v>
      </c>
      <c r="P716" s="6">
        <f t="shared" si="67"/>
        <v>535.71428571428567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19.798416126709864</v>
      </c>
      <c r="P717" s="6">
        <f t="shared" si="67"/>
        <v>2291.6666666666665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9.79020979020979</v>
      </c>
      <c r="P718" s="6">
        <f t="shared" si="67"/>
        <v>437.5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327.86885245901641</v>
      </c>
      <c r="P719" s="6">
        <f t="shared" si="67"/>
        <v>25000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41857.645856481475</v>
      </c>
      <c r="T719" s="10">
        <f t="shared" si="71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133.33333333333334</v>
      </c>
      <c r="P720" s="6">
        <f t="shared" si="67"/>
        <v>3000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77.319587628865975</v>
      </c>
      <c r="P721" s="6">
        <f t="shared" si="67"/>
        <v>1500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0.69469835466179164</v>
      </c>
      <c r="P722" s="6">
        <f t="shared" si="67"/>
        <v>46.341463414634148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0.81893538400079902</v>
      </c>
      <c r="P723" s="6">
        <f t="shared" si="67"/>
        <v>68.907563025210081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0.75743804156819972</v>
      </c>
      <c r="P724" s="6">
        <f t="shared" si="67"/>
        <v>163.3986928104575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0.91424392027793011</v>
      </c>
      <c r="P725" s="6">
        <f t="shared" si="67"/>
        <v>50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42184.608206018514</v>
      </c>
      <c r="T725" s="10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0.94812278460952915</v>
      </c>
      <c r="P726" s="6">
        <f t="shared" si="67"/>
        <v>48.951048951048953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0.99651220727453915</v>
      </c>
      <c r="P727" s="6">
        <f t="shared" si="67"/>
        <v>142.85714285714286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0.98619329388560162</v>
      </c>
      <c r="P728" s="6">
        <f t="shared" si="67"/>
        <v>71.428571428571431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0.64302774205401436</v>
      </c>
      <c r="P729" s="6">
        <f t="shared" si="67"/>
        <v>23.48993288590604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41246.811909722222</v>
      </c>
      <c r="T729" s="10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0.94727469071481352</v>
      </c>
      <c r="P730" s="6">
        <f t="shared" si="67"/>
        <v>57.692307692307693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0.76540375047837739</v>
      </c>
      <c r="P731" s="6">
        <f t="shared" si="67"/>
        <v>33.333333333333336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0.7564868749527196</v>
      </c>
      <c r="P732" s="6">
        <f t="shared" si="67"/>
        <v>75.471698113207552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0.79365079365079361</v>
      </c>
      <c r="P733" s="6">
        <f t="shared" si="67"/>
        <v>70.422535211267601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0.625</v>
      </c>
      <c r="P734" s="6">
        <f t="shared" si="67"/>
        <v>3.0769230769230771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0.83001328021248344</v>
      </c>
      <c r="P735" s="6">
        <f t="shared" si="67"/>
        <v>14.792899408284024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0.79662605435801315</v>
      </c>
      <c r="P736" s="6">
        <f t="shared" si="67"/>
        <v>149.12280701754386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0.87407710475907086</v>
      </c>
      <c r="P737" s="6">
        <f t="shared" si="67"/>
        <v>205.24017467248908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0.31732040546496254</v>
      </c>
      <c r="P738" s="6">
        <f t="shared" si="67"/>
        <v>33.333333333333336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0.81699346405228757</v>
      </c>
      <c r="P739" s="6">
        <f t="shared" si="67"/>
        <v>46.296296296296298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0.93691442848219864</v>
      </c>
      <c r="P740" s="6">
        <f t="shared" si="67"/>
        <v>36.585365853658537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41943.39576388889</v>
      </c>
      <c r="T740" s="10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0.63157894736842102</v>
      </c>
      <c r="P741" s="6">
        <f t="shared" si="67"/>
        <v>43.165467625899282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0.93109869646182497</v>
      </c>
      <c r="P742" s="6">
        <f t="shared" si="67"/>
        <v>157.89473684210526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0.97789947193428517</v>
      </c>
      <c r="P743" s="6">
        <f t="shared" si="67"/>
        <v>138.29787234042553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0.90322580645161288</v>
      </c>
      <c r="P744" s="6">
        <f t="shared" si="67"/>
        <v>60.869565217391305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0.67567567567567566</v>
      </c>
      <c r="P745" s="6">
        <f t="shared" si="67"/>
        <v>36.666666666666664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0.97732603596559808</v>
      </c>
      <c r="P746" s="6">
        <f t="shared" si="67"/>
        <v>80.645161290322577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0.55835010060362178</v>
      </c>
      <c r="P747" s="6">
        <f t="shared" si="67"/>
        <v>30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0.90024110910186861</v>
      </c>
      <c r="P748" s="6">
        <f t="shared" si="67"/>
        <v>30.793814432989691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0.99957161216621448</v>
      </c>
      <c r="P749" s="6">
        <f t="shared" si="67"/>
        <v>127.27272727272727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0.99750623441396513</v>
      </c>
      <c r="P750" s="6">
        <f t="shared" si="67"/>
        <v>45.454545454545453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0.94732853353543012</v>
      </c>
      <c r="P751" s="6">
        <f t="shared" si="67"/>
        <v>90.909090909090907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0.97477516999341962</v>
      </c>
      <c r="P752" s="6">
        <f t="shared" si="67"/>
        <v>75.322033898305079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0.84388185654008441</v>
      </c>
      <c r="P753" s="6">
        <f t="shared" si="67"/>
        <v>48.387096774193552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0.89525514771709935</v>
      </c>
      <c r="P754" s="6">
        <f t="shared" si="67"/>
        <v>47.61904761904762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0.78125</v>
      </c>
      <c r="P755" s="6">
        <f t="shared" si="67"/>
        <v>384.61538461538464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0.96385542168674698</v>
      </c>
      <c r="P756" s="6">
        <f t="shared" si="67"/>
        <v>40.816326530612244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0.9812810820782748</v>
      </c>
      <c r="P757" s="6">
        <f t="shared" si="67"/>
        <v>36.764705882352942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0.84951456310679607</v>
      </c>
      <c r="P758" s="6">
        <f t="shared" si="67"/>
        <v>31.818181818181817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0.42016806722689076</v>
      </c>
      <c r="P759" s="6">
        <f t="shared" si="67"/>
        <v>13.888888888888889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0.98039215686274506</v>
      </c>
      <c r="P760" s="6">
        <f t="shared" si="67"/>
        <v>131.57894736842104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0.98116169544740972</v>
      </c>
      <c r="P761" s="6">
        <f t="shared" si="67"/>
        <v>50.505050505050505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 t="e">
        <f t="shared" si="66"/>
        <v>#DIV/0!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21.276595744680851</v>
      </c>
      <c r="P763" s="6">
        <f t="shared" si="67"/>
        <v>833.33333333333337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 t="e">
        <f t="shared" si="66"/>
        <v>#DIV/0!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858</v>
      </c>
      <c r="P765" s="6">
        <f t="shared" si="67"/>
        <v>4290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41471.238518518519</v>
      </c>
      <c r="T765" s="10">
        <f t="shared" si="71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 t="e">
        <f t="shared" si="66"/>
        <v>#DIV/0!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2.7766759222530744</v>
      </c>
      <c r="P767" s="6">
        <f t="shared" si="67"/>
        <v>159.09090909090909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 t="e">
        <f t="shared" si="66"/>
        <v>#DIV/0!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28.248587570621471</v>
      </c>
      <c r="P769" s="6">
        <f t="shared" si="67"/>
        <v>1666.6666666666667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 t="e">
        <f t="shared" si="66"/>
        <v>#DIV/0!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(D771/E771)</f>
        <v>2.4154589371980677</v>
      </c>
      <c r="P771" s="6">
        <f t="shared" ref="P771:P834" si="73">(D771/L771)</f>
        <v>76.92307692307692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(J771/86400)+25569+(-5/24)</f>
        <v>41604.788124999999</v>
      </c>
      <c r="T771" s="10">
        <f t="shared" ref="T771:T834" si="77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 t="e">
        <f t="shared" si="72"/>
        <v>#DIV/0!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41289.791307870364</v>
      </c>
      <c r="T772" s="10">
        <f t="shared" si="77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3800</v>
      </c>
      <c r="P773" s="6">
        <f t="shared" si="73"/>
        <v>38000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30</v>
      </c>
      <c r="P774" s="6">
        <f t="shared" si="73"/>
        <v>1500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117.46875</v>
      </c>
      <c r="P775" s="6">
        <f t="shared" si="73"/>
        <v>1879.5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42100.527604166666</v>
      </c>
      <c r="T775" s="10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1.4245014245014245</v>
      </c>
      <c r="P776" s="6">
        <f t="shared" si="73"/>
        <v>55.555555555555557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58.823529411764703</v>
      </c>
      <c r="P777" s="6">
        <f t="shared" si="73"/>
        <v>2000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1.9455252918287937</v>
      </c>
      <c r="P778" s="6">
        <f t="shared" si="73"/>
        <v>122.80701754385964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142.85714285714286</v>
      </c>
      <c r="P779" s="6">
        <f t="shared" si="73"/>
        <v>1000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250</v>
      </c>
      <c r="P780" s="6">
        <f t="shared" si="73"/>
        <v>500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37.5</v>
      </c>
      <c r="P781" s="6">
        <f t="shared" si="73"/>
        <v>2500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0.96153846153846156</v>
      </c>
      <c r="P782" s="6">
        <f t="shared" si="73"/>
        <v>37.037037037037038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0.75101151863916715</v>
      </c>
      <c r="P783" s="6">
        <f t="shared" si="73"/>
        <v>32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41402.792523148142</v>
      </c>
      <c r="T783" s="10">
        <f t="shared" si="77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0.67506750675067506</v>
      </c>
      <c r="P785" s="6">
        <f t="shared" si="73"/>
        <v>42.857142857142854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0.97560975609756095</v>
      </c>
      <c r="P786" s="6">
        <f t="shared" si="73"/>
        <v>100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0.55362402285359968</v>
      </c>
      <c r="P787" s="6">
        <f t="shared" si="73"/>
        <v>17.241379310344829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41303.38559027778</v>
      </c>
      <c r="T787" s="10">
        <f t="shared" si="77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0.70028011204481788</v>
      </c>
      <c r="P788" s="6">
        <f t="shared" si="73"/>
        <v>113.63636363636364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0.87591240875912413</v>
      </c>
      <c r="P789" s="6">
        <f t="shared" si="73"/>
        <v>70.588235294117652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0.49138841797498833</v>
      </c>
      <c r="P790" s="6">
        <f t="shared" si="73"/>
        <v>29.411764705882351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0.91397849462365588</v>
      </c>
      <c r="P791" s="6">
        <f t="shared" si="73"/>
        <v>121.42857142857143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41276.977777777771</v>
      </c>
      <c r="T791" s="10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0.69264261165052587</v>
      </c>
      <c r="P792" s="6">
        <f t="shared" si="73"/>
        <v>64.102564102564102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0.96277278562259305</v>
      </c>
      <c r="P793" s="6">
        <f t="shared" si="73"/>
        <v>58.59375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0.99557566175914236</v>
      </c>
      <c r="P794" s="6">
        <f t="shared" si="73"/>
        <v>41.666666666666664</v>
      </c>
      <c r="Q794" t="str">
        <f t="shared" si="74"/>
        <v>music</v>
      </c>
      <c r="R794" t="str">
        <f t="shared" si="75"/>
        <v>rock</v>
      </c>
      <c r="S794" s="10">
        <f t="shared" si="76"/>
        <v>41555.665312499994</v>
      </c>
      <c r="T794" s="10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0.97295882084466978</v>
      </c>
      <c r="P795" s="6">
        <f t="shared" si="73"/>
        <v>85.9375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0.94955489614243327</v>
      </c>
      <c r="P796" s="6">
        <f t="shared" si="73"/>
        <v>150.9433962264151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0.89456869009584661</v>
      </c>
      <c r="P797" s="6">
        <f t="shared" si="73"/>
        <v>76.086956521739125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0.98667982239763197</v>
      </c>
      <c r="P798" s="6">
        <f t="shared" si="73"/>
        <v>111.11111111111111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0.92994420334779915</v>
      </c>
      <c r="P799" s="6">
        <f t="shared" si="73"/>
        <v>42.25352112676056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0.87043024123352397</v>
      </c>
      <c r="P800" s="6">
        <f t="shared" si="73"/>
        <v>40.229885057471265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0.99980003999200162</v>
      </c>
      <c r="P801" s="6">
        <f t="shared" si="73"/>
        <v>178.57142857142858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0.6573181419807187</v>
      </c>
      <c r="P802" s="6">
        <f t="shared" si="73"/>
        <v>26.785714285714285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0.89668808256703869</v>
      </c>
      <c r="P803" s="6">
        <f t="shared" si="73"/>
        <v>39.215686274509807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0.98684210526315785</v>
      </c>
      <c r="P804" s="6">
        <f t="shared" si="73"/>
        <v>80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41122.813935185179</v>
      </c>
      <c r="T804" s="10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0.81128747795414458</v>
      </c>
      <c r="P805" s="6">
        <f t="shared" si="73"/>
        <v>60.526315789473685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40729.897291666661</v>
      </c>
      <c r="T806" s="10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0.95238095238095233</v>
      </c>
      <c r="P807" s="6">
        <f t="shared" si="73"/>
        <v>55.555555555555557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0.95751047277079593</v>
      </c>
      <c r="P808" s="6">
        <f t="shared" si="73"/>
        <v>112.67605633802818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0.95124851367419738</v>
      </c>
      <c r="P809" s="6">
        <f t="shared" si="73"/>
        <v>70.175438596491233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0.96362322331968198</v>
      </c>
      <c r="P811" s="6">
        <f t="shared" si="73"/>
        <v>76.92307692307692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0.95238095238095233</v>
      </c>
      <c r="P812" s="6">
        <f t="shared" si="73"/>
        <v>55.555555555555557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0.96153846153846156</v>
      </c>
      <c r="P813" s="6">
        <f t="shared" si="73"/>
        <v>83.333333333333329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0.65861690450054888</v>
      </c>
      <c r="P814" s="6">
        <f t="shared" si="73"/>
        <v>18.181818181818183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0.62501562539063471</v>
      </c>
      <c r="P815" s="6">
        <f t="shared" si="73"/>
        <v>15.625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0.78554595443833464</v>
      </c>
      <c r="P816" s="6">
        <f t="shared" si="73"/>
        <v>35.714285714285715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0.93457943925233644</v>
      </c>
      <c r="P817" s="6">
        <f t="shared" si="73"/>
        <v>93.023255813953483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0.86864262181161622</v>
      </c>
      <c r="P818" s="6">
        <f t="shared" si="73"/>
        <v>34.146341463414636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0.72933785846955745</v>
      </c>
      <c r="P819" s="6">
        <f t="shared" si="73"/>
        <v>65.217391304347828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0.64220183486238536</v>
      </c>
      <c r="P820" s="6">
        <f t="shared" si="73"/>
        <v>18.421052631578949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0.91954022988505746</v>
      </c>
      <c r="P821" s="6">
        <f t="shared" si="73"/>
        <v>28.571428571428573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0.74599030212607231</v>
      </c>
      <c r="P822" s="6">
        <f t="shared" si="73"/>
        <v>52.631578947368418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0.83916083916083917</v>
      </c>
      <c r="P824" s="6">
        <f t="shared" si="73"/>
        <v>43.478260869565219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0.55710306406685239</v>
      </c>
      <c r="P825" s="6">
        <f t="shared" si="73"/>
        <v>24.242424242424242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0.74415143481698531</v>
      </c>
      <c r="P826" s="6">
        <f t="shared" si="73"/>
        <v>29.62962962962963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0.995698582125219</v>
      </c>
      <c r="P827" s="6">
        <f t="shared" si="73"/>
        <v>126.26262626262626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0.98566308243727596</v>
      </c>
      <c r="P828" s="6">
        <f t="shared" si="73"/>
        <v>112.24489795918367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0.967741935483871</v>
      </c>
      <c r="P829" s="6">
        <f t="shared" si="73"/>
        <v>27.272727272727273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0.93457943925233644</v>
      </c>
      <c r="P830" s="6">
        <f t="shared" si="73"/>
        <v>34.210526315789473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41072.842384259253</v>
      </c>
      <c r="T830" s="10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0.96153846153846156</v>
      </c>
      <c r="P831" s="6">
        <f t="shared" si="73"/>
        <v>31.25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0.92735703245749612</v>
      </c>
      <c r="P832" s="6">
        <f t="shared" si="73"/>
        <v>56.25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0.42857142857142855</v>
      </c>
      <c r="P833" s="6">
        <f t="shared" si="73"/>
        <v>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0.99396596395481829</v>
      </c>
      <c r="P834" s="6">
        <f t="shared" si="73"/>
        <v>97.402597402597408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(D835/E835)</f>
        <v>0.98360655737704916</v>
      </c>
      <c r="P835" s="6">
        <f t="shared" ref="P835:P898" si="79">(D835/L835)</f>
        <v>146.34146341463415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(J835/86400)+25569+(-5/24)</f>
        <v>41718.669849537036</v>
      </c>
      <c r="T835" s="10">
        <f t="shared" ref="T835:T898" si="83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0.76325284485151268</v>
      </c>
      <c r="P836" s="6">
        <f t="shared" si="79"/>
        <v>73.333333333333329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0.85287846481876328</v>
      </c>
      <c r="P837" s="6">
        <f t="shared" si="79"/>
        <v>50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0.99078176644499572</v>
      </c>
      <c r="P838" s="6">
        <f t="shared" si="79"/>
        <v>108.69565217391305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0.82101806239737274</v>
      </c>
      <c r="P839" s="6">
        <f t="shared" si="79"/>
        <v>40.322580645161288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0.68775790921595603</v>
      </c>
      <c r="P840" s="6">
        <f t="shared" si="79"/>
        <v>32.786885245901637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0.85751085179982955</v>
      </c>
      <c r="P841" s="6">
        <f t="shared" si="79"/>
        <v>52.083333333333336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0.83045028675448407</v>
      </c>
      <c r="P842" s="6">
        <f t="shared" si="79"/>
        <v>52.631578947368418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0.98697196999605208</v>
      </c>
      <c r="P843" s="6">
        <f t="shared" si="79"/>
        <v>53.191489361702125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41923.630358796298</v>
      </c>
      <c r="T843" s="10">
        <f t="shared" si="83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0.95858895705521474</v>
      </c>
      <c r="P844" s="6">
        <f t="shared" si="79"/>
        <v>64.102564102564102</v>
      </c>
      <c r="Q844" t="str">
        <f t="shared" si="80"/>
        <v>music</v>
      </c>
      <c r="R844" t="str">
        <f t="shared" si="81"/>
        <v>metal</v>
      </c>
      <c r="S844" s="10">
        <f t="shared" si="82"/>
        <v>41526.384062499994</v>
      </c>
      <c r="T844" s="10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0.3743448964312453</v>
      </c>
      <c r="P845" s="6">
        <f t="shared" si="79"/>
        <v>23.622047244094489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0.51510989010989006</v>
      </c>
      <c r="P846" s="6">
        <f t="shared" si="79"/>
        <v>18.867924528301888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0.83070139441536062</v>
      </c>
      <c r="P847" s="6">
        <f t="shared" si="79"/>
        <v>28.248587570621471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0.81966602335303018</v>
      </c>
      <c r="P848" s="6">
        <f t="shared" si="79"/>
        <v>23.404255319148938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</v>
      </c>
      <c r="T849" s="10">
        <f t="shared" si="83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0.8340283569641368</v>
      </c>
      <c r="P851" s="6">
        <f t="shared" si="79"/>
        <v>34.782608695652172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0.64443370388271304</v>
      </c>
      <c r="P852" s="6">
        <f t="shared" si="79"/>
        <v>30.075187969924812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0.76657723265619016</v>
      </c>
      <c r="P853" s="6">
        <f t="shared" si="79"/>
        <v>28.571428571428573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0.95264017419706037</v>
      </c>
      <c r="P854" s="6">
        <f t="shared" si="79"/>
        <v>56.451612903225808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0.84587695837250831</v>
      </c>
      <c r="P856" s="6">
        <f t="shared" si="79"/>
        <v>55.711422845691381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0.96666666666666667</v>
      </c>
      <c r="P857" s="6">
        <f t="shared" si="79"/>
        <v>30.851063829787233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42544.916863425919</v>
      </c>
      <c r="T857" s="10">
        <f t="shared" si="83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0.45871559633027525</v>
      </c>
      <c r="P858" s="6">
        <f t="shared" si="79"/>
        <v>8.9285714285714288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0.69441631415394056</v>
      </c>
      <c r="P860" s="6">
        <f t="shared" si="79"/>
        <v>15.789473684210526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0.95533795080009554</v>
      </c>
      <c r="P861" s="6">
        <f t="shared" si="79"/>
        <v>40.816326530612244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5.5118110236220472</v>
      </c>
      <c r="P862" s="6">
        <f t="shared" si="79"/>
        <v>291.66666666666669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44.554455445544555</v>
      </c>
      <c r="P863" s="6">
        <f t="shared" si="79"/>
        <v>2250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294.11764705882354</v>
      </c>
      <c r="P864" s="6">
        <f t="shared" si="79"/>
        <v>12500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22.222222222222221</v>
      </c>
      <c r="P865" s="6">
        <f t="shared" si="79"/>
        <v>400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2.4074074074074074</v>
      </c>
      <c r="P866" s="6">
        <f t="shared" si="79"/>
        <v>82.278481012658233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48.888888888888886</v>
      </c>
      <c r="P867" s="6">
        <f t="shared" si="79"/>
        <v>1100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41230.564780092587</v>
      </c>
      <c r="T867" s="10">
        <f t="shared" si="83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5.46875</v>
      </c>
      <c r="P868" s="6">
        <f t="shared" si="79"/>
        <v>318.18181818181819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4.1631973355537051</v>
      </c>
      <c r="P869" s="6">
        <f t="shared" si="79"/>
        <v>454.54545454545456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900</v>
      </c>
      <c r="P870" s="6">
        <f t="shared" si="79"/>
        <v>45000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8.4615384615384617</v>
      </c>
      <c r="P871" s="6">
        <f t="shared" si="79"/>
        <v>2933.3333333333335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41342.637233796289</v>
      </c>
      <c r="T871" s="10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322.58064516129031</v>
      </c>
      <c r="P872" s="6">
        <f t="shared" si="79"/>
        <v>4000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18.46153846153846</v>
      </c>
      <c r="P873" s="6">
        <f t="shared" si="79"/>
        <v>500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123.07692307692308</v>
      </c>
      <c r="P874" s="6">
        <f t="shared" si="79"/>
        <v>4000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77.777777777777771</v>
      </c>
      <c r="P875" s="6">
        <f t="shared" si="79"/>
        <v>700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41183.958796296291</v>
      </c>
      <c r="T875" s="10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4.1095890410958908</v>
      </c>
      <c r="P876" s="6">
        <f t="shared" si="79"/>
        <v>142.85714285714286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 t="e">
        <f t="shared" si="78"/>
        <v>#DIV/0!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2.4510108864696734</v>
      </c>
      <c r="P878" s="6">
        <f t="shared" si="79"/>
        <v>70.044444444444451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1.4803849000740192</v>
      </c>
      <c r="P879" s="6">
        <f t="shared" si="79"/>
        <v>68.965517241379317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41597.580555555549</v>
      </c>
      <c r="T879" s="10">
        <f t="shared" si="83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76.92307692307692</v>
      </c>
      <c r="P880" s="6">
        <f t="shared" si="79"/>
        <v>2500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3.2608695652173911</v>
      </c>
      <c r="P881" s="6">
        <f t="shared" si="79"/>
        <v>70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33.451327433628322</v>
      </c>
      <c r="P882" s="6">
        <f t="shared" si="79"/>
        <v>472.5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125</v>
      </c>
      <c r="P883" s="6">
        <f t="shared" si="79"/>
        <v>3750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4.9668874172185431</v>
      </c>
      <c r="P884" s="6">
        <f t="shared" si="79"/>
        <v>107.14285714285714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2.4987506246876561</v>
      </c>
      <c r="P885" s="6">
        <f t="shared" si="79"/>
        <v>208.33333333333334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100</v>
      </c>
      <c r="P886" s="6">
        <f t="shared" si="79"/>
        <v>1000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40981.594282407408</v>
      </c>
      <c r="T886" s="10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1.3333333333333333</v>
      </c>
      <c r="P887" s="6">
        <f t="shared" si="79"/>
        <v>47.61904761904762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2.4390243902439024</v>
      </c>
      <c r="P888" s="6">
        <f t="shared" si="79"/>
        <v>71.428571428571431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 t="e">
        <f t="shared" si="78"/>
        <v>#DIV/0!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13.888888888888889</v>
      </c>
      <c r="P890" s="6">
        <f t="shared" si="79"/>
        <v>250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10.591784164859002</v>
      </c>
      <c r="P891" s="6">
        <f t="shared" si="79"/>
        <v>781.25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24</v>
      </c>
      <c r="P892" s="6">
        <f t="shared" si="79"/>
        <v>750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30.76923076923077</v>
      </c>
      <c r="P893" s="6">
        <f t="shared" si="79"/>
        <v>888.88888888888891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2.4539877300613497</v>
      </c>
      <c r="P894" s="6">
        <f t="shared" si="79"/>
        <v>352.94117647058823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2.5529742149604289</v>
      </c>
      <c r="P896" s="6">
        <f t="shared" si="79"/>
        <v>377.35849056603774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42496.773263888885</v>
      </c>
      <c r="T896" s="10">
        <f t="shared" si="83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41.025641025641029</v>
      </c>
      <c r="P897" s="6">
        <f t="shared" si="79"/>
        <v>1142.8571428571429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2.5</v>
      </c>
      <c r="P898" s="6">
        <f t="shared" si="79"/>
        <v>111.11111111111111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</v>
      </c>
      <c r="T898" s="10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 t="e">
        <f t="shared" ref="O899:O962" si="84">(D899/E899)</f>
        <v>#DIV/0!</v>
      </c>
      <c r="P899" s="6" t="e">
        <f t="shared" ref="P899:P962" si="85">(D899/L899)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(J899/86400)+25569+(-5/24)</f>
        <v>41211.480416666665</v>
      </c>
      <c r="T899" s="10">
        <f t="shared" ref="T899:T962" si="8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35.714285714285715</v>
      </c>
      <c r="P900" s="6">
        <f t="shared" si="85"/>
        <v>1250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2.6785714285714284</v>
      </c>
      <c r="P901" s="6">
        <f t="shared" si="85"/>
        <v>93.75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238.0952380952381</v>
      </c>
      <c r="P902" s="6">
        <f t="shared" si="85"/>
        <v>2500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 t="e">
        <f t="shared" si="84"/>
        <v>#DIV/0!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333.33333333333331</v>
      </c>
      <c r="P904" s="6">
        <f t="shared" si="85"/>
        <v>10000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31.25</v>
      </c>
      <c r="P905" s="6">
        <f t="shared" si="85"/>
        <v>1250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331.12582781456956</v>
      </c>
      <c r="P906" s="6">
        <f t="shared" si="85"/>
        <v>16666.666666666668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33.163265306122447</v>
      </c>
      <c r="P907" s="6">
        <f t="shared" si="85"/>
        <v>1083.3333333333333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 t="e">
        <f t="shared" si="84"/>
        <v>#DIV/0!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 t="e">
        <f t="shared" si="84"/>
        <v>#DIV/0!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 t="e">
        <f t="shared" si="84"/>
        <v>#DIV/0!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30.76923076923077</v>
      </c>
      <c r="P911" s="6">
        <f t="shared" si="85"/>
        <v>2000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4.4715447154471546</v>
      </c>
      <c r="P912" s="6">
        <f t="shared" si="85"/>
        <v>110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 t="e">
        <f t="shared" si="84"/>
        <v>#DIV/0!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116.66666666666667</v>
      </c>
      <c r="P914" s="6">
        <f t="shared" si="85"/>
        <v>1750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15.136226034308779</v>
      </c>
      <c r="P915" s="6">
        <f t="shared" si="85"/>
        <v>1250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 t="e">
        <f t="shared" si="84"/>
        <v>#DIV/0!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41116.554942129624</v>
      </c>
      <c r="T916" s="10">
        <f t="shared" si="8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17.333333333333332</v>
      </c>
      <c r="P917" s="6">
        <f t="shared" si="85"/>
        <v>722.22222222222217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 t="e">
        <f t="shared" si="84"/>
        <v>#DIV/0!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166.66666666666666</v>
      </c>
      <c r="P919" s="6">
        <f t="shared" si="85"/>
        <v>5000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19.897959183673468</v>
      </c>
      <c r="P920" s="6">
        <f t="shared" si="85"/>
        <v>390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200</v>
      </c>
      <c r="P921" s="6">
        <f t="shared" si="85"/>
        <v>20000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 t="e">
        <f t="shared" si="84"/>
        <v>#DIV/0!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41562.463217592587</v>
      </c>
      <c r="T922" s="10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3.2362459546925568</v>
      </c>
      <c r="P923" s="6">
        <f t="shared" si="85"/>
        <v>750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40846.962685185186</v>
      </c>
      <c r="T923" s="10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4.753521126760563</v>
      </c>
      <c r="P924" s="6">
        <f t="shared" si="85"/>
        <v>900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45.454545454545453</v>
      </c>
      <c r="P925" s="6">
        <f t="shared" si="85"/>
        <v>2500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9.1743119266055047</v>
      </c>
      <c r="P926" s="6">
        <f t="shared" si="85"/>
        <v>200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41288.734594907401</v>
      </c>
      <c r="T926" s="10">
        <f t="shared" si="8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37.5</v>
      </c>
      <c r="P927" s="6">
        <f t="shared" si="85"/>
        <v>1200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 t="e">
        <f t="shared" si="84"/>
        <v>#DIV/0!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 t="e">
        <f t="shared" si="84"/>
        <v>#DIV/0!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9.2063492063492056</v>
      </c>
      <c r="P930" s="6">
        <f t="shared" si="85"/>
        <v>517.85714285714289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 t="e">
        <f t="shared" si="84"/>
        <v>#DIV/0!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2.6086956521739131</v>
      </c>
      <c r="P932" s="6">
        <f t="shared" si="85"/>
        <v>180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15.267175572519085</v>
      </c>
      <c r="P933" s="6">
        <f t="shared" si="85"/>
        <v>285.71428571428572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6.8790731354091239</v>
      </c>
      <c r="P934" s="6">
        <f t="shared" si="85"/>
        <v>316.66666666666669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16.666666666666668</v>
      </c>
      <c r="P935" s="6">
        <f t="shared" si="85"/>
        <v>1000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41710.960752314808</v>
      </c>
      <c r="T935" s="10">
        <f t="shared" si="8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3.2894736842105261</v>
      </c>
      <c r="P936" s="6">
        <f t="shared" si="85"/>
        <v>166.66666666666666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70</v>
      </c>
      <c r="P937" s="6">
        <f t="shared" si="85"/>
        <v>1750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 t="e">
        <f t="shared" si="84"/>
        <v>#DIV/0!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87.5</v>
      </c>
      <c r="P939" s="6">
        <f t="shared" si="85"/>
        <v>1750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280</v>
      </c>
      <c r="P940" s="6">
        <f t="shared" si="85"/>
        <v>7000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68.75</v>
      </c>
      <c r="P941" s="6">
        <f t="shared" si="85"/>
        <v>1375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5.8290155440414511</v>
      </c>
      <c r="P942" s="6">
        <f t="shared" si="85"/>
        <v>642.85714285714289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43.066322136089575</v>
      </c>
      <c r="P943" s="6">
        <f t="shared" si="85"/>
        <v>1612.9032258064517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11.22754491017964</v>
      </c>
      <c r="P944" s="6">
        <f t="shared" si="85"/>
        <v>468.75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42382.634953703702</v>
      </c>
      <c r="T944" s="10">
        <f t="shared" si="8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10.380622837370241</v>
      </c>
      <c r="P945" s="6">
        <f t="shared" si="85"/>
        <v>250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7.5041272699984995</v>
      </c>
      <c r="P946" s="6">
        <f t="shared" si="85"/>
        <v>520.83333333333337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40.257648953301128</v>
      </c>
      <c r="P947" s="6">
        <f t="shared" si="85"/>
        <v>6250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</v>
      </c>
      <c r="T947" s="10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52.447552447552447</v>
      </c>
      <c r="P948" s="6">
        <f t="shared" si="85"/>
        <v>3000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 t="e">
        <f t="shared" si="84"/>
        <v>#DIV/0!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8.3333333333333339</v>
      </c>
      <c r="P950" s="6">
        <f t="shared" si="85"/>
        <v>500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73.260073260073256</v>
      </c>
      <c r="P951" s="6">
        <f t="shared" si="85"/>
        <v>2857.1428571428573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3.566333808844508</v>
      </c>
      <c r="P952" s="6">
        <f t="shared" si="85"/>
        <v>208.33333333333334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2.6048450117218027</v>
      </c>
      <c r="P953" s="6">
        <f t="shared" si="85"/>
        <v>413.22314049586777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42480.445277777777</v>
      </c>
      <c r="T953" s="10">
        <f t="shared" si="8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2.503576537911302</v>
      </c>
      <c r="P954" s="6">
        <f t="shared" si="85"/>
        <v>250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119.04761904761905</v>
      </c>
      <c r="P955" s="6">
        <f t="shared" si="85"/>
        <v>3000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2.3037935800952236</v>
      </c>
      <c r="P956" s="6">
        <f t="shared" si="85"/>
        <v>205.47945205479451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17.663683466792275</v>
      </c>
      <c r="P957" s="6">
        <f t="shared" si="85"/>
        <v>3225.8064516129034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58.072009291521489</v>
      </c>
      <c r="P958" s="6">
        <f t="shared" si="85"/>
        <v>2941.1764705882351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51.502145922746784</v>
      </c>
      <c r="P959" s="6">
        <f t="shared" si="85"/>
        <v>1714.2857142857142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8.827468785471055</v>
      </c>
      <c r="P960" s="6">
        <f t="shared" si="85"/>
        <v>457.47058823529414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2.5733401955738548</v>
      </c>
      <c r="P961" s="6">
        <f t="shared" si="85"/>
        <v>292.39766081871346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2.169167803547067</v>
      </c>
      <c r="P962" s="6">
        <f t="shared" si="85"/>
        <v>296.01063829787233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(D963/E963)</f>
        <v>2.3703186207240701</v>
      </c>
      <c r="P963" s="6">
        <f t="shared" ref="P963:P1026" si="91">(D963/L963)</f>
        <v>863.63636363636363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(J963/86400)+25569+(-5/24)</f>
        <v>42740.485358796293</v>
      </c>
      <c r="T963" s="10">
        <f t="shared" ref="T963:T1026" si="95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3.5112359550561796</v>
      </c>
      <c r="P964" s="6">
        <f t="shared" si="91"/>
        <v>67.567567567567565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92.838196286472154</v>
      </c>
      <c r="P965" s="6">
        <f t="shared" si="91"/>
        <v>3888.8888888888887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125.14220705346985</v>
      </c>
      <c r="P966" s="6">
        <f t="shared" si="91"/>
        <v>3793.1034482758619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83.892617449664428</v>
      </c>
      <c r="P967" s="6">
        <f t="shared" si="91"/>
        <v>4166.666666666667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6.756756756756757</v>
      </c>
      <c r="P968" s="6">
        <f t="shared" si="91"/>
        <v>400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5.6148231330713081</v>
      </c>
      <c r="P969" s="6">
        <f t="shared" si="91"/>
        <v>246.91358024691357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75.471698113207552</v>
      </c>
      <c r="P970" s="6">
        <f t="shared" si="91"/>
        <v>2000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2.1428571428571428</v>
      </c>
      <c r="P971" s="6">
        <f t="shared" si="91"/>
        <v>2727.2727272727275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2.1777003484320558</v>
      </c>
      <c r="P972" s="6">
        <f t="shared" si="91"/>
        <v>357.14285714285717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442.47787610619469</v>
      </c>
      <c r="P973" s="6">
        <f t="shared" si="91"/>
        <v>20000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2.8880866425992782</v>
      </c>
      <c r="P974" s="6">
        <f t="shared" si="91"/>
        <v>444.44444444444446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48.661800486618006</v>
      </c>
      <c r="P975" s="6">
        <f t="shared" si="91"/>
        <v>2500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178.57142857142858</v>
      </c>
      <c r="P976" s="6">
        <f t="shared" si="91"/>
        <v>16666.666666666668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38.358266206367475</v>
      </c>
      <c r="P977" s="6">
        <f t="shared" si="91"/>
        <v>4166.666666666667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51.921079958463139</v>
      </c>
      <c r="P978" s="6">
        <f t="shared" si="91"/>
        <v>8333.3333333333339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2.9702970297029703</v>
      </c>
      <c r="P979" s="6">
        <f t="shared" si="91"/>
        <v>225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1.7773585681535473</v>
      </c>
      <c r="P980" s="6">
        <f t="shared" si="91"/>
        <v>1405.6016260162601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1.2074728077123704</v>
      </c>
      <c r="P981" s="6">
        <f t="shared" si="91"/>
        <v>364.58333333333331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42506.208657407406</v>
      </c>
      <c r="T981" s="10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6.7294751009421265</v>
      </c>
      <c r="P982" s="6">
        <f t="shared" si="91"/>
        <v>322.58064516129031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8080.727272727273</v>
      </c>
      <c r="P983" s="6">
        <f t="shared" si="91"/>
        <v>22222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5833.333333333333</v>
      </c>
      <c r="P984" s="6">
        <f t="shared" si="91"/>
        <v>5833.333333333333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3.3891255568924588</v>
      </c>
      <c r="P985" s="6">
        <f t="shared" si="91"/>
        <v>582.22905027932961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42574.459317129622</v>
      </c>
      <c r="T985" s="10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94.339622641509436</v>
      </c>
      <c r="P986" s="6">
        <f t="shared" si="91"/>
        <v>3333.3333333333335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15.889830508474576</v>
      </c>
      <c r="P987" s="6">
        <f t="shared" si="91"/>
        <v>1304.3478260869565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7.8431372549019605</v>
      </c>
      <c r="P988" s="6">
        <f t="shared" si="91"/>
        <v>869.56521739130437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7.5642965204236008</v>
      </c>
      <c r="P989" s="6">
        <f t="shared" si="91"/>
        <v>1219.5121951219512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 t="e">
        <f t="shared" si="90"/>
        <v>#DIV/0!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5.9630292188431726</v>
      </c>
      <c r="P991" s="6">
        <f t="shared" si="91"/>
        <v>312.5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961.53846153846155</v>
      </c>
      <c r="P992" s="6">
        <f t="shared" si="91"/>
        <v>12500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23.584905660377359</v>
      </c>
      <c r="P993" s="6">
        <f t="shared" si="91"/>
        <v>714.28571428571433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214.13276231263384</v>
      </c>
      <c r="P994" s="6">
        <f t="shared" si="91"/>
        <v>25000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3.9861055748533682</v>
      </c>
      <c r="P995" s="6">
        <f t="shared" si="91"/>
        <v>357.14285714285717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42.835724994645531</v>
      </c>
      <c r="P996" s="6">
        <f t="shared" si="91"/>
        <v>18181.81818181818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13.774104683195592</v>
      </c>
      <c r="P997" s="6">
        <f t="shared" si="91"/>
        <v>1111.1111111111111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61.53846153846154</v>
      </c>
      <c r="P998" s="6">
        <f t="shared" si="91"/>
        <v>800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76.92307692307692</v>
      </c>
      <c r="P999" s="6">
        <f t="shared" si="91"/>
        <v>625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1.7076988757649068</v>
      </c>
      <c r="P1000" s="6">
        <f t="shared" si="91"/>
        <v>262.00873362445412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12.83916802191218</v>
      </c>
      <c r="P1001" s="6">
        <f t="shared" si="91"/>
        <v>3750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45.132163034705407</v>
      </c>
      <c r="P1002" s="6">
        <f t="shared" si="91"/>
        <v>149116.66666666666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42748.851388888885</v>
      </c>
      <c r="T1002" s="10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0.96153846153846156</v>
      </c>
      <c r="P1003" s="6">
        <f t="shared" si="91"/>
        <v>1250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3.3780405405405407</v>
      </c>
      <c r="P1004" s="6">
        <f t="shared" si="91"/>
        <v>454.5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6.2285892245406416</v>
      </c>
      <c r="P1005" s="6">
        <f t="shared" si="91"/>
        <v>1333.3333333333333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1.2164266251459712</v>
      </c>
      <c r="P1006" s="6">
        <f t="shared" si="91"/>
        <v>263.15789473684208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1.3324272827810422</v>
      </c>
      <c r="P1007" s="6">
        <f t="shared" si="91"/>
        <v>1242.2360248447205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42276.41646990741</v>
      </c>
      <c r="T1007" s="10">
        <f t="shared" si="95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17.094017094017094</v>
      </c>
      <c r="P1008" s="6">
        <f t="shared" si="91"/>
        <v>500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2.256317689530686</v>
      </c>
      <c r="P1009" s="6">
        <f t="shared" si="91"/>
        <v>394.73684210526318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374</v>
      </c>
      <c r="P1010" s="6">
        <f t="shared" si="91"/>
        <v>93500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7.6161462300076161</v>
      </c>
      <c r="P1011" s="6">
        <f t="shared" si="91"/>
        <v>495.04950495049508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523.86363636363637</v>
      </c>
      <c r="P1012" s="6">
        <f t="shared" si="91"/>
        <v>28812.5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266.66666666666669</v>
      </c>
      <c r="P1013" s="6">
        <f t="shared" si="91"/>
        <v>20000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4.6435989080298549E-3</v>
      </c>
      <c r="P1014" s="6">
        <f t="shared" si="91"/>
        <v>6.4516129032258061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2.896200185356812</v>
      </c>
      <c r="P1015" s="6">
        <f t="shared" si="91"/>
        <v>277.77777777777777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3.2679738562091503</v>
      </c>
      <c r="P1016" s="6">
        <f t="shared" si="91"/>
        <v>625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37.5</v>
      </c>
      <c r="P1017" s="6">
        <f t="shared" si="91"/>
        <v>1500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35.186488388458834</v>
      </c>
      <c r="P1018" s="6">
        <f t="shared" si="91"/>
        <v>2631.5789473684213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4.3708586114656365</v>
      </c>
      <c r="P1019" s="6">
        <f t="shared" si="91"/>
        <v>704.22535211267609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32.206119162640903</v>
      </c>
      <c r="P1020" s="6">
        <f t="shared" si="91"/>
        <v>2857.1428571428573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2.112676056338028</v>
      </c>
      <c r="P1021" s="6">
        <f t="shared" si="91"/>
        <v>112.5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0.48650345260514755</v>
      </c>
      <c r="P1022" s="6">
        <f t="shared" si="91"/>
        <v>51.666666666666664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0.28424945353042558</v>
      </c>
      <c r="P1023" s="6">
        <f t="shared" si="91"/>
        <v>6.2761506276150625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0.8703220191470844</v>
      </c>
      <c r="P1024" s="6">
        <f t="shared" si="91"/>
        <v>27.027027027027028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42111.438391203701</v>
      </c>
      <c r="T1024" s="10">
        <f t="shared" si="95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0.42167404596247099</v>
      </c>
      <c r="P1025" s="6">
        <f t="shared" si="91"/>
        <v>15.267175572519085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0.84290202739010145</v>
      </c>
      <c r="P1026" s="6">
        <f t="shared" si="91"/>
        <v>327.86885245901641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(D1027/E1027)</f>
        <v>0.90968373935117708</v>
      </c>
      <c r="P1027" s="6">
        <f t="shared" ref="P1027:P1090" si="97">(D1027/L1027)</f>
        <v>65.359477124183002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(J1027/86400)+25569+(-5/24)</f>
        <v>42049.625428240739</v>
      </c>
      <c r="T1027" s="10">
        <f t="shared" ref="T1027:T1090" si="101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0.99991714972188017</v>
      </c>
      <c r="P1028" s="6">
        <f t="shared" si="97"/>
        <v>57.377049180327866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0.96999870684081213</v>
      </c>
      <c r="P1029" s="6">
        <f t="shared" si="97"/>
        <v>67.576576576576571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0.85273300929478979</v>
      </c>
      <c r="P1030" s="6">
        <f t="shared" si="97"/>
        <v>39.215686274509807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0.8947745168217609</v>
      </c>
      <c r="P1031" s="6">
        <f t="shared" si="97"/>
        <v>70.921985815602838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0.29231218941829873</v>
      </c>
      <c r="P1032" s="6">
        <f t="shared" si="97"/>
        <v>12.578616352201259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0.93109869646182497</v>
      </c>
      <c r="P1033" s="6">
        <f t="shared" si="97"/>
        <v>101.01010101010101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0.92168415590799546</v>
      </c>
      <c r="P1034" s="6">
        <f t="shared" si="97"/>
        <v>56.25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0.97218155197657397</v>
      </c>
      <c r="P1035" s="6">
        <f t="shared" si="97"/>
        <v>49.185185185185183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</v>
      </c>
      <c r="T1035" s="10">
        <f t="shared" si="101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0.76922011849066707</v>
      </c>
      <c r="P1036" s="6">
        <f t="shared" si="97"/>
        <v>30.120481927710845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0.92891760904684972</v>
      </c>
      <c r="P1037" s="6">
        <f t="shared" si="97"/>
        <v>60.526315789473685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0.88999291961188398</v>
      </c>
      <c r="P1038" s="6">
        <f t="shared" si="97"/>
        <v>21.327014218009477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0.97943192948090108</v>
      </c>
      <c r="P1039" s="6">
        <f t="shared" si="97"/>
        <v>47.61904761904762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0.68807339449541283</v>
      </c>
      <c r="P1040" s="6">
        <f t="shared" si="97"/>
        <v>24.590163934426229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0.78003120124804992</v>
      </c>
      <c r="P1041" s="6">
        <f t="shared" si="97"/>
        <v>16.666666666666668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340</v>
      </c>
      <c r="P1042" s="6">
        <f t="shared" si="97"/>
        <v>85000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 t="e">
        <f t="shared" si="96"/>
        <v>#DIV/0!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41830.851759259254</v>
      </c>
      <c r="T1043" s="10">
        <f t="shared" si="101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65</v>
      </c>
      <c r="P1044" s="6">
        <f t="shared" si="97"/>
        <v>650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11.713716762328687</v>
      </c>
      <c r="P1045" s="6">
        <f t="shared" si="97"/>
        <v>342.46575342465752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1166.6666666666667</v>
      </c>
      <c r="P1046" s="6">
        <f t="shared" si="97"/>
        <v>3500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37.593984962406012</v>
      </c>
      <c r="P1047" s="6">
        <f t="shared" si="97"/>
        <v>1250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41844.666087962956</v>
      </c>
      <c r="T1047" s="10">
        <f t="shared" si="101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 t="e">
        <f t="shared" si="96"/>
        <v>#DIV/0!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2000</v>
      </c>
      <c r="P1049" s="6">
        <f t="shared" si="97"/>
        <v>2000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41918.610127314816</v>
      </c>
      <c r="T1049" s="10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70.754716981132077</v>
      </c>
      <c r="P1050" s="6">
        <f t="shared" si="97"/>
        <v>3750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 t="e">
        <f t="shared" si="96"/>
        <v>#DIV/0!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 t="e">
        <f t="shared" si="96"/>
        <v>#DIV/0!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 t="e">
        <f t="shared" si="96"/>
        <v>#DIV/0!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 t="e">
        <f t="shared" si="96"/>
        <v>#DIV/0!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100</v>
      </c>
      <c r="P1055" s="6">
        <f t="shared" si="97"/>
        <v>1500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 t="e">
        <f t="shared" si="96"/>
        <v>#DIV/0!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 t="e">
        <f t="shared" si="96"/>
        <v>#DIV/0!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 t="e">
        <f t="shared" si="96"/>
        <v>#DIV/0!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 t="e">
        <f t="shared" si="96"/>
        <v>#DIV/0!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42678.662997685184</v>
      </c>
      <c r="T1059" s="10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 t="e">
        <f t="shared" si="96"/>
        <v>#DIV/0!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 t="e">
        <f t="shared" si="96"/>
        <v>#DIV/0!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100</v>
      </c>
      <c r="P1062" s="6">
        <f t="shared" si="97"/>
        <v>5000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 t="e">
        <f t="shared" si="96"/>
        <v>#DIV/0!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1.0473684210526315</v>
      </c>
      <c r="P1064" s="6">
        <f t="shared" si="97"/>
        <v>49.75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 t="e">
        <f t="shared" si="96"/>
        <v>#DIV/0!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11.142751021418844</v>
      </c>
      <c r="P1066" s="6">
        <f t="shared" si="97"/>
        <v>731.70731707317077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37.037037037037038</v>
      </c>
      <c r="P1067" s="6">
        <f t="shared" si="97"/>
        <v>600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29.697089685210848</v>
      </c>
      <c r="P1068" s="6">
        <f t="shared" si="97"/>
        <v>1013.5135135135135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41445.754421296289</v>
      </c>
      <c r="T1068" s="10">
        <f t="shared" si="101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3.8461538461538463</v>
      </c>
      <c r="P1069" s="6">
        <f t="shared" si="97"/>
        <v>50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666.66666666666663</v>
      </c>
      <c r="P1070" s="6">
        <f t="shared" si="97"/>
        <v>7500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42440.162777777776</v>
      </c>
      <c r="T1070" s="10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2.5882352941176472</v>
      </c>
      <c r="P1071" s="6">
        <f t="shared" si="97"/>
        <v>104.76190476190476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142.85714285714286</v>
      </c>
      <c r="P1072" s="6">
        <f t="shared" si="97"/>
        <v>5000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 t="e">
        <f t="shared" si="96"/>
        <v>#DIV/0!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1470.5882352941176</v>
      </c>
      <c r="P1074" s="6">
        <f t="shared" si="97"/>
        <v>18750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75</v>
      </c>
      <c r="P1075" s="6">
        <f t="shared" si="97"/>
        <v>750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15.849721162312886</v>
      </c>
      <c r="P1076" s="6">
        <f t="shared" si="97"/>
        <v>1800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22.222222222222221</v>
      </c>
      <c r="P1077" s="6">
        <f t="shared" si="97"/>
        <v>333.33333333333331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1.5932361813315206</v>
      </c>
      <c r="P1078" s="6">
        <f t="shared" si="97"/>
        <v>76.92307692307692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3.4041394335511983</v>
      </c>
      <c r="P1079" s="6">
        <f t="shared" si="97"/>
        <v>149.70059880239521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13.333333333333334</v>
      </c>
      <c r="P1080" s="6">
        <f t="shared" si="97"/>
        <v>120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38.34808259587021</v>
      </c>
      <c r="P1081" s="6">
        <f t="shared" si="97"/>
        <v>1444.4444444444443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42479.358055555553</v>
      </c>
      <c r="T1081" s="10">
        <f t="shared" si="101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10.982976386600768</v>
      </c>
      <c r="P1082" s="6">
        <f t="shared" si="97"/>
        <v>204.08163265306123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5666.666666666667</v>
      </c>
      <c r="P1083" s="6">
        <f t="shared" si="97"/>
        <v>17000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178.57142857142858</v>
      </c>
      <c r="P1084" s="6">
        <f t="shared" si="97"/>
        <v>3333.3333333333335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41101.697777777772</v>
      </c>
      <c r="T1084" s="10">
        <f t="shared" si="101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121.95121951219512</v>
      </c>
      <c r="P1085" s="6">
        <f t="shared" si="97"/>
        <v>50000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 t="e">
        <f t="shared" si="96"/>
        <v>#DIV/0!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29.239766081871345</v>
      </c>
      <c r="P1087" s="6">
        <f t="shared" si="97"/>
        <v>3333.3333333333335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1200</v>
      </c>
      <c r="P1088" s="6">
        <f t="shared" si="97"/>
        <v>9000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 t="e">
        <f t="shared" si="96"/>
        <v>#DIV/0!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41775.505636574067</v>
      </c>
      <c r="T1089" s="10">
        <f t="shared" si="101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7.0507055406010961</v>
      </c>
      <c r="P1090" s="6">
        <f t="shared" si="97"/>
        <v>306.12244897959181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(D1091/E1091)</f>
        <v>12.776831345826235</v>
      </c>
      <c r="P1091" s="6">
        <f t="shared" ref="P1091:P1154" si="103">(D1091/L1091)</f>
        <v>306.12244897959181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(J1091/86400)+25569+(-5/24)</f>
        <v>42150.981192129628</v>
      </c>
      <c r="T1091" s="10">
        <f t="shared" ref="T1091:T1154" si="107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2599.8000000000002</v>
      </c>
      <c r="P1092" s="6">
        <f t="shared" si="103"/>
        <v>12999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8</v>
      </c>
      <c r="P1093" s="6">
        <f t="shared" si="103"/>
        <v>100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95.238095238095241</v>
      </c>
      <c r="P1094" s="6">
        <f t="shared" si="103"/>
        <v>285.71428571428572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7.1005917159763312</v>
      </c>
      <c r="P1095" s="6">
        <f t="shared" si="103"/>
        <v>75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5.4644642851721761</v>
      </c>
      <c r="P1096" s="6">
        <f t="shared" si="103"/>
        <v>666.66666666666663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40795.505011574074</v>
      </c>
      <c r="T1096" s="10">
        <f t="shared" si="107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19.861762135536665</v>
      </c>
      <c r="P1097" s="6">
        <f t="shared" si="103"/>
        <v>5319.1489361702124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5.5762081784386615</v>
      </c>
      <c r="P1098" s="6">
        <f t="shared" si="103"/>
        <v>413.79310344827587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2127.6595744680849</v>
      </c>
      <c r="P1099" s="6">
        <f t="shared" si="103"/>
        <v>14285.714285714286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13.865779256794232</v>
      </c>
      <c r="P1100" s="6">
        <f t="shared" si="103"/>
        <v>1136.3636363636363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200</v>
      </c>
      <c r="P1101" s="6">
        <f t="shared" si="103"/>
        <v>5000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40</v>
      </c>
      <c r="P1102" s="6">
        <f t="shared" si="103"/>
        <v>400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2439.0243902439024</v>
      </c>
      <c r="P1103" s="6">
        <f t="shared" si="103"/>
        <v>16666.666666666668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18.823529411764707</v>
      </c>
      <c r="P1104" s="6">
        <f t="shared" si="103"/>
        <v>333.33333333333331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61.728395061728392</v>
      </c>
      <c r="P1105" s="6">
        <f t="shared" si="103"/>
        <v>1000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20.19522046449007</v>
      </c>
      <c r="P1106" s="6">
        <f t="shared" si="103"/>
        <v>1621.6216216216217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628.93081761006295</v>
      </c>
      <c r="P1107" s="6">
        <f t="shared" si="103"/>
        <v>45000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2.4242424242424243</v>
      </c>
      <c r="P1108" s="6">
        <f t="shared" si="103"/>
        <v>57.142857142857146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 t="e">
        <f t="shared" si="102"/>
        <v>#DIV/0!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34.129692832764505</v>
      </c>
      <c r="P1110" s="6">
        <f t="shared" si="103"/>
        <v>1190.4761904761904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222.22222222222223</v>
      </c>
      <c r="P1111" s="6">
        <f t="shared" si="103"/>
        <v>3333.3333333333335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196.07843137254903</v>
      </c>
      <c r="P1112" s="6">
        <f t="shared" si="103"/>
        <v>4545.454545454545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2500</v>
      </c>
      <c r="P1113" s="6">
        <f t="shared" si="103"/>
        <v>2500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42346.995254629626</v>
      </c>
      <c r="T1113" s="10">
        <f t="shared" si="107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2.8139361466725847</v>
      </c>
      <c r="P1114" s="6">
        <f t="shared" si="103"/>
        <v>282.05128205128204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200</v>
      </c>
      <c r="P1115" s="6">
        <f t="shared" si="103"/>
        <v>1000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600</v>
      </c>
      <c r="P1116" s="6">
        <f t="shared" si="103"/>
        <v>2000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754.71698113207549</v>
      </c>
      <c r="P1117" s="6">
        <f t="shared" si="103"/>
        <v>10000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2800.8066323101052</v>
      </c>
      <c r="P1118" s="6">
        <f t="shared" si="103"/>
        <v>50000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41009.638981481483</v>
      </c>
      <c r="T1118" s="10">
        <f t="shared" si="107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12.048192771084338</v>
      </c>
      <c r="P1119" s="6">
        <f t="shared" si="103"/>
        <v>125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41.284403669724767</v>
      </c>
      <c r="P1120" s="6">
        <f t="shared" si="103"/>
        <v>1500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420</v>
      </c>
      <c r="P1121" s="6">
        <f t="shared" si="103"/>
        <v>2100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 t="e">
        <f t="shared" si="102"/>
        <v>#DIV/0!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8620.689655172413</v>
      </c>
      <c r="P1123" s="6">
        <f t="shared" si="103"/>
        <v>50000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 t="e">
        <f t="shared" si="102"/>
        <v>#DIV/0!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454.54545454545456</v>
      </c>
      <c r="P1125" s="6">
        <f t="shared" si="103"/>
        <v>1666.6666666666667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211.76470588235293</v>
      </c>
      <c r="P1126" s="6">
        <f t="shared" si="103"/>
        <v>12857.142857142857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 t="e">
        <f t="shared" si="102"/>
        <v>#DIV/0!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200</v>
      </c>
      <c r="P1128" s="6">
        <f t="shared" si="103"/>
        <v>1000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42535.119143518517</v>
      </c>
      <c r="T1128" s="10">
        <f t="shared" si="107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59.82905982905983</v>
      </c>
      <c r="P1129" s="6">
        <f t="shared" si="103"/>
        <v>1521.7391304347825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1000</v>
      </c>
      <c r="P1130" s="6">
        <f t="shared" si="103"/>
        <v>1000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952.38095238095241</v>
      </c>
      <c r="P1131" s="6">
        <f t="shared" si="103"/>
        <v>10000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454.54545454545456</v>
      </c>
      <c r="P1132" s="6">
        <f t="shared" si="103"/>
        <v>1666.6666666666667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 t="e">
        <f t="shared" si="102"/>
        <v>#DIV/0!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6.9541029207232263</v>
      </c>
      <c r="P1134" s="6">
        <f t="shared" si="103"/>
        <v>769.23076923076928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150</v>
      </c>
      <c r="P1135" s="6">
        <f t="shared" si="103"/>
        <v>3000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25000</v>
      </c>
      <c r="P1136" s="6">
        <f t="shared" si="103"/>
        <v>25000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20</v>
      </c>
      <c r="P1137" s="6">
        <f t="shared" si="103"/>
        <v>1000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42558.781180555554</v>
      </c>
      <c r="T1137" s="10">
        <f t="shared" si="107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15.518518518518519</v>
      </c>
      <c r="P1138" s="6">
        <f t="shared" si="103"/>
        <v>698.33333333333337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42327.46329861111</v>
      </c>
      <c r="T1138" s="10">
        <f t="shared" si="107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2.5316455696202533</v>
      </c>
      <c r="P1139" s="6">
        <f t="shared" si="103"/>
        <v>641.02564102564099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280</v>
      </c>
      <c r="P1140" s="6">
        <f t="shared" si="103"/>
        <v>8750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1600</v>
      </c>
      <c r="P1141" s="6">
        <f t="shared" si="103"/>
        <v>8000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41975.139189814814</v>
      </c>
      <c r="T1141" s="10">
        <f t="shared" si="107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 t="e">
        <f t="shared" si="102"/>
        <v>#DIV/0!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 t="e">
        <f t="shared" si="102"/>
        <v>#DIV/0!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 t="e">
        <f t="shared" si="102"/>
        <v>#DIV/0!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42021.797766203701</v>
      </c>
      <c r="T1144" s="10">
        <f t="shared" si="107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241.93548387096774</v>
      </c>
      <c r="P1145" s="6">
        <f t="shared" si="103"/>
        <v>5625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 t="e">
        <f t="shared" si="102"/>
        <v>#DIV/0!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800</v>
      </c>
      <c r="P1147" s="6">
        <f t="shared" si="103"/>
        <v>80000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41854.539259259254</v>
      </c>
      <c r="T1147" s="10">
        <f t="shared" si="107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11.320754716981131</v>
      </c>
      <c r="P1148" s="6">
        <f t="shared" si="103"/>
        <v>500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 t="e">
        <f t="shared" si="102"/>
        <v>#DIV/0!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205.47945205479451</v>
      </c>
      <c r="P1150" s="6">
        <f t="shared" si="103"/>
        <v>5000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666.66666666666663</v>
      </c>
      <c r="P1151" s="6">
        <f t="shared" si="103"/>
        <v>25000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9.9206349206349209</v>
      </c>
      <c r="P1152" s="6">
        <f t="shared" si="103"/>
        <v>416.66666666666669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 t="e">
        <f t="shared" si="102"/>
        <v>#DIV/0!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42223.894247685188</v>
      </c>
      <c r="T1153" s="10">
        <f t="shared" si="107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17.563117453347971</v>
      </c>
      <c r="P1154" s="6">
        <f t="shared" si="103"/>
        <v>1066.6666666666667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(D1155/E1155)</f>
        <v>160</v>
      </c>
      <c r="P1155" s="6">
        <f t="shared" ref="P1155:P1218" si="109">(D1155/L1155)</f>
        <v>8000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(J1155/86400)+25569+(-5/24)</f>
        <v>42143.505844907406</v>
      </c>
      <c r="T1155" s="10">
        <f t="shared" ref="T1155:T1218" si="113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15.384615384615385</v>
      </c>
      <c r="P1156" s="6">
        <f t="shared" si="109"/>
        <v>1666.6666666666667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132.97872340425531</v>
      </c>
      <c r="P1157" s="6">
        <f t="shared" si="109"/>
        <v>3125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 t="e">
        <f t="shared" si="108"/>
        <v>#DIV/0!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66.225165562913901</v>
      </c>
      <c r="P1159" s="6">
        <f t="shared" si="109"/>
        <v>3333.3333333333335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214.28571428571428</v>
      </c>
      <c r="P1160" s="6">
        <f t="shared" si="109"/>
        <v>2500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 t="e">
        <f t="shared" si="108"/>
        <v>#DIV/0!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25.974025974025974</v>
      </c>
      <c r="P1162" s="6">
        <f t="shared" si="109"/>
        <v>1578.9473684210527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 t="e">
        <f t="shared" si="108"/>
        <v>#DIV/0!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1714.2857142857142</v>
      </c>
      <c r="P1164" s="6">
        <f t="shared" si="109"/>
        <v>30000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 t="e">
        <f t="shared" si="108"/>
        <v>#DIV/0!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 t="e">
        <f t="shared" si="108"/>
        <v>#DIV/0!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4.8297512678097076</v>
      </c>
      <c r="P1167" s="6">
        <f t="shared" si="109"/>
        <v>400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41792.00613425926</v>
      </c>
      <c r="T1167" s="10">
        <f t="shared" si="113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5.2246603970741905</v>
      </c>
      <c r="P1168" s="6">
        <f t="shared" si="109"/>
        <v>1875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61.287027579162412</v>
      </c>
      <c r="P1169" s="6">
        <f t="shared" si="109"/>
        <v>3750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17.647058823529413</v>
      </c>
      <c r="P1170" s="6">
        <f t="shared" si="109"/>
        <v>6000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588.23529411764707</v>
      </c>
      <c r="P1171" s="6">
        <f t="shared" si="109"/>
        <v>3333.3333333333335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250</v>
      </c>
      <c r="P1172" s="6">
        <f t="shared" si="109"/>
        <v>12500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1000</v>
      </c>
      <c r="P1173" s="6">
        <f t="shared" si="109"/>
        <v>25000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 t="e">
        <f t="shared" si="108"/>
        <v>#DIV/0!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41841.473981481475</v>
      </c>
      <c r="T1174" s="10">
        <f t="shared" si="113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4166.666666666667</v>
      </c>
      <c r="P1175" s="6">
        <f t="shared" si="109"/>
        <v>125000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16.930022573363431</v>
      </c>
      <c r="P1176" s="6">
        <f t="shared" si="109"/>
        <v>789.47368421052636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34.188034188034187</v>
      </c>
      <c r="P1177" s="6">
        <f t="shared" si="109"/>
        <v>2222.2222222222222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17500</v>
      </c>
      <c r="P1178" s="6">
        <f t="shared" si="109"/>
        <v>175000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 t="e">
        <f t="shared" si="108"/>
        <v>#DIV/0!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15000</v>
      </c>
      <c r="P1180" s="6">
        <f t="shared" si="109"/>
        <v>75000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18.75</v>
      </c>
      <c r="P1181" s="6">
        <f t="shared" si="109"/>
        <v>12000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8.5106382978723403</v>
      </c>
      <c r="P1182" s="6">
        <f t="shared" si="109"/>
        <v>588.23529411764707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12500</v>
      </c>
      <c r="P1183" s="6">
        <f t="shared" si="109"/>
        <v>16666.666666666668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23.80952380952381</v>
      </c>
      <c r="P1184" s="6">
        <f t="shared" si="109"/>
        <v>250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25</v>
      </c>
      <c r="P1185" s="6">
        <f t="shared" si="109"/>
        <v>833.33333333333337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0.95295850298882434</v>
      </c>
      <c r="P1186" s="6">
        <f t="shared" si="109"/>
        <v>58.666666666666664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0.9484066767830045</v>
      </c>
      <c r="P1187" s="6">
        <f t="shared" si="109"/>
        <v>112.61261261261261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0.93691442848219864</v>
      </c>
      <c r="P1188" s="6">
        <f t="shared" si="109"/>
        <v>60.975609756097562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0.96037756558006804</v>
      </c>
      <c r="P1189" s="6">
        <f t="shared" si="109"/>
        <v>125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0.62285892245406416</v>
      </c>
      <c r="P1190" s="6">
        <f t="shared" si="109"/>
        <v>23.529411764705884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0.92783505154639179</v>
      </c>
      <c r="P1191" s="6">
        <f t="shared" si="109"/>
        <v>104.65116279069767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0.7407407407407407</v>
      </c>
      <c r="P1192" s="6">
        <f t="shared" si="109"/>
        <v>38.46153846153846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0.91680814940577249</v>
      </c>
      <c r="P1193" s="6">
        <f t="shared" si="109"/>
        <v>81.818181818181813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0.34482758620689657</v>
      </c>
      <c r="P1194" s="6">
        <f t="shared" si="109"/>
        <v>6.666666666666667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0.96193486326783018</v>
      </c>
      <c r="P1195" s="6">
        <f t="shared" si="109"/>
        <v>76.92307692307692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42409.567743055552</v>
      </c>
      <c r="T1195" s="10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0.3103277060575968</v>
      </c>
      <c r="P1196" s="6">
        <f t="shared" si="109"/>
        <v>17.50700280112045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0.7407407407407407</v>
      </c>
      <c r="P1197" s="6">
        <f t="shared" si="109"/>
        <v>58.823529411764703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0.37049339499706163</v>
      </c>
      <c r="P1198" s="6">
        <f t="shared" si="109"/>
        <v>28.3203125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0.39479917881770804</v>
      </c>
      <c r="P1199" s="6">
        <f t="shared" si="109"/>
        <v>47.770700636942678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0.38372985418265543</v>
      </c>
      <c r="P1200" s="6">
        <f t="shared" si="109"/>
        <v>20.95808383233533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0.98700334199777195</v>
      </c>
      <c r="P1201" s="6">
        <f t="shared" si="109"/>
        <v>295.33333333333331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0.7961519323270857</v>
      </c>
      <c r="P1202" s="6">
        <f t="shared" si="109"/>
        <v>46.601941747572816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0.97620182647361731</v>
      </c>
      <c r="P1203" s="6">
        <f t="shared" si="109"/>
        <v>54.054054054054056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0.50189717130754252</v>
      </c>
      <c r="P1204" s="6">
        <f t="shared" si="109"/>
        <v>92.250922509225092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42152.08048611111</v>
      </c>
      <c r="T1204" s="10">
        <f t="shared" si="113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0.9760479041916168</v>
      </c>
      <c r="P1205" s="6">
        <f t="shared" si="109"/>
        <v>161.38613861386139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0.97138160352686242</v>
      </c>
      <c r="P1206" s="6">
        <f t="shared" si="109"/>
        <v>228.07017543859649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0.99145820622330694</v>
      </c>
      <c r="P1207" s="6">
        <f t="shared" si="109"/>
        <v>209.67741935483872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0.86956521739130432</v>
      </c>
      <c r="P1208" s="6">
        <f t="shared" si="109"/>
        <v>28.125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42772.567743055552</v>
      </c>
      <c r="T1208" s="10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0.95999080248332946</v>
      </c>
      <c r="P1209" s="6">
        <f t="shared" si="109"/>
        <v>118.43971631205673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0.64391500321957507</v>
      </c>
      <c r="P1210" s="6">
        <f t="shared" si="109"/>
        <v>133.33333333333334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0.94339622641509435</v>
      </c>
      <c r="P1211" s="6">
        <f t="shared" si="109"/>
        <v>130.43478260869566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0.39321314118317835</v>
      </c>
      <c r="P1212" s="6">
        <f t="shared" si="109"/>
        <v>194.17475728155341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0.98911968348170132</v>
      </c>
      <c r="P1213" s="6">
        <f t="shared" si="109"/>
        <v>166.66666666666666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0.77495350278983266</v>
      </c>
      <c r="P1214" s="6">
        <f t="shared" si="109"/>
        <v>30.120481927710845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0.97817908201655379</v>
      </c>
      <c r="P1215" s="6">
        <f t="shared" si="109"/>
        <v>60.185185185185183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0.75872534142640369</v>
      </c>
      <c r="P1216" s="6">
        <f t="shared" si="109"/>
        <v>80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0.12721348279730235</v>
      </c>
      <c r="P1217" s="6">
        <f t="shared" si="109"/>
        <v>9.1074681238615671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0.68634179821551133</v>
      </c>
      <c r="P1218" s="6">
        <f t="shared" si="109"/>
        <v>63.063063063063062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(D1219/E1219)</f>
        <v>0.97465886939571145</v>
      </c>
      <c r="P1219" s="6">
        <f t="shared" ref="P1219:P1282" si="115">(D1219/L1219)</f>
        <v>144.80874316939889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(J1219/86400)+25569+(-5/24)</f>
        <v>42535.6011574074</v>
      </c>
      <c r="T1219" s="10">
        <f t="shared" ref="T1219:T1282" si="11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0.58045791680103187</v>
      </c>
      <c r="P1220" s="6">
        <f t="shared" si="115"/>
        <v>101.12359550561797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0.62826621580079922</v>
      </c>
      <c r="P1221" s="6">
        <f t="shared" si="115"/>
        <v>64.62450592885375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42633.253622685188</v>
      </c>
      <c r="T1221" s="10">
        <f t="shared" si="11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0.9637006103437199</v>
      </c>
      <c r="P1222" s="6">
        <f t="shared" si="115"/>
        <v>107.14285714285714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0.89758915712298193</v>
      </c>
      <c r="P1223" s="6">
        <f t="shared" si="115"/>
        <v>21.359223300970875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0.35666518056174767</v>
      </c>
      <c r="P1224" s="6">
        <f t="shared" si="115"/>
        <v>28.985507246376812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0.89201243411271791</v>
      </c>
      <c r="P1225" s="6">
        <f t="shared" si="115"/>
        <v>103.66492146596859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14.150943396226415</v>
      </c>
      <c r="P1226" s="6">
        <f t="shared" si="115"/>
        <v>833.33333333333337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22.727272727272727</v>
      </c>
      <c r="P1227" s="6">
        <f t="shared" si="115"/>
        <v>1000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25.81311306143521</v>
      </c>
      <c r="P1228" s="6">
        <f t="shared" si="115"/>
        <v>1250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 t="e">
        <f t="shared" si="114"/>
        <v>#DIV/0!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3.4129692832764507</v>
      </c>
      <c r="P1230" s="6">
        <f t="shared" si="115"/>
        <v>208.33333333333334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110</v>
      </c>
      <c r="P1231" s="6">
        <f t="shared" si="115"/>
        <v>2750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 t="e">
        <f t="shared" si="114"/>
        <v>#DIV/0!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 t="e">
        <f t="shared" si="114"/>
        <v>#DIV/0!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125</v>
      </c>
      <c r="P1234" s="6">
        <f t="shared" si="115"/>
        <v>5000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41506.639699074069</v>
      </c>
      <c r="T1234" s="10">
        <f t="shared" si="11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8.6206896551724146</v>
      </c>
      <c r="P1235" s="6">
        <f t="shared" si="115"/>
        <v>166.66666666666666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 t="e">
        <f t="shared" si="114"/>
        <v>#DIV/0!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35.876190476190473</v>
      </c>
      <c r="P1237" s="6">
        <f t="shared" si="115"/>
        <v>1255.6666666666667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 t="e">
        <f t="shared" si="114"/>
        <v>#DIV/0!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 t="e">
        <f t="shared" si="114"/>
        <v>#DIV/0!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5.617977528089888</v>
      </c>
      <c r="P1240" s="6">
        <f t="shared" si="115"/>
        <v>333.33333333333331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 t="e">
        <f t="shared" si="114"/>
        <v>#DIV/0!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33.19502074688797</v>
      </c>
      <c r="P1242" s="6">
        <f t="shared" si="115"/>
        <v>1000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1.9708316909735908</v>
      </c>
      <c r="P1243" s="6">
        <f t="shared" si="115"/>
        <v>147.05882352941177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182.2</v>
      </c>
      <c r="P1244" s="6">
        <f t="shared" si="115"/>
        <v>911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7.0963926670609103</v>
      </c>
      <c r="P1245" s="6">
        <f t="shared" si="115"/>
        <v>315.78947368421052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0.96339113680154143</v>
      </c>
      <c r="P1246" s="6">
        <f t="shared" si="115"/>
        <v>44.444444444444443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41355.617164351854</v>
      </c>
      <c r="T1246" s="10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0.83160083160083165</v>
      </c>
      <c r="P1247" s="6">
        <f t="shared" si="115"/>
        <v>117.64705882352941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41774.391597222224</v>
      </c>
      <c r="T1247" s="10">
        <f t="shared" si="11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0.85470085470085466</v>
      </c>
      <c r="P1248" s="6">
        <f t="shared" si="115"/>
        <v>64.516129032258064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0.81871345029239762</v>
      </c>
      <c r="P1249" s="6">
        <f t="shared" si="115"/>
        <v>70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0.65945660775520976</v>
      </c>
      <c r="P1250" s="6">
        <f t="shared" si="115"/>
        <v>42.372881355932201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0.9574875526618154</v>
      </c>
      <c r="P1251" s="6">
        <f t="shared" si="115"/>
        <v>61.728395061728392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41067.532534722217</v>
      </c>
      <c r="T1251" s="10">
        <f t="shared" si="11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0.49961696033041336</v>
      </c>
      <c r="P1252" s="6">
        <f t="shared" si="115"/>
        <v>59.055118110236222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0.98231827111984282</v>
      </c>
      <c r="P1253" s="6">
        <f t="shared" si="115"/>
        <v>81.081081081081081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0.72644250726442505</v>
      </c>
      <c r="P1254" s="6">
        <f t="shared" si="115"/>
        <v>24.822695035460992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3.2912795573360648E-4</v>
      </c>
      <c r="P1255" s="6">
        <f t="shared" si="115"/>
        <v>1.4064697609001406E-2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0.50288973954814986</v>
      </c>
      <c r="P1256" s="6">
        <f t="shared" si="115"/>
        <v>47.5177304964539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0.49415252841377039</v>
      </c>
      <c r="P1257" s="6">
        <f t="shared" si="115"/>
        <v>27.522935779816514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0.84771792920594546</v>
      </c>
      <c r="P1258" s="6">
        <f t="shared" si="115"/>
        <v>83.10249307479225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40921.711006944439</v>
      </c>
      <c r="T1258" s="10">
        <f t="shared" si="11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0.33929673041332509</v>
      </c>
      <c r="P1259" s="6">
        <f t="shared" si="115"/>
        <v>31.25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0.46916124915746454</v>
      </c>
      <c r="P1260" s="6">
        <f t="shared" si="115"/>
        <v>17.910447761194028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0.95932463545663849</v>
      </c>
      <c r="P1261" s="6">
        <f t="shared" si="115"/>
        <v>26.041666666666668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0.87976539589442815</v>
      </c>
      <c r="P1262" s="6">
        <f t="shared" si="115"/>
        <v>44.594594594594597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0.98765432098765427</v>
      </c>
      <c r="P1263" s="6">
        <f t="shared" si="115"/>
        <v>38.46153846153846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0.79735034347399414</v>
      </c>
      <c r="P1264" s="6">
        <f t="shared" si="115"/>
        <v>61.904761904761905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0.84033613445378152</v>
      </c>
      <c r="P1265" s="6">
        <f t="shared" si="115"/>
        <v>36.585365853658537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0.60073937153419599</v>
      </c>
      <c r="P1266" s="6">
        <f t="shared" si="115"/>
        <v>19.117647058823529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0.83929432133462178</v>
      </c>
      <c r="P1267" s="6">
        <f t="shared" si="115"/>
        <v>53.030303030303031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0.99528548978522791</v>
      </c>
      <c r="P1268" s="6">
        <f t="shared" si="115"/>
        <v>190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0.98231827111984282</v>
      </c>
      <c r="P1269" s="6">
        <f t="shared" si="115"/>
        <v>138.36477987421384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0.8571428571428571</v>
      </c>
      <c r="P1270" s="6">
        <f t="shared" si="115"/>
        <v>65.934065934065927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0.92039557426808971</v>
      </c>
      <c r="P1271" s="6">
        <f t="shared" si="115"/>
        <v>91.262135922330103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42445.614722222221</v>
      </c>
      <c r="T1271" s="10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0.87168758716875872</v>
      </c>
      <c r="P1272" s="6">
        <f t="shared" si="115"/>
        <v>59.171597633136095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40933.648634259254</v>
      </c>
      <c r="T1272" s="10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0.98231827111984282</v>
      </c>
      <c r="P1273" s="6">
        <f t="shared" si="115"/>
        <v>241.93548387096774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0.94339622641509435</v>
      </c>
      <c r="P1274" s="6">
        <f t="shared" si="115"/>
        <v>178.57142857142858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0.96618357487922701</v>
      </c>
      <c r="P1275" s="6">
        <f t="shared" si="115"/>
        <v>74.074074074074076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0.64526386646238476</v>
      </c>
      <c r="P1276" s="6">
        <f t="shared" si="115"/>
        <v>53.533190578158461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0.61674842009613051</v>
      </c>
      <c r="P1277" s="6">
        <f t="shared" si="115"/>
        <v>38.560411311053983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0.95766177301500655</v>
      </c>
      <c r="P1278" s="6">
        <f t="shared" si="115"/>
        <v>44.117647058823529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0.94229096060281492</v>
      </c>
      <c r="P1279" s="6">
        <f t="shared" si="115"/>
        <v>36.319612590799032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0.64541753549796443</v>
      </c>
      <c r="P1280" s="6">
        <f t="shared" si="115"/>
        <v>34.210526315789473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0.90275869381290041</v>
      </c>
      <c r="P1281" s="6">
        <f t="shared" si="115"/>
        <v>66.222222222222229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0.90161677920847672</v>
      </c>
      <c r="P1282" s="6">
        <f t="shared" si="115"/>
        <v>115.38461538461539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(D1283/E1283)</f>
        <v>0.90322580645161288</v>
      </c>
      <c r="P1283" s="6">
        <f t="shared" ref="P1283:P1346" si="121">(D1283/L1283)</f>
        <v>94.594594594594597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(J1283/86400)+25569+(-5/24)</f>
        <v>41463.535138888888</v>
      </c>
      <c r="T1283" s="10">
        <f t="shared" ref="T1283:T1346" si="125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0.80897422068816738</v>
      </c>
      <c r="P1284" s="6">
        <f t="shared" si="121"/>
        <v>54.744525547445257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41586.266840277771</v>
      </c>
      <c r="T1284" s="10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0.4738213693437574</v>
      </c>
      <c r="P1285" s="6">
        <f t="shared" si="121"/>
        <v>45.454545454545453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0.99009900990099009</v>
      </c>
      <c r="P1286" s="6">
        <f t="shared" si="121"/>
        <v>64.516129032258064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0.98376783079193308</v>
      </c>
      <c r="P1287" s="6">
        <f t="shared" si="121"/>
        <v>31.746031746031747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0.92307692307692313</v>
      </c>
      <c r="P1288" s="6">
        <f t="shared" si="121"/>
        <v>75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0.41322314049586778</v>
      </c>
      <c r="P1289" s="6">
        <f t="shared" si="121"/>
        <v>10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0.99552015928322546</v>
      </c>
      <c r="P1290" s="6">
        <f t="shared" si="121"/>
        <v>65.573770491803273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0.79957356076759056</v>
      </c>
      <c r="P1291" s="6">
        <f t="shared" si="121"/>
        <v>28.846153846153847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42708.926446759258</v>
      </c>
      <c r="T1291" s="10">
        <f t="shared" si="125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0.92105263157894735</v>
      </c>
      <c r="P1292" s="6">
        <f t="shared" si="121"/>
        <v>40.697674418604649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0.68634179821551133</v>
      </c>
      <c r="P1293" s="6">
        <f t="shared" si="121"/>
        <v>71.428571428571431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0.90909090909090906</v>
      </c>
      <c r="P1294" s="6">
        <f t="shared" si="121"/>
        <v>32.692307692307693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0.97815454841865013</v>
      </c>
      <c r="P1295" s="6">
        <f t="shared" si="121"/>
        <v>125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0.81967213114754101</v>
      </c>
      <c r="P1296" s="6">
        <f t="shared" si="121"/>
        <v>22.727272727272727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0.98077677520596307</v>
      </c>
      <c r="P1297" s="6">
        <f t="shared" si="121"/>
        <v>39.0625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0.70833333333333337</v>
      </c>
      <c r="P1298" s="6">
        <f t="shared" si="121"/>
        <v>36.956521739130437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0.91303355398310893</v>
      </c>
      <c r="P1299" s="6">
        <f t="shared" si="121"/>
        <v>84.033613445378151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0.95556617295747726</v>
      </c>
      <c r="P1300" s="6">
        <f t="shared" si="121"/>
        <v>60.606060606060609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42458.472592592589</v>
      </c>
      <c r="T1300" s="10">
        <f t="shared" si="125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0.80645161290322576</v>
      </c>
      <c r="P1301" s="6">
        <f t="shared" si="121"/>
        <v>109.375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0.7407407407407407</v>
      </c>
      <c r="P1302" s="6">
        <f t="shared" si="121"/>
        <v>125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0.97323600973236013</v>
      </c>
      <c r="P1303" s="6">
        <f t="shared" si="121"/>
        <v>68.965517241379317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0.76769032688254113</v>
      </c>
      <c r="P1305" s="6">
        <f t="shared" si="121"/>
        <v>32.407407407407405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2.5235000946312534</v>
      </c>
      <c r="P1306" s="6">
        <f t="shared" si="121"/>
        <v>384.61538461538464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3.849608623123316</v>
      </c>
      <c r="P1307" s="6">
        <f t="shared" si="121"/>
        <v>348.83720930232556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1.5326524640871662</v>
      </c>
      <c r="P1308" s="6">
        <f t="shared" si="121"/>
        <v>308.98876404494382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8.6850790342192106</v>
      </c>
      <c r="P1309" s="6">
        <f t="shared" si="121"/>
        <v>1111.1111111111111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42387.294895833336</v>
      </c>
      <c r="T1309" s="10">
        <f t="shared" si="125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8.8028169014084501</v>
      </c>
      <c r="P1310" s="6">
        <f t="shared" si="121"/>
        <v>263.15789473684208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0.89292646944638554</v>
      </c>
      <c r="P1311" s="6">
        <f t="shared" si="121"/>
        <v>328.57142857142856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6.4516129032258061</v>
      </c>
      <c r="P1312" s="6">
        <f t="shared" si="121"/>
        <v>833.33333333333337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3.1222680154864495</v>
      </c>
      <c r="P1313" s="6">
        <f t="shared" si="121"/>
        <v>2500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164.28571428571428</v>
      </c>
      <c r="P1314" s="6">
        <f t="shared" si="121"/>
        <v>4600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3.213883978788366</v>
      </c>
      <c r="P1315" s="6">
        <f t="shared" si="121"/>
        <v>327.86885245901641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88.757396449704146</v>
      </c>
      <c r="P1316" s="6">
        <f t="shared" si="121"/>
        <v>16363.636363636364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2.4750024750024751</v>
      </c>
      <c r="P1317" s="6">
        <f t="shared" si="121"/>
        <v>403.22580645161293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75000</v>
      </c>
      <c r="P1318" s="6">
        <f t="shared" si="121"/>
        <v>75000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42393.753576388888</v>
      </c>
      <c r="T1318" s="10">
        <f t="shared" si="125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17.441353449027645</v>
      </c>
      <c r="P1319" s="6">
        <f t="shared" si="121"/>
        <v>10526.315789473685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6.5252854812398047</v>
      </c>
      <c r="P1320" s="6">
        <f t="shared" si="121"/>
        <v>296.2962962962963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6.6210045662100461</v>
      </c>
      <c r="P1321" s="6">
        <f t="shared" si="121"/>
        <v>644.44444444444446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198.80715705765408</v>
      </c>
      <c r="P1322" s="6">
        <f t="shared" si="121"/>
        <v>33333.333333333336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76.756936368167473</v>
      </c>
      <c r="P1323" s="6">
        <f t="shared" si="121"/>
        <v>66000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330.18867924528303</v>
      </c>
      <c r="P1324" s="6">
        <f t="shared" si="121"/>
        <v>8750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11.261261261261261</v>
      </c>
      <c r="P1325" s="6">
        <f t="shared" si="121"/>
        <v>340.90909090909093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10.16260162601626</v>
      </c>
      <c r="P1326" s="6">
        <f t="shared" si="121"/>
        <v>555.55555555555554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41.152263374485599</v>
      </c>
      <c r="P1327" s="6">
        <f t="shared" si="121"/>
        <v>2500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88.495575221238937</v>
      </c>
      <c r="P1328" s="6">
        <f t="shared" si="121"/>
        <v>9090.9090909090901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41974.583657407406</v>
      </c>
      <c r="T1328" s="10">
        <f t="shared" si="125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28.152492668621701</v>
      </c>
      <c r="P1329" s="6">
        <f t="shared" si="121"/>
        <v>1170.7317073170732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42.906178489702519</v>
      </c>
      <c r="P1330" s="6">
        <f t="shared" si="121"/>
        <v>5000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122.54901960784314</v>
      </c>
      <c r="P1331" s="6">
        <f t="shared" si="121"/>
        <v>5555.5555555555557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4.4455734789787886</v>
      </c>
      <c r="P1332" s="6">
        <f t="shared" si="121"/>
        <v>700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73.163593795727252</v>
      </c>
      <c r="P1333" s="6">
        <f t="shared" si="121"/>
        <v>7352.9411764705883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 t="e">
        <f t="shared" si="120"/>
        <v>#DIV/0!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 t="e">
        <f t="shared" si="120"/>
        <v>#DIV/0!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9.2987485142976993</v>
      </c>
      <c r="P1336" s="6">
        <f t="shared" si="121"/>
        <v>481.8840579710145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5.0607287449392713</v>
      </c>
      <c r="P1337" s="6">
        <f t="shared" si="121"/>
        <v>1562.5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1.1772046099332525</v>
      </c>
      <c r="P1338" s="6">
        <f t="shared" si="121"/>
        <v>446.42857142857144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2.0250293629257623</v>
      </c>
      <c r="P1339" s="6">
        <f t="shared" si="121"/>
        <v>357.14285714285717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30.272452068617557</v>
      </c>
      <c r="P1340" s="6">
        <f t="shared" si="121"/>
        <v>2000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15.073861923424781</v>
      </c>
      <c r="P1341" s="6">
        <f t="shared" si="121"/>
        <v>1351.3513513513512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 t="e">
        <f t="shared" si="120"/>
        <v>#DIV/0!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1.4212620807276861</v>
      </c>
      <c r="P1343" s="6">
        <f t="shared" si="121"/>
        <v>543.47826086956525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500</v>
      </c>
      <c r="P1344" s="6">
        <f t="shared" si="121"/>
        <v>50000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42172.608090277776</v>
      </c>
      <c r="T1344" s="10">
        <f t="shared" si="125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0.97753621771686638</v>
      </c>
      <c r="P1345" s="6">
        <f t="shared" si="121"/>
        <v>154.79876160990713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0.26473702788563358</v>
      </c>
      <c r="P1346" s="6">
        <f t="shared" si="121"/>
        <v>10.791366906474821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(D1347/E1347)</f>
        <v>0.8</v>
      </c>
      <c r="P1347" s="6">
        <f t="shared" ref="P1347:P1410" si="127">(D1347/L1347)</f>
        <v>42.857142857142854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(J1347/86400)+25569+(-5/24)</f>
        <v>41799.606006944443</v>
      </c>
      <c r="T1347" s="10">
        <f t="shared" ref="T1347:T1410" si="131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0.67876437179664773</v>
      </c>
      <c r="P1348" s="6">
        <f t="shared" si="127"/>
        <v>32.885906040268459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0.97847358121330719</v>
      </c>
      <c r="P1349" s="6">
        <f t="shared" si="127"/>
        <v>80.645161290322577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0.98162071846282373</v>
      </c>
      <c r="P1350" s="6">
        <f t="shared" si="127"/>
        <v>225.96153846153845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41963.297835648147</v>
      </c>
      <c r="T1350" s="10">
        <f t="shared" si="131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0.48971596474045054</v>
      </c>
      <c r="P1351" s="6">
        <f t="shared" si="127"/>
        <v>29.069767441860463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0.96107640557424312</v>
      </c>
      <c r="P1352" s="6">
        <f t="shared" si="127"/>
        <v>64.102564102564102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0.98750802350269096</v>
      </c>
      <c r="P1353" s="6">
        <f t="shared" si="127"/>
        <v>166.66666666666666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0.73453797561333922</v>
      </c>
      <c r="P1354" s="6">
        <f t="shared" si="127"/>
        <v>44.052863436123346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0.74850299401197606</v>
      </c>
      <c r="P1355" s="6">
        <f t="shared" si="127"/>
        <v>23.80952380952381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0.76775431861804222</v>
      </c>
      <c r="P1356" s="6">
        <f t="shared" si="127"/>
        <v>18.75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0.81512879034887509</v>
      </c>
      <c r="P1357" s="6">
        <f t="shared" si="127"/>
        <v>20.66115702479339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0.54701426741918668</v>
      </c>
      <c r="P1358" s="6">
        <f t="shared" si="127"/>
        <v>39.080459770114942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41429.830555555549</v>
      </c>
      <c r="T1358" s="10">
        <f t="shared" si="131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0.79808459696727851</v>
      </c>
      <c r="P1359" s="6">
        <f t="shared" si="127"/>
        <v>30.76923076923077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0.89552238805970152</v>
      </c>
      <c r="P1360" s="6">
        <f t="shared" si="127"/>
        <v>61.224489795918366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0.86387434554973819</v>
      </c>
      <c r="P1361" s="6">
        <f t="shared" si="127"/>
        <v>34.736842105263158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0.57736720554272514</v>
      </c>
      <c r="P1362" s="6">
        <f t="shared" si="127"/>
        <v>18.518518518518519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0.79375578780261935</v>
      </c>
      <c r="P1363" s="6">
        <f t="shared" si="127"/>
        <v>22.727272727272727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0.91659028414298804</v>
      </c>
      <c r="P1364" s="6">
        <f t="shared" si="127"/>
        <v>40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0.84286574352799515</v>
      </c>
      <c r="P1366" s="6">
        <f t="shared" si="127"/>
        <v>291.66666666666669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41951.487337962964</v>
      </c>
      <c r="T1366" s="10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0.99734042553191493</v>
      </c>
      <c r="P1367" s="6">
        <f t="shared" si="127"/>
        <v>81.521739130434781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0.79058133026376953</v>
      </c>
      <c r="P1368" s="6">
        <f t="shared" si="127"/>
        <v>51.020408163265309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0.87519691930684407</v>
      </c>
      <c r="P1369" s="6">
        <f t="shared" si="127"/>
        <v>55.555555555555557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0.90334236675700086</v>
      </c>
      <c r="P1370" s="6">
        <f t="shared" si="127"/>
        <v>57.47126436781609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0.94923443773259697</v>
      </c>
      <c r="P1371" s="6">
        <f t="shared" si="127"/>
        <v>79.70443349753694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0.96463022508038587</v>
      </c>
      <c r="P1372" s="6">
        <f t="shared" si="127"/>
        <v>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0.9338225483655771</v>
      </c>
      <c r="P1373" s="6">
        <f t="shared" si="127"/>
        <v>99.98571428571428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0.80645161290322576</v>
      </c>
      <c r="P1374" s="6">
        <f t="shared" si="127"/>
        <v>31.25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0.95229025807065992</v>
      </c>
      <c r="P1375" s="6">
        <f t="shared" si="127"/>
        <v>192.30769230769232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0.52779732582688244</v>
      </c>
      <c r="P1376" s="6">
        <f t="shared" si="127"/>
        <v>22.727272727272727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0.58368597694440394</v>
      </c>
      <c r="P1377" s="6">
        <f t="shared" si="127"/>
        <v>36.697247706422019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0.39606080068507815</v>
      </c>
      <c r="P1378" s="6">
        <f t="shared" si="127"/>
        <v>22.023809523809526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0.86092715231788075</v>
      </c>
      <c r="P1379" s="6">
        <f t="shared" si="127"/>
        <v>41.935483870967744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0.49176297024834031</v>
      </c>
      <c r="P1380" s="6">
        <f t="shared" si="127"/>
        <v>15.037593984962406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42568.551041666666</v>
      </c>
      <c r="T1380" s="10">
        <f t="shared" si="131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0.89605734767025091</v>
      </c>
      <c r="P1381" s="6">
        <f t="shared" si="127"/>
        <v>66.225165562913901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42130.283287037033</v>
      </c>
      <c r="T1381" s="10">
        <f t="shared" si="131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0.23584905660377359</v>
      </c>
      <c r="P1382" s="6">
        <f t="shared" si="127"/>
        <v>5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0.93370681605975725</v>
      </c>
      <c r="P1383" s="6">
        <f t="shared" si="127"/>
        <v>68.493150684931507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0.95819858665708468</v>
      </c>
      <c r="P1384" s="6">
        <f t="shared" si="127"/>
        <v>54.054054054054056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0.47078964262786216</v>
      </c>
      <c r="P1385" s="6">
        <f t="shared" si="127"/>
        <v>23.655913978494624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0.80589454294266638</v>
      </c>
      <c r="P1386" s="6">
        <f t="shared" si="127"/>
        <v>55.555555555555557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0.90574685054837312</v>
      </c>
      <c r="P1387" s="6">
        <f t="shared" si="127"/>
        <v>59.701492537313435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0.45714285714285713</v>
      </c>
      <c r="P1388" s="6">
        <f t="shared" si="127"/>
        <v>28.571428571428573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0.73193046660567251</v>
      </c>
      <c r="P1389" s="6">
        <f t="shared" si="127"/>
        <v>51.282051282051285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0.74179904070548053</v>
      </c>
      <c r="P1390" s="6">
        <f t="shared" si="127"/>
        <v>44.642857142857146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0.68775790921595603</v>
      </c>
      <c r="P1391" s="6">
        <f t="shared" si="127"/>
        <v>14.705882352941176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0.91653027823240585</v>
      </c>
      <c r="P1392" s="6">
        <f t="shared" si="127"/>
        <v>147.36842105263159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42087.594976851855</v>
      </c>
      <c r="T1392" s="10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0.90744101633393826</v>
      </c>
      <c r="P1393" s="6">
        <f t="shared" si="127"/>
        <v>38.46153846153846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0.87997184090109115</v>
      </c>
      <c r="P1394" s="6">
        <f t="shared" si="127"/>
        <v>24.03846153846154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0.97703957010258913</v>
      </c>
      <c r="P1395" s="6">
        <f t="shared" si="127"/>
        <v>192.30769230769232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0.81877729257641918</v>
      </c>
      <c r="P1396" s="6">
        <f t="shared" si="127"/>
        <v>44.117647058823529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0.89376915219611852</v>
      </c>
      <c r="P1397" s="6">
        <f t="shared" si="127"/>
        <v>42.68292682926829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0.93196644920782856</v>
      </c>
      <c r="P1398" s="6">
        <f t="shared" si="127"/>
        <v>82.191780821917803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0.87834870443566093</v>
      </c>
      <c r="P1399" s="6">
        <f t="shared" si="127"/>
        <v>63.291139240506332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0.91172813924575213</v>
      </c>
      <c r="P1400" s="6">
        <f t="shared" si="127"/>
        <v>67.692307692307693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0.79274200651810089</v>
      </c>
      <c r="P1401" s="6">
        <f t="shared" si="127"/>
        <v>48.913043478260867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0.59726962457337884</v>
      </c>
      <c r="P1402" s="6">
        <f t="shared" si="127"/>
        <v>10.294117647058824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0.20140175622331427</v>
      </c>
      <c r="P1403" s="6">
        <f t="shared" si="127"/>
        <v>10.416666666666666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0.91608647856357639</v>
      </c>
      <c r="P1404" s="6">
        <f t="shared" si="127"/>
        <v>22.123893805309734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0.97489641725566656</v>
      </c>
      <c r="P1405" s="6">
        <f t="shared" si="127"/>
        <v>60.606060606060609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60.165975103734439</v>
      </c>
      <c r="P1406" s="6">
        <f t="shared" si="127"/>
        <v>2900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238.0952380952381</v>
      </c>
      <c r="P1407" s="6">
        <f t="shared" si="127"/>
        <v>1470.5882352941176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800</v>
      </c>
      <c r="P1408" s="6">
        <f t="shared" si="127"/>
        <v>4000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200</v>
      </c>
      <c r="P1409" s="6">
        <f t="shared" si="127"/>
        <v>1500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13.888888888888889</v>
      </c>
      <c r="P1410" s="6">
        <f t="shared" si="127"/>
        <v>166.66666666666666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 t="e">
        <f t="shared" ref="O1411:O1474" si="132">(D1411/E1411)</f>
        <v>#DIV/0!</v>
      </c>
      <c r="P1411" s="6" t="e">
        <f t="shared" ref="P1411:P1474" si="133">(D1411/L1411)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(J1411/86400)+25569+(-5/24)</f>
        <v>41944.925173611111</v>
      </c>
      <c r="T1411" s="10">
        <f t="shared" ref="T1411:T1474" si="137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6000</v>
      </c>
      <c r="P1412" s="6">
        <f t="shared" si="133"/>
        <v>6000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428.57142857142856</v>
      </c>
      <c r="P1413" s="6">
        <f t="shared" si="133"/>
        <v>1000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21.875</v>
      </c>
      <c r="P1414" s="6">
        <f t="shared" si="133"/>
        <v>538.46153846153845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20</v>
      </c>
      <c r="P1415" s="6">
        <f t="shared" si="133"/>
        <v>2000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500</v>
      </c>
      <c r="P1416" s="6">
        <f t="shared" si="133"/>
        <v>500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5.5</v>
      </c>
      <c r="P1417" s="6">
        <f t="shared" si="133"/>
        <v>488.88888888888891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 t="e">
        <f t="shared" si="132"/>
        <v>#DIV/0!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81.818181818181813</v>
      </c>
      <c r="P1419" s="6">
        <f t="shared" si="133"/>
        <v>2250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500</v>
      </c>
      <c r="P1420" s="6">
        <f t="shared" si="133"/>
        <v>3000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14.157303370786517</v>
      </c>
      <c r="P1421" s="6">
        <f t="shared" si="133"/>
        <v>630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36.666666666666664</v>
      </c>
      <c r="P1422" s="6">
        <f t="shared" si="133"/>
        <v>36.666666666666664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1000</v>
      </c>
      <c r="P1423" s="6">
        <f t="shared" si="133"/>
        <v>100000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961.53846153846155</v>
      </c>
      <c r="P1424" s="6">
        <f t="shared" si="133"/>
        <v>12500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300</v>
      </c>
      <c r="P1425" s="6">
        <f t="shared" si="133"/>
        <v>30000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4.9115913555992146</v>
      </c>
      <c r="P1426" s="6">
        <f t="shared" si="133"/>
        <v>535.71428571428567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 t="e">
        <f t="shared" si="132"/>
        <v>#DIV/0!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 t="e">
        <f t="shared" si="132"/>
        <v>#DIV/0!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11.933174224343675</v>
      </c>
      <c r="P1429" s="6">
        <f t="shared" si="133"/>
        <v>1250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22.222222222222221</v>
      </c>
      <c r="P1430" s="6">
        <f t="shared" si="133"/>
        <v>333.33333333333331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 t="e">
        <f t="shared" si="132"/>
        <v>#DIV/0!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42073.852337962962</v>
      </c>
      <c r="T1431" s="10">
        <f t="shared" si="137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12.406947890818859</v>
      </c>
      <c r="P1432" s="6">
        <f t="shared" si="133"/>
        <v>1000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41961.605185185188</v>
      </c>
      <c r="T1432" s="10">
        <f t="shared" si="137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3.1301786043085986</v>
      </c>
      <c r="P1433" s="6">
        <f t="shared" si="133"/>
        <v>361.70212765957444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 t="e">
        <f t="shared" si="132"/>
        <v>#DIV/0!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14.906832298136646</v>
      </c>
      <c r="P1435" s="6">
        <f t="shared" si="133"/>
        <v>1200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10.012210012210012</v>
      </c>
      <c r="P1436" s="6">
        <f t="shared" si="133"/>
        <v>7454.545454545455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1000</v>
      </c>
      <c r="P1437" s="6">
        <f t="shared" si="133"/>
        <v>7500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129.87012987012986</v>
      </c>
      <c r="P1438" s="6">
        <f t="shared" si="133"/>
        <v>5000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3.7174721189591078</v>
      </c>
      <c r="P1439" s="6">
        <f t="shared" si="133"/>
        <v>136.36363636363637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33.333333333333336</v>
      </c>
      <c r="P1440" s="6">
        <f t="shared" si="133"/>
        <v>2500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15.138888888888889</v>
      </c>
      <c r="P1441" s="6">
        <f t="shared" si="133"/>
        <v>454.16666666666669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42040.621539351851</v>
      </c>
      <c r="T1441" s="10">
        <f t="shared" si="137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13000</v>
      </c>
      <c r="P1442" s="6">
        <f t="shared" si="133"/>
        <v>13000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89.10891089108911</v>
      </c>
      <c r="P1443" s="6">
        <f t="shared" si="133"/>
        <v>60000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 t="e">
        <f t="shared" si="132"/>
        <v>#DIV/0!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 t="e">
        <f t="shared" si="132"/>
        <v>#DIV/0!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 t="e">
        <f t="shared" si="132"/>
        <v>#DIV/0!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 t="e">
        <f t="shared" si="132"/>
        <v>#DIV/0!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 t="e">
        <f t="shared" si="132"/>
        <v>#DIV/0!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6666.666666666667</v>
      </c>
      <c r="P1449" s="6">
        <f t="shared" si="133"/>
        <v>166666.66666666666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 t="e">
        <f t="shared" si="132"/>
        <v>#DIV/0!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 t="e">
        <f t="shared" si="132"/>
        <v>#DIV/0!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100000</v>
      </c>
      <c r="P1452" s="6">
        <f t="shared" si="133"/>
        <v>100000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9475</v>
      </c>
      <c r="P1453" s="6">
        <f t="shared" si="133"/>
        <v>9475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 t="e">
        <f t="shared" si="132"/>
        <v>#DIV/0!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 t="e">
        <f t="shared" si="132"/>
        <v>#DIV/0!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116.66666666666667</v>
      </c>
      <c r="P1456" s="6">
        <f t="shared" si="133"/>
        <v>1750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9.5238095238095237</v>
      </c>
      <c r="P1457" s="6">
        <f t="shared" si="133"/>
        <v>2142.8571428571427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34.482758620689658</v>
      </c>
      <c r="P1458" s="6">
        <f t="shared" si="133"/>
        <v>1666.6666666666667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 t="e">
        <f t="shared" si="132"/>
        <v>#DIV/0!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 t="e">
        <f t="shared" si="132"/>
        <v>#DIV/0!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 t="e">
        <f t="shared" si="132"/>
        <v>#DIV/0!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 t="e">
        <f t="shared" si="132"/>
        <v>#DIV/0!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0.98770699869425127</v>
      </c>
      <c r="P1463" s="6">
        <f t="shared" si="133"/>
        <v>44.117647058823529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0.92151035547261961</v>
      </c>
      <c r="P1464" s="6">
        <f t="shared" si="133"/>
        <v>26.666666666666668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0.67720090293453727</v>
      </c>
      <c r="P1465" s="6">
        <f t="shared" si="133"/>
        <v>24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0.61274509803921573</v>
      </c>
      <c r="P1466" s="6">
        <f t="shared" si="133"/>
        <v>21.367521367521366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0.21909908646635898</v>
      </c>
      <c r="P1467" s="6">
        <f t="shared" si="133"/>
        <v>11.529592621060722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0.92697896974398586</v>
      </c>
      <c r="P1468" s="6">
        <f t="shared" si="133"/>
        <v>64.516129032258064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0.86896072297532156</v>
      </c>
      <c r="P1469" s="6">
        <f t="shared" si="133"/>
        <v>66.666666666666671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0.9768637532133676</v>
      </c>
      <c r="P1470" s="6">
        <f t="shared" si="133"/>
        <v>32.423208191126278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40645.806122685179</v>
      </c>
      <c r="T1470" s="10">
        <f t="shared" si="137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0.92229771978823627</v>
      </c>
      <c r="P1471" s="6">
        <f t="shared" si="133"/>
        <v>137.85046728971963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0.79914757591901975</v>
      </c>
      <c r="P1472" s="6">
        <f t="shared" si="133"/>
        <v>18.518518518518519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0.96301423455415447</v>
      </c>
      <c r="P1473" s="6">
        <f t="shared" si="133"/>
        <v>93.294460641399411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0.72095974160802856</v>
      </c>
      <c r="P1474" s="6">
        <f t="shared" si="133"/>
        <v>74.404761904761898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(D1475/E1475)</f>
        <v>0.82976534236118027</v>
      </c>
      <c r="P1475" s="6">
        <f t="shared" ref="P1475:P1538" si="139">(D1475/L1475)</f>
        <v>31.914893617021278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(J1475/86400)+25569+(-5/24)</f>
        <v>40939.771284722221</v>
      </c>
      <c r="T1475" s="10">
        <f t="shared" ref="T1475:T1538" si="143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0.89073634204275531</v>
      </c>
      <c r="P1476" s="6">
        <f t="shared" si="139"/>
        <v>39.473684210526315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41500.519583333335</v>
      </c>
      <c r="T1476" s="10">
        <f t="shared" si="143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0.53002690769934757</v>
      </c>
      <c r="P1477" s="6">
        <f t="shared" si="139"/>
        <v>34.013605442176868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0.15115908788590915</v>
      </c>
      <c r="P1478" s="6">
        <f t="shared" si="139"/>
        <v>6.5502183406113534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0.89839187853741798</v>
      </c>
      <c r="P1479" s="6">
        <f t="shared" si="139"/>
        <v>81.300813008130078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8.4629990319513931E-2</v>
      </c>
      <c r="P1480" s="6">
        <f t="shared" si="139"/>
        <v>2.4701116490465367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0.7279344858962693</v>
      </c>
      <c r="P1481" s="6">
        <f t="shared" si="139"/>
        <v>22.535211267605632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0.85440582909832852</v>
      </c>
      <c r="P1482" s="6">
        <f t="shared" si="139"/>
        <v>78.740157480314963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47.61904761904762</v>
      </c>
      <c r="P1483" s="6">
        <f t="shared" si="139"/>
        <v>833.33333333333337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1000</v>
      </c>
      <c r="P1484" s="6">
        <f t="shared" si="139"/>
        <v>5000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41136.649722222217</v>
      </c>
      <c r="T1484" s="10">
        <f t="shared" si="143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140</v>
      </c>
      <c r="P1485" s="6">
        <f t="shared" si="139"/>
        <v>3500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 t="e">
        <f t="shared" si="138"/>
        <v>#DIV/0!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44.666666666666664</v>
      </c>
      <c r="P1487" s="6">
        <f t="shared" si="139"/>
        <v>2233.3333333333335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416.66666666666669</v>
      </c>
      <c r="P1488" s="6">
        <f t="shared" si="139"/>
        <v>6666.666666666667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 t="e">
        <f t="shared" si="138"/>
        <v>#DIV/0!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41.666666666666664</v>
      </c>
      <c r="P1490" s="6">
        <f t="shared" si="139"/>
        <v>2500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 t="e">
        <f t="shared" si="138"/>
        <v>#DIV/0!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3.2402234636871508</v>
      </c>
      <c r="P1492" s="6">
        <f t="shared" si="139"/>
        <v>152.63157894736841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12</v>
      </c>
      <c r="P1493" s="6">
        <f t="shared" si="139"/>
        <v>1200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133.33333333333334</v>
      </c>
      <c r="P1494" s="6">
        <f t="shared" si="139"/>
        <v>2000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 t="e">
        <f t="shared" si="138"/>
        <v>#DIV/0!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41411.658275462956</v>
      </c>
      <c r="T1495" s="10">
        <f t="shared" si="143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11.235955056179776</v>
      </c>
      <c r="P1496" s="6">
        <f t="shared" si="139"/>
        <v>454.54545454545456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 t="e">
        <f t="shared" si="138"/>
        <v>#DIV/0!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 t="e">
        <f t="shared" si="138"/>
        <v>#DIV/0!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15000</v>
      </c>
      <c r="P1499" s="6">
        <f t="shared" si="139"/>
        <v>15000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52.631578947368418</v>
      </c>
      <c r="P1500" s="6">
        <f t="shared" si="139"/>
        <v>1000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400</v>
      </c>
      <c r="P1501" s="6">
        <f t="shared" si="139"/>
        <v>2000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3.9942938659058487</v>
      </c>
      <c r="P1502" s="6">
        <f t="shared" si="139"/>
        <v>186.66666666666666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0.60121167275586185</v>
      </c>
      <c r="P1503" s="6">
        <f t="shared" si="139"/>
        <v>58.757062146892657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0.98575141141679357</v>
      </c>
      <c r="P1504" s="6">
        <f t="shared" si="139"/>
        <v>66.869300911854097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0.92685736035967015</v>
      </c>
      <c r="P1505" s="6">
        <f t="shared" si="139"/>
        <v>52.816901408450704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0.3597918742389018</v>
      </c>
      <c r="P1506" s="6">
        <f t="shared" si="139"/>
        <v>24.1635687732342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0.96542569239123877</v>
      </c>
      <c r="P1507" s="6">
        <f t="shared" si="139"/>
        <v>46.376811594202898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0.89766606822262118</v>
      </c>
      <c r="P1508" s="6">
        <f t="shared" si="139"/>
        <v>34.883720930232556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0.46511627906976744</v>
      </c>
      <c r="P1509" s="6">
        <f t="shared" si="139"/>
        <v>36.363636363636367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40254.242002314808</v>
      </c>
      <c r="T1509" s="10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0.90283539114733302</v>
      </c>
      <c r="P1510" s="6">
        <f t="shared" si="139"/>
        <v>87.677725118483409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0.80879151757943024</v>
      </c>
      <c r="P1511" s="6">
        <f t="shared" si="139"/>
        <v>89.285714285714292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0.98975602513980299</v>
      </c>
      <c r="P1512" s="6">
        <f t="shared" si="139"/>
        <v>39.506172839506171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41809.176828703705</v>
      </c>
      <c r="T1512" s="10">
        <f t="shared" si="143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0.8945115328094051</v>
      </c>
      <c r="P1513" s="6">
        <f t="shared" si="139"/>
        <v>67.961165048543691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0.17896405379148131</v>
      </c>
      <c r="P1514" s="6">
        <f t="shared" si="139"/>
        <v>10.447761194029852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0.6665833437486981</v>
      </c>
      <c r="P1515" s="6">
        <f t="shared" si="139"/>
        <v>37.209302325581397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0.93917878207295535</v>
      </c>
      <c r="P1516" s="6">
        <f t="shared" si="139"/>
        <v>142.04545454545453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0.63617683171214268</v>
      </c>
      <c r="P1517" s="6">
        <f t="shared" si="139"/>
        <v>540.54054054054052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0.92031182330012995</v>
      </c>
      <c r="P1518" s="6">
        <f t="shared" si="139"/>
        <v>146.55172413793105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0.61736016792196569</v>
      </c>
      <c r="P1519" s="6">
        <f t="shared" si="139"/>
        <v>24.390243902439025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0.48693393929556888</v>
      </c>
      <c r="P1520" s="6">
        <f t="shared" si="139"/>
        <v>63.559322033898304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0.96745585982639537</v>
      </c>
      <c r="P1521" s="6">
        <f t="shared" si="139"/>
        <v>62.068965517241381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0.96644295302013428</v>
      </c>
      <c r="P1522" s="6">
        <f t="shared" si="139"/>
        <v>107.78443113772455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0.93621270752715013</v>
      </c>
      <c r="P1523" s="6">
        <f t="shared" si="139"/>
        <v>159.57446808510639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0.71960178725924362</v>
      </c>
      <c r="P1524" s="6">
        <f t="shared" si="139"/>
        <v>96.238938053097343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0.80100450294423275</v>
      </c>
      <c r="P1525" s="6">
        <f t="shared" si="139"/>
        <v>76.763485477178421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0.48309178743961351</v>
      </c>
      <c r="P1526" s="6">
        <f t="shared" si="139"/>
        <v>107.14285714285714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0.57469358885094446</v>
      </c>
      <c r="P1527" s="6">
        <f t="shared" si="139"/>
        <v>18.571428571428573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0.83107497741644087</v>
      </c>
      <c r="P1528" s="6">
        <f t="shared" si="139"/>
        <v>82.142857142857139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0.90543389685814435</v>
      </c>
      <c r="P1529" s="6">
        <f t="shared" si="139"/>
        <v>50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0.35515567657156388</v>
      </c>
      <c r="P1530" s="6">
        <f t="shared" si="139"/>
        <v>18.75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0.99325631240524859</v>
      </c>
      <c r="P1531" s="6">
        <f t="shared" si="139"/>
        <v>134.75177304964538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0.74169827714085912</v>
      </c>
      <c r="P1532" s="6">
        <f t="shared" si="139"/>
        <v>40.045766590389015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42275.558969907404</v>
      </c>
      <c r="T1532" s="10">
        <f t="shared" si="143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0.56831922611850061</v>
      </c>
      <c r="P1533" s="6">
        <f t="shared" si="139"/>
        <v>32.19178082191781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0.20660303293252344</v>
      </c>
      <c r="P1534" s="6">
        <f t="shared" si="139"/>
        <v>17.006802721088434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0.68898994074686515</v>
      </c>
      <c r="P1535" s="6">
        <f t="shared" si="139"/>
        <v>60.810810810810814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0.23938716884774977</v>
      </c>
      <c r="P1536" s="6">
        <f t="shared" si="139"/>
        <v>20.325203252032519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42221.465995370367</v>
      </c>
      <c r="T1536" s="10">
        <f t="shared" si="143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0.75514442137058713</v>
      </c>
      <c r="P1537" s="6">
        <f t="shared" si="139"/>
        <v>36.363636363636367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0.39950714135661308</v>
      </c>
      <c r="P1538" s="6">
        <f t="shared" si="139"/>
        <v>26.373626373626372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(D1539/E1539)</f>
        <v>0.5558643690939411</v>
      </c>
      <c r="P1539" s="6">
        <f t="shared" ref="P1539:P1602" si="145">(D1539/L1539)</f>
        <v>53.571428571428569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(J1539/86400)+25569+(-5/24)</f>
        <v>42552.106793981475</v>
      </c>
      <c r="T1539" s="10">
        <f t="shared" ref="T1539:T1602" si="14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0.97438752783964366</v>
      </c>
      <c r="P1540" s="6">
        <f t="shared" si="145"/>
        <v>152.17391304347825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0.73536927671284047</v>
      </c>
      <c r="P1541" s="6">
        <f t="shared" si="145"/>
        <v>70.422535211267601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42705.710868055554</v>
      </c>
      <c r="T1541" s="10">
        <f t="shared" si="14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0.84841628959276016</v>
      </c>
      <c r="P1542" s="6">
        <f t="shared" si="145"/>
        <v>153.0612244897959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3000</v>
      </c>
      <c r="P1543" s="6">
        <f t="shared" si="145"/>
        <v>9000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25</v>
      </c>
      <c r="P1544" s="6">
        <f t="shared" si="145"/>
        <v>500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225</v>
      </c>
      <c r="P1545" s="6">
        <f t="shared" si="145"/>
        <v>2250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 t="e">
        <f t="shared" si="144"/>
        <v>#DIV/0!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3000</v>
      </c>
      <c r="P1547" s="6">
        <f t="shared" si="145"/>
        <v>3000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3.4602076124567476</v>
      </c>
      <c r="P1548" s="6">
        <f t="shared" si="145"/>
        <v>90.909090909090907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 t="e">
        <f t="shared" si="144"/>
        <v>#DIV/0!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11.666666666666666</v>
      </c>
      <c r="P1550" s="6">
        <f t="shared" si="145"/>
        <v>700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2.9411764705882355</v>
      </c>
      <c r="P1551" s="6">
        <f t="shared" si="145"/>
        <v>83.333333333333329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7.4257425742574261</v>
      </c>
      <c r="P1552" s="6">
        <f t="shared" si="145"/>
        <v>107.14285714285714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 t="e">
        <f t="shared" si="144"/>
        <v>#DIV/0!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2.0330969267139478</v>
      </c>
      <c r="P1554" s="6">
        <f t="shared" si="145"/>
        <v>268.75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 t="e">
        <f t="shared" si="144"/>
        <v>#DIV/0!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 t="e">
        <f t="shared" si="144"/>
        <v>#DIV/0!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 t="e">
        <f t="shared" si="144"/>
        <v>#DIV/0!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2.2156573116691285</v>
      </c>
      <c r="P1558" s="6">
        <f t="shared" si="145"/>
        <v>125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25</v>
      </c>
      <c r="P1559" s="6">
        <f t="shared" si="145"/>
        <v>2500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21.428571428571427</v>
      </c>
      <c r="P1560" s="6">
        <f t="shared" si="145"/>
        <v>250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300</v>
      </c>
      <c r="P1561" s="6">
        <f t="shared" si="145"/>
        <v>15000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42107.844895833332</v>
      </c>
      <c r="T1561" s="10">
        <f t="shared" si="14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26.595744680851062</v>
      </c>
      <c r="P1562" s="6">
        <f t="shared" si="145"/>
        <v>625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149.25373134328359</v>
      </c>
      <c r="P1563" s="6">
        <f t="shared" si="145"/>
        <v>10000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 t="e">
        <f t="shared" si="144"/>
        <v>#DIV/0!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70.588235294117652</v>
      </c>
      <c r="P1565" s="6">
        <f t="shared" si="145"/>
        <v>3000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1000</v>
      </c>
      <c r="P1566" s="6">
        <f t="shared" si="145"/>
        <v>10000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40</v>
      </c>
      <c r="P1567" s="6">
        <f t="shared" si="145"/>
        <v>4000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4.7058823529411766</v>
      </c>
      <c r="P1568" s="6">
        <f t="shared" si="145"/>
        <v>508.47457627118644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24.285714285714285</v>
      </c>
      <c r="P1569" s="6">
        <f t="shared" si="145"/>
        <v>653.84615384615381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41671.728530092594</v>
      </c>
      <c r="T1569" s="10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7.3313782991202343</v>
      </c>
      <c r="P1570" s="6">
        <f t="shared" si="145"/>
        <v>1136.3636363636363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 t="e">
        <f t="shared" si="144"/>
        <v>#DIV/0!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2.4154589371980677</v>
      </c>
      <c r="P1572" s="6">
        <f t="shared" si="145"/>
        <v>115.38461538461539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151.25</v>
      </c>
      <c r="P1573" s="6">
        <f t="shared" si="145"/>
        <v>3025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</v>
      </c>
      <c r="T1573" s="10">
        <f t="shared" si="14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20</v>
      </c>
      <c r="P1574" s="6">
        <f t="shared" si="145"/>
        <v>833.33333333333337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40.358744394618832</v>
      </c>
      <c r="P1575" s="6">
        <f t="shared" si="145"/>
        <v>3000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19.762845849802371</v>
      </c>
      <c r="P1576" s="6">
        <f t="shared" si="145"/>
        <v>1666.6666666666667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4.3649061545176782</v>
      </c>
      <c r="P1577" s="6">
        <f t="shared" si="145"/>
        <v>285.71428571428572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41799.315925925919</v>
      </c>
      <c r="T1577" s="10">
        <f t="shared" si="14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7.6923076923076925</v>
      </c>
      <c r="P1578" s="6">
        <f t="shared" si="145"/>
        <v>500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181.81818181818181</v>
      </c>
      <c r="P1579" s="6">
        <f t="shared" si="145"/>
        <v>5000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41054.639444444438</v>
      </c>
      <c r="T1579" s="10">
        <f t="shared" si="14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9.2536585365853661</v>
      </c>
      <c r="P1580" s="6">
        <f t="shared" si="145"/>
        <v>474.25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119.03571428571429</v>
      </c>
      <c r="P1581" s="6">
        <f t="shared" si="145"/>
        <v>1666.5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 t="e">
        <f t="shared" si="144"/>
        <v>#DIV/0!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40989.841736111106</v>
      </c>
      <c r="T1582" s="10">
        <f t="shared" si="14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200</v>
      </c>
      <c r="P1583" s="6">
        <f t="shared" si="145"/>
        <v>1000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10.75268817204301</v>
      </c>
      <c r="P1584" s="6">
        <f t="shared" si="145"/>
        <v>333.33333333333331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1333.3333333333333</v>
      </c>
      <c r="P1585" s="6">
        <f t="shared" si="145"/>
        <v>20000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 t="e">
        <f t="shared" si="144"/>
        <v>#DIV/0!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1.2658227848101267</v>
      </c>
      <c r="P1587" s="6">
        <f t="shared" si="145"/>
        <v>166.66666666666666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 t="e">
        <f t="shared" si="144"/>
        <v>#DIV/0!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42068.896087962959</v>
      </c>
      <c r="T1588" s="10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7500</v>
      </c>
      <c r="P1589" s="6">
        <f t="shared" si="145"/>
        <v>7500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 t="e">
        <f t="shared" si="144"/>
        <v>#DIV/0!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 t="e">
        <f t="shared" si="144"/>
        <v>#DIV/0!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58.823529411764703</v>
      </c>
      <c r="P1592" s="6">
        <f t="shared" si="145"/>
        <v>30000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3.4213098729227762</v>
      </c>
      <c r="P1593" s="6">
        <f t="shared" si="145"/>
        <v>152.17391304347825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 t="e">
        <f t="shared" si="144"/>
        <v>#DIV/0!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7333.333333333333</v>
      </c>
      <c r="P1595" s="6">
        <f t="shared" si="145"/>
        <v>7333.333333333333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4.8780487804878048</v>
      </c>
      <c r="P1596" s="6">
        <f t="shared" si="145"/>
        <v>100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357.14285714285717</v>
      </c>
      <c r="P1597" s="6">
        <f t="shared" si="145"/>
        <v>14285.714285714286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43.333333333333336</v>
      </c>
      <c r="P1598" s="6">
        <f t="shared" si="145"/>
        <v>1083.3333333333333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 t="e">
        <f t="shared" si="144"/>
        <v>#DIV/0!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800</v>
      </c>
      <c r="P1600" s="6">
        <f t="shared" si="145"/>
        <v>800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 t="e">
        <f t="shared" si="144"/>
        <v>#DIV/0!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13.623978201634877</v>
      </c>
      <c r="P1602" s="6">
        <f t="shared" si="145"/>
        <v>555.55555555555554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41790.848981481475</v>
      </c>
      <c r="T1602" s="10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(D1603/E1603)</f>
        <v>0.92379435598600268</v>
      </c>
      <c r="P1603" s="6">
        <f t="shared" ref="P1603:P1666" si="151">(D1603/L1603)</f>
        <v>44.642857142857146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(J1603/86400)+25569+(-5/24)</f>
        <v>40637.884641203702</v>
      </c>
      <c r="T1603" s="10">
        <f t="shared" ref="T1603:T1666" si="155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0.99833610648918469</v>
      </c>
      <c r="P1604" s="6">
        <f t="shared" si="151"/>
        <v>46.875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0.99967010886407481</v>
      </c>
      <c r="P1605" s="6">
        <f t="shared" si="151"/>
        <v>66.666666666666671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0.81895291020766303</v>
      </c>
      <c r="P1606" s="6">
        <f t="shared" si="151"/>
        <v>40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0.99311440677966101</v>
      </c>
      <c r="P1607" s="6">
        <f t="shared" si="151"/>
        <v>136.36363636363637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0.99005857434040445</v>
      </c>
      <c r="P1608" s="6">
        <f t="shared" si="151"/>
        <v>86.956521739130437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0.68913238233064567</v>
      </c>
      <c r="P1609" s="6">
        <f t="shared" si="151"/>
        <v>48.780487804878049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0.98765432098765427</v>
      </c>
      <c r="P1610" s="6">
        <f t="shared" si="151"/>
        <v>52.173913043478258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0.84507042253521125</v>
      </c>
      <c r="P1611" s="6">
        <f t="shared" si="151"/>
        <v>375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0.36784991723376864</v>
      </c>
      <c r="P1612" s="6">
        <f t="shared" si="151"/>
        <v>17.857142857142858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0.79920079920079923</v>
      </c>
      <c r="P1613" s="6">
        <f t="shared" si="151"/>
        <v>29.62962962962963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0.90909090909090906</v>
      </c>
      <c r="P1614" s="6">
        <f t="shared" si="151"/>
        <v>45.454545454545453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0.98522167487684731</v>
      </c>
      <c r="P1615" s="6">
        <f t="shared" si="151"/>
        <v>38.46153846153846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0.97370983446932813</v>
      </c>
      <c r="P1616" s="6">
        <f t="shared" si="151"/>
        <v>64.935064935064929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41794.772789351853</v>
      </c>
      <c r="T1616" s="10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0.87623220153340631</v>
      </c>
      <c r="P1617" s="6">
        <f t="shared" si="151"/>
        <v>58.823529411764703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0.95969289827255277</v>
      </c>
      <c r="P1618" s="6">
        <f t="shared" si="151"/>
        <v>63.694267515923563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0.68560235063663078</v>
      </c>
      <c r="P1619" s="6">
        <f t="shared" si="151"/>
        <v>44.303797468354432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0.95177664974619292</v>
      </c>
      <c r="P1620" s="6">
        <f t="shared" si="151"/>
        <v>55.555555555555557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0.75</v>
      </c>
      <c r="P1621" s="6">
        <f t="shared" si="151"/>
        <v>65.217391304347828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41875.977847222217</v>
      </c>
      <c r="T1621" s="10">
        <f t="shared" si="155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0.88495575221238942</v>
      </c>
      <c r="P1622" s="6">
        <f t="shared" si="151"/>
        <v>58.823529411764703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0.82508250825082508</v>
      </c>
      <c r="P1623" s="6">
        <f t="shared" si="151"/>
        <v>135.13513513513513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0.98304601795127511</v>
      </c>
      <c r="P1624" s="6">
        <f t="shared" si="151"/>
        <v>106.15384615384616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41950.086504629631</v>
      </c>
      <c r="T1624" s="10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0.98944591029023743</v>
      </c>
      <c r="P1625" s="6">
        <f t="shared" si="151"/>
        <v>41.666666666666664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0.84745762711864403</v>
      </c>
      <c r="P1626" s="6">
        <f t="shared" si="151"/>
        <v>40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0.64377682403433478</v>
      </c>
      <c r="P1627" s="6">
        <f t="shared" si="151"/>
        <v>72.115384615384613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0.98826436071649171</v>
      </c>
      <c r="P1628" s="6">
        <f t="shared" si="151"/>
        <v>74.074074074074076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41579.639664351846</v>
      </c>
      <c r="T1628" s="10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0.85470085470085466</v>
      </c>
      <c r="P1629" s="6">
        <f t="shared" si="151"/>
        <v>52.631578947368418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0.99083477830071831</v>
      </c>
      <c r="P1630" s="6">
        <f t="shared" si="151"/>
        <v>45.454545454545453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0.96463022508038587</v>
      </c>
      <c r="P1631" s="6">
        <f t="shared" si="151"/>
        <v>73.170731707317074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0.3770028275212064</v>
      </c>
      <c r="P1632" s="6">
        <f t="shared" si="151"/>
        <v>31.746031746031747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0.64139567699313704</v>
      </c>
      <c r="P1633" s="6">
        <f t="shared" si="151"/>
        <v>75.187969924812023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0.98400984009840098</v>
      </c>
      <c r="P1634" s="6">
        <f t="shared" si="151"/>
        <v>85.106382978723403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40750.132569444446</v>
      </c>
      <c r="T1634" s="10">
        <f t="shared" si="155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0.99502487562189057</v>
      </c>
      <c r="P1636" s="6">
        <f t="shared" si="151"/>
        <v>62.5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0.79808459696727851</v>
      </c>
      <c r="P1637" s="6">
        <f t="shared" si="151"/>
        <v>54.054054054054056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0.96566523605150212</v>
      </c>
      <c r="P1638" s="6">
        <f t="shared" si="151"/>
        <v>51.724137931034484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0.96339113680154143</v>
      </c>
      <c r="P1639" s="6">
        <f t="shared" si="151"/>
        <v>33.333333333333336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0.95238095238095233</v>
      </c>
      <c r="P1640" s="6">
        <f t="shared" si="151"/>
        <v>37.037037037037038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0.58872012245378547</v>
      </c>
      <c r="P1642" s="6">
        <f t="shared" si="151"/>
        <v>23.529411764705884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0.98619329388560162</v>
      </c>
      <c r="P1643" s="6">
        <f t="shared" si="151"/>
        <v>96.15384615384616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0.80192461908580592</v>
      </c>
      <c r="P1645" s="6">
        <f t="shared" si="151"/>
        <v>135.13513513513513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0.91324200913242004</v>
      </c>
      <c r="P1646" s="6">
        <f t="shared" si="151"/>
        <v>78.125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0.90252707581227432</v>
      </c>
      <c r="P1647" s="6">
        <f t="shared" si="151"/>
        <v>500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41521.40902777778</v>
      </c>
      <c r="T1647" s="10">
        <f t="shared" si="155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0.90744101633393826</v>
      </c>
      <c r="P1648" s="6">
        <f t="shared" si="151"/>
        <v>24.096385542168676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0.95492742551566079</v>
      </c>
      <c r="P1649" s="6">
        <f t="shared" si="151"/>
        <v>108.69565217391305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0.79833391183616798</v>
      </c>
      <c r="P1650" s="6">
        <f t="shared" si="151"/>
        <v>25.555555555555557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0.99415801356764066</v>
      </c>
      <c r="P1651" s="6">
        <f t="shared" si="151"/>
        <v>46.913580246913583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0.70646414694454251</v>
      </c>
      <c r="P1652" s="6">
        <f t="shared" si="151"/>
        <v>62.5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0.99255583126550873</v>
      </c>
      <c r="P1653" s="6">
        <f t="shared" si="151"/>
        <v>100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0.99337748344370858</v>
      </c>
      <c r="P1654" s="6">
        <f t="shared" si="151"/>
        <v>64.285714285714292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0.57395265120208638</v>
      </c>
      <c r="P1655" s="6">
        <f t="shared" si="151"/>
        <v>29.761904761904763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0.83396512509476872</v>
      </c>
      <c r="P1656" s="6">
        <f t="shared" si="151"/>
        <v>32.352941176470587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0.69995333644423707</v>
      </c>
      <c r="P1657" s="6">
        <f t="shared" si="151"/>
        <v>31.25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0.99666184725293416</v>
      </c>
      <c r="P1658" s="6">
        <f t="shared" si="151"/>
        <v>156.25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0.95298178470616712</v>
      </c>
      <c r="P1659" s="6">
        <f t="shared" si="151"/>
        <v>113.12217194570135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0.75623897151499875</v>
      </c>
      <c r="P1660" s="6">
        <f t="shared" si="151"/>
        <v>56.074766355140184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0.88652482269503541</v>
      </c>
      <c r="P1661" s="6">
        <f t="shared" si="151"/>
        <v>11.111111111111111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7.9760717846460619E-2</v>
      </c>
      <c r="P1662" s="6">
        <f t="shared" si="151"/>
        <v>2.2222222222222223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0.9755495183996048</v>
      </c>
      <c r="P1663" s="6">
        <f t="shared" si="151"/>
        <v>78.21782178217822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0.97430276458409448</v>
      </c>
      <c r="P1664" s="6">
        <f t="shared" si="151"/>
        <v>129.03225806451613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0.92592592592592593</v>
      </c>
      <c r="P1665" s="6">
        <f t="shared" si="151"/>
        <v>31.25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0.81693473018279739</v>
      </c>
      <c r="P1666" s="6">
        <f t="shared" si="151"/>
        <v>28.089887640449437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40939.553449074076</v>
      </c>
      <c r="T1666" s="10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(D1667/E1667)</f>
        <v>0.83712030614685484</v>
      </c>
      <c r="P1667" s="6">
        <f t="shared" ref="P1667:P1730" si="157">(D1667/L1667)</f>
        <v>37.634408602150536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(J1667/86400)+25569+(-5/24)</f>
        <v>40564.441122685181</v>
      </c>
      <c r="T1667" s="10">
        <f t="shared" ref="T1667:T1730" si="161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0.62158130283441071</v>
      </c>
      <c r="P1668" s="6">
        <f t="shared" si="157"/>
        <v>25.510204081632654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0.78831439833062833</v>
      </c>
      <c r="P1669" s="6">
        <f t="shared" si="157"/>
        <v>41.463414634146339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0.97430276458409448</v>
      </c>
      <c r="P1670" s="6">
        <f t="shared" si="157"/>
        <v>68.965517241379317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40844.941423611112</v>
      </c>
      <c r="T1670" s="10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0.7155635062611807</v>
      </c>
      <c r="P1671" s="6">
        <f t="shared" si="157"/>
        <v>38.46153846153846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0.97465886939571145</v>
      </c>
      <c r="P1672" s="6">
        <f t="shared" si="157"/>
        <v>43.478260869565219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40313.722210648142</v>
      </c>
      <c r="T1672" s="10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0.9933100567676697</v>
      </c>
      <c r="P1673" s="6">
        <f t="shared" si="157"/>
        <v>25.974025974025974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0.88541666666666663</v>
      </c>
      <c r="P1674" s="6">
        <f t="shared" si="157"/>
        <v>34.693877551020407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0.7806691449814126</v>
      </c>
      <c r="P1675" s="6">
        <f t="shared" si="157"/>
        <v>35.593220338983052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0.49578582052553299</v>
      </c>
      <c r="P1676" s="6">
        <f t="shared" si="157"/>
        <v>44.247787610619469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0.7277172963847004</v>
      </c>
      <c r="P1677" s="6">
        <f t="shared" si="157"/>
        <v>29.411764705882351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0.86705202312138729</v>
      </c>
      <c r="P1678" s="6">
        <f t="shared" si="157"/>
        <v>71.428571428571431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40973.517905092587</v>
      </c>
      <c r="T1678" s="10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0.89552238805970152</v>
      </c>
      <c r="P1679" s="6">
        <f t="shared" si="157"/>
        <v>142.85714285714286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0.84459459459459463</v>
      </c>
      <c r="P1680" s="6">
        <f t="shared" si="157"/>
        <v>30.612244897959183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0.5714285714285714</v>
      </c>
      <c r="P1681" s="6">
        <f t="shared" si="157"/>
        <v>35.714285714285715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0.85106382978723405</v>
      </c>
      <c r="P1682" s="6">
        <f t="shared" si="157"/>
        <v>40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0.98597817681410116</v>
      </c>
      <c r="P1683" s="6">
        <f t="shared" si="157"/>
        <v>73.529411764705884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 t="e">
        <f t="shared" si="156"/>
        <v>#DIV/0!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4.6052631578947372</v>
      </c>
      <c r="P1685" s="6">
        <f t="shared" si="157"/>
        <v>350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0.91638029782359676</v>
      </c>
      <c r="P1686" s="6">
        <f t="shared" si="157"/>
        <v>79.207920792079207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0.97222222222222221</v>
      </c>
      <c r="P1687" s="6">
        <f t="shared" si="157"/>
        <v>23.333333333333332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277.77777777777777</v>
      </c>
      <c r="P1688" s="6">
        <f t="shared" si="157"/>
        <v>5000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3.2</v>
      </c>
      <c r="P1689" s="6">
        <f t="shared" si="157"/>
        <v>256.41025641025641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2.2573363431151243</v>
      </c>
      <c r="P1690" s="6">
        <f t="shared" si="157"/>
        <v>571.42857142857144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3.9370078740157481</v>
      </c>
      <c r="P1692" s="6">
        <f t="shared" si="157"/>
        <v>227.27272727272728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2.9874526986656043</v>
      </c>
      <c r="P1693" s="6">
        <f t="shared" si="157"/>
        <v>789.47368421052636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42795.493148148147</v>
      </c>
      <c r="T1693" s="10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2.0920502092050208</v>
      </c>
      <c r="P1694" s="6">
        <f t="shared" si="157"/>
        <v>333.33333333333331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10.714285714285714</v>
      </c>
      <c r="P1695" s="6">
        <f t="shared" si="157"/>
        <v>375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2000</v>
      </c>
      <c r="P1696" s="6">
        <f t="shared" si="157"/>
        <v>10000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8.5409252669039137</v>
      </c>
      <c r="P1697" s="6">
        <f t="shared" si="157"/>
        <v>521.73913043478262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 t="e">
        <f t="shared" si="156"/>
        <v>#DIV/0!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4.9485352335708628</v>
      </c>
      <c r="P1699" s="6">
        <f t="shared" si="157"/>
        <v>568.18181818181813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42804.824629629627</v>
      </c>
      <c r="T1699" s="10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 t="e">
        <f t="shared" si="156"/>
        <v>#DIV/0!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23.63425925925926</v>
      </c>
      <c r="P1701" s="6">
        <f t="shared" si="157"/>
        <v>1276.25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3.8372985418265539</v>
      </c>
      <c r="P1702" s="6">
        <f t="shared" si="157"/>
        <v>253.16455696202533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505</v>
      </c>
      <c r="P1703" s="6">
        <f t="shared" si="157"/>
        <v>2525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16500</v>
      </c>
      <c r="P1704" s="6">
        <f t="shared" si="157"/>
        <v>16500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98.039215686274517</v>
      </c>
      <c r="P1705" s="6">
        <f t="shared" si="157"/>
        <v>2500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42187.073344907403</v>
      </c>
      <c r="T1705" s="10">
        <f t="shared" si="161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1.5360983102918586</v>
      </c>
      <c r="P1706" s="6">
        <f t="shared" si="157"/>
        <v>181.81818181818181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 t="e">
        <f t="shared" si="156"/>
        <v>#DIV/0!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 t="e">
        <f t="shared" si="156"/>
        <v>#DIV/0!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10.266940451745381</v>
      </c>
      <c r="P1709" s="6">
        <f t="shared" si="157"/>
        <v>555.55555555555554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 t="e">
        <f t="shared" si="156"/>
        <v>#DIV/0!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20.588235294117649</v>
      </c>
      <c r="P1711" s="6">
        <f t="shared" si="157"/>
        <v>437.5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41841.355486111112</v>
      </c>
      <c r="T1711" s="10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147.05882352941177</v>
      </c>
      <c r="P1712" s="6">
        <f t="shared" si="157"/>
        <v>5000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42341.382962962962</v>
      </c>
      <c r="T1712" s="10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9.5238095238095237</v>
      </c>
      <c r="P1713" s="6">
        <f t="shared" si="157"/>
        <v>5000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 t="e">
        <f t="shared" si="156"/>
        <v>#DIV/0!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60</v>
      </c>
      <c r="P1715" s="6">
        <f t="shared" si="157"/>
        <v>3000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12.709710218607016</v>
      </c>
      <c r="P1716" s="6">
        <f t="shared" si="157"/>
        <v>1470.5882352941176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454.54545454545456</v>
      </c>
      <c r="P1717" s="6">
        <f t="shared" si="157"/>
        <v>2500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13.333333333333334</v>
      </c>
      <c r="P1718" s="6">
        <f t="shared" si="157"/>
        <v>666.66666666666663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2.3405017921146953</v>
      </c>
      <c r="P1719" s="6">
        <f t="shared" si="157"/>
        <v>79.634146341463421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42460.773587962962</v>
      </c>
      <c r="T1719" s="10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466.66666666666669</v>
      </c>
      <c r="P1720" s="6">
        <f t="shared" si="157"/>
        <v>17500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114.28571428571429</v>
      </c>
      <c r="P1721" s="6">
        <f t="shared" si="157"/>
        <v>1333.3333333333333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17.777777777777779</v>
      </c>
      <c r="P1722" s="6">
        <f t="shared" si="157"/>
        <v>500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 t="e">
        <f t="shared" si="156"/>
        <v>#DIV/0!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2880</v>
      </c>
      <c r="P1724" s="6">
        <f t="shared" si="157"/>
        <v>2880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15.384615384615385</v>
      </c>
      <c r="P1725" s="6">
        <f t="shared" si="157"/>
        <v>3333.3333333333335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171.42857142857142</v>
      </c>
      <c r="P1726" s="6">
        <f t="shared" si="157"/>
        <v>1500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9.8214285714285712</v>
      </c>
      <c r="P1727" s="6">
        <f t="shared" si="157"/>
        <v>611.11111111111109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2.9599271402550089</v>
      </c>
      <c r="P1728" s="6">
        <f t="shared" si="157"/>
        <v>406.25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3000</v>
      </c>
      <c r="P1729" s="6">
        <f t="shared" si="157"/>
        <v>3000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42044.719641203701</v>
      </c>
      <c r="T1729" s="10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1.4619883040935673</v>
      </c>
      <c r="P1730" s="6">
        <f t="shared" si="157"/>
        <v>178.57142857142858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 t="e">
        <f t="shared" ref="O1731:O1794" si="162">(D1731/E1731)</f>
        <v>#DIV/0!</v>
      </c>
      <c r="P1731" s="6" t="e">
        <f t="shared" ref="P1731:P1794" si="163">(D1731/L1731)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(J1731/86400)+25569+(-5/24)</f>
        <v>42470.843819444439</v>
      </c>
      <c r="T1731" s="10">
        <f t="shared" ref="T1731:T1794" si="167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 t="e">
        <f t="shared" si="162"/>
        <v>#DIV/0!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42271.879432870366</v>
      </c>
      <c r="T1732" s="10">
        <f t="shared" si="167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 t="e">
        <f t="shared" si="162"/>
        <v>#DIV/0!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 t="e">
        <f t="shared" si="162"/>
        <v>#DIV/0!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 t="e">
        <f t="shared" si="162"/>
        <v>#DIV/0!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4500</v>
      </c>
      <c r="P1736" s="6">
        <f t="shared" si="163"/>
        <v>4500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9.0909090909090917</v>
      </c>
      <c r="P1737" s="6">
        <f t="shared" si="163"/>
        <v>500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42559.605844907404</v>
      </c>
      <c r="T1737" s="10">
        <f t="shared" si="167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136.36363636363637</v>
      </c>
      <c r="P1738" s="6">
        <f t="shared" si="163"/>
        <v>3000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4.7058823529411766</v>
      </c>
      <c r="P1739" s="6">
        <f t="shared" si="163"/>
        <v>266.66666666666669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42175.740648148145</v>
      </c>
      <c r="T1739" s="10">
        <f t="shared" si="167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250</v>
      </c>
      <c r="P1740" s="6">
        <f t="shared" si="163"/>
        <v>5000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1000</v>
      </c>
      <c r="P1741" s="6">
        <f t="shared" si="163"/>
        <v>1000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 t="e">
        <f t="shared" si="162"/>
        <v>#DIV/0!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42171.609050925923</v>
      </c>
      <c r="T1742" s="10">
        <f t="shared" si="167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0.90225563909774431</v>
      </c>
      <c r="P1743" s="6">
        <f t="shared" si="163"/>
        <v>23.076923076923077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0.91954022988505746</v>
      </c>
      <c r="P1744" s="6">
        <f t="shared" si="163"/>
        <v>58.823529411764703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42710.668634259258</v>
      </c>
      <c r="T1744" s="10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0.99585062240663902</v>
      </c>
      <c r="P1745" s="6">
        <f t="shared" si="163"/>
        <v>89.552238805970148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0.84420567920184186</v>
      </c>
      <c r="P1746" s="6">
        <f t="shared" si="163"/>
        <v>78.571428571428569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0.87708307229670468</v>
      </c>
      <c r="P1747" s="6">
        <f t="shared" si="163"/>
        <v>78.651685393258433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0.67521944632005404</v>
      </c>
      <c r="P1748" s="6">
        <f t="shared" si="163"/>
        <v>140.18691588785046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0.95278424730044464</v>
      </c>
      <c r="P1749" s="6">
        <f t="shared" si="163"/>
        <v>56.60377358490566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</v>
      </c>
      <c r="T1749" s="10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0.76953858466463509</v>
      </c>
      <c r="P1750" s="6">
        <f t="shared" si="163"/>
        <v>276.24309392265195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0.8097981547882841</v>
      </c>
      <c r="P1751" s="6">
        <f t="shared" si="163"/>
        <v>76.717557251908403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0.49598254141454223</v>
      </c>
      <c r="P1752" s="6">
        <f t="shared" si="163"/>
        <v>40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0.97181729834791064</v>
      </c>
      <c r="P1753" s="6">
        <f t="shared" si="163"/>
        <v>163.9344262295082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0.38436899423446508</v>
      </c>
      <c r="P1754" s="6">
        <f t="shared" si="163"/>
        <v>13.333333333333334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0.92592592592592593</v>
      </c>
      <c r="P1755" s="6">
        <f t="shared" si="163"/>
        <v>428.57142857142856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0.90473656200106445</v>
      </c>
      <c r="P1756" s="6">
        <f t="shared" si="163"/>
        <v>94.444444444444443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0.83333333333333337</v>
      </c>
      <c r="P1757" s="6">
        <f t="shared" si="163"/>
        <v>6.25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0.97248744607115067</v>
      </c>
      <c r="P1758" s="6">
        <f t="shared" si="163"/>
        <v>45.833333333333336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0.86206896551724133</v>
      </c>
      <c r="P1759" s="6">
        <f t="shared" si="163"/>
        <v>357.14285714285717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0.87183958151700092</v>
      </c>
      <c r="P1760" s="6">
        <f t="shared" si="163"/>
        <v>37.037037037037038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0.93808630393996251</v>
      </c>
      <c r="P1761" s="6">
        <f t="shared" si="163"/>
        <v>102.04081632653062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0.60444874274661509</v>
      </c>
      <c r="P1762" s="6">
        <f t="shared" si="163"/>
        <v>49.019607843137258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0.64516129032258063</v>
      </c>
      <c r="P1763" s="6">
        <f t="shared" si="163"/>
        <v>33.333333333333336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0.11299435028248588</v>
      </c>
      <c r="P1764" s="6">
        <f t="shared" si="163"/>
        <v>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0.98127402077030013</v>
      </c>
      <c r="P1765" s="6">
        <f t="shared" si="163"/>
        <v>101.69491525423729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5.1020408163265305</v>
      </c>
      <c r="P1766" s="6">
        <f t="shared" si="163"/>
        <v>282.05128205128204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1.6815811705957373</v>
      </c>
      <c r="P1767" s="6">
        <f t="shared" si="163"/>
        <v>121.35922330097087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 t="e">
        <f t="shared" si="162"/>
        <v>#DIV/0!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2.1872265966754156</v>
      </c>
      <c r="P1769" s="6">
        <f t="shared" si="163"/>
        <v>128.2051282051282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26.737967914438503</v>
      </c>
      <c r="P1770" s="6">
        <f t="shared" si="163"/>
        <v>333.33333333333331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37.002775208140612</v>
      </c>
      <c r="P1771" s="6">
        <f t="shared" si="163"/>
        <v>1818.1818181818182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1.7694641051567239</v>
      </c>
      <c r="P1772" s="6">
        <f t="shared" si="163"/>
        <v>266.30434782608694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4.6927374301675977</v>
      </c>
      <c r="P1773" s="6">
        <f t="shared" si="163"/>
        <v>168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41905.771296296291</v>
      </c>
      <c r="T1773" s="10">
        <f t="shared" si="167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6.4102564102564106</v>
      </c>
      <c r="P1774" s="6">
        <f t="shared" si="163"/>
        <v>289.4736842105263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15.982951518380395</v>
      </c>
      <c r="P1775" s="6">
        <f t="shared" si="163"/>
        <v>1578.9473684210527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2.1777003484320558</v>
      </c>
      <c r="P1776" s="6">
        <f t="shared" si="163"/>
        <v>192.30769230769232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1.536062009641743</v>
      </c>
      <c r="P1777" s="6">
        <f t="shared" si="163"/>
        <v>262.09677419354841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41891.768055555549</v>
      </c>
      <c r="T1777" s="10">
        <f t="shared" si="167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14.925373134328359</v>
      </c>
      <c r="P1778" s="6">
        <f t="shared" si="163"/>
        <v>1250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7.3732718894009217</v>
      </c>
      <c r="P1779" s="6">
        <f t="shared" si="163"/>
        <v>480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50.251256281407038</v>
      </c>
      <c r="P1780" s="6">
        <f t="shared" si="163"/>
        <v>3333.3333333333335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2.7596588058203713</v>
      </c>
      <c r="P1781" s="6">
        <f t="shared" si="163"/>
        <v>289.4736842105263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2.5161452654533254</v>
      </c>
      <c r="P1782" s="6">
        <f t="shared" si="163"/>
        <v>197.36842105263159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42493.392476851848</v>
      </c>
      <c r="T1782" s="10">
        <f t="shared" si="167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3.881439661256175</v>
      </c>
      <c r="P1783" s="6">
        <f t="shared" si="163"/>
        <v>229.16666666666666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6.4551825894503869</v>
      </c>
      <c r="P1784" s="6">
        <f t="shared" si="163"/>
        <v>460.5263157894737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4.2207449614857024</v>
      </c>
      <c r="P1785" s="6">
        <f t="shared" si="163"/>
        <v>216.21621621621622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2.5150905432595572</v>
      </c>
      <c r="P1786" s="6">
        <f t="shared" si="163"/>
        <v>151.5151515151515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4.9453946012775605</v>
      </c>
      <c r="P1787" s="6">
        <f t="shared" si="163"/>
        <v>222.22222222222223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2.0994475138121547</v>
      </c>
      <c r="P1788" s="6">
        <f t="shared" si="163"/>
        <v>65.517241379310349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6.5231572080887146</v>
      </c>
      <c r="P1789" s="6">
        <f t="shared" si="163"/>
        <v>416.66666666666669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72.368421052631575</v>
      </c>
      <c r="P1790" s="6">
        <f t="shared" si="163"/>
        <v>1375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200</v>
      </c>
      <c r="P1791" s="6">
        <f t="shared" si="163"/>
        <v>2000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20.171149144254279</v>
      </c>
      <c r="P1792" s="6">
        <f t="shared" si="163"/>
        <v>2200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42010.466180555552</v>
      </c>
      <c r="T1792" s="10">
        <f t="shared" si="167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28.037383177570092</v>
      </c>
      <c r="P1793" s="6">
        <f t="shared" si="163"/>
        <v>750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1.6360185851711275</v>
      </c>
      <c r="P1794" s="6">
        <f t="shared" si="163"/>
        <v>179.85611510791367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(D1795/E1795)</f>
        <v>75</v>
      </c>
      <c r="P1795" s="6">
        <f t="shared" ref="P1795:P1858" si="169">(D1795/L1795)</f>
        <v>1500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(J1795/86400)+25569+(-5/24)</f>
        <v>41940.683333333327</v>
      </c>
      <c r="T1795" s="10">
        <f t="shared" ref="T1795:T1858" si="173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9.0270812437311942</v>
      </c>
      <c r="P1796" s="6">
        <f t="shared" si="169"/>
        <v>500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2.5815969020837173</v>
      </c>
      <c r="P1797" s="6">
        <f t="shared" si="169"/>
        <v>345.67901234567898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4.5346062052505971</v>
      </c>
      <c r="P1798" s="6">
        <f t="shared" si="169"/>
        <v>220.93023255813952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1.4803849000740192</v>
      </c>
      <c r="P1799" s="6">
        <f t="shared" si="169"/>
        <v>71.428571428571431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7.3327222731439043</v>
      </c>
      <c r="P1800" s="6">
        <f t="shared" si="169"/>
        <v>432.43243243243245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57.281970499785196</v>
      </c>
      <c r="P1801" s="6">
        <f t="shared" si="169"/>
        <v>666.66666666666663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4.8900634249471455</v>
      </c>
      <c r="P1802" s="6">
        <f t="shared" si="169"/>
        <v>409.3805309734513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7.2186836518046711</v>
      </c>
      <c r="P1803" s="6">
        <f t="shared" si="169"/>
        <v>459.45945945945948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2.0624631703005303</v>
      </c>
      <c r="P1804" s="6">
        <f t="shared" si="169"/>
        <v>194.44444444444446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3.2467532467532467</v>
      </c>
      <c r="P1805" s="6">
        <f t="shared" si="169"/>
        <v>233.33333333333334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42017.863217592589</v>
      </c>
      <c r="T1805" s="10">
        <f t="shared" si="173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2.8429933969185619</v>
      </c>
      <c r="P1806" s="6">
        <f t="shared" si="169"/>
        <v>298.07692307692309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2.7469173483091196</v>
      </c>
      <c r="P1807" s="6">
        <f t="shared" si="169"/>
        <v>184.42622950819671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33.840947546531304</v>
      </c>
      <c r="P1808" s="6">
        <f t="shared" si="169"/>
        <v>2500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9.0415913200723335</v>
      </c>
      <c r="P1809" s="6">
        <f t="shared" si="169"/>
        <v>625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2.4150422632396067</v>
      </c>
      <c r="P1810" s="6">
        <f t="shared" si="169"/>
        <v>291.66666666666669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9.2105263157894743</v>
      </c>
      <c r="P1811" s="6">
        <f t="shared" si="169"/>
        <v>388.88888888888891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30</v>
      </c>
      <c r="P1812" s="6">
        <f t="shared" si="169"/>
        <v>225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1350</v>
      </c>
      <c r="P1813" s="6">
        <f t="shared" si="169"/>
        <v>2076.9230769230771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7.5144508670520231</v>
      </c>
      <c r="P1814" s="6">
        <f t="shared" si="169"/>
        <v>282.60869565217394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 t="e">
        <f t="shared" si="168"/>
        <v>#DIV/0!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2.0332090816672315</v>
      </c>
      <c r="P1816" s="6">
        <f t="shared" si="169"/>
        <v>85.714285714285708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 t="e">
        <f t="shared" si="168"/>
        <v>#DIV/0!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42172.698344907403</v>
      </c>
      <c r="T1817" s="10">
        <f t="shared" si="173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49.115913555992144</v>
      </c>
      <c r="P1818" s="6">
        <f t="shared" si="169"/>
        <v>4166.666666666667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1.9110308949994692</v>
      </c>
      <c r="P1819" s="6">
        <f t="shared" si="169"/>
        <v>180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 t="e">
        <f t="shared" si="168"/>
        <v>#DIV/0!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48</v>
      </c>
      <c r="P1821" s="6">
        <f t="shared" si="169"/>
        <v>300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15.231400117164617</v>
      </c>
      <c r="P1822" s="6">
        <f t="shared" si="169"/>
        <v>3250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42064.876041666663</v>
      </c>
      <c r="T1822" s="10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0.74134479946623177</v>
      </c>
      <c r="P1823" s="6">
        <f t="shared" si="169"/>
        <v>43.859649122807021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41634.588680555556</v>
      </c>
      <c r="T1824" s="10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0.86313193588162762</v>
      </c>
      <c r="P1825" s="6">
        <f t="shared" si="169"/>
        <v>21.212121212121211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0.99933377748167884</v>
      </c>
      <c r="P1826" s="6">
        <f t="shared" si="169"/>
        <v>75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41626.707951388882</v>
      </c>
      <c r="T1826" s="10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0.95192765349833408</v>
      </c>
      <c r="P1827" s="6">
        <f t="shared" si="169"/>
        <v>40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0.99009900990099009</v>
      </c>
      <c r="P1828" s="6">
        <f t="shared" si="169"/>
        <v>52.631578947368418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0.99341860176331798</v>
      </c>
      <c r="P1829" s="6">
        <f t="shared" si="169"/>
        <v>83.333333333333329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0.99840255591054317</v>
      </c>
      <c r="P1830" s="6">
        <f t="shared" si="169"/>
        <v>416.66666666666669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0.59994000599940001</v>
      </c>
      <c r="P1831" s="6">
        <f t="shared" si="169"/>
        <v>45.454545454545453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0.98489822718319109</v>
      </c>
      <c r="P1832" s="6">
        <f t="shared" si="169"/>
        <v>66.371681415929203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0.970873786407767</v>
      </c>
      <c r="P1833" s="6">
        <f t="shared" si="169"/>
        <v>71.428571428571431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0.7</v>
      </c>
      <c r="P1834" s="6">
        <f t="shared" si="169"/>
        <v>17.5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0.38095238095238093</v>
      </c>
      <c r="P1835" s="6">
        <f t="shared" si="169"/>
        <v>16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0.84709868699703517</v>
      </c>
      <c r="P1836" s="6">
        <f t="shared" si="169"/>
        <v>111.11111111111111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0.96153846153846156</v>
      </c>
      <c r="P1837" s="6">
        <f t="shared" si="169"/>
        <v>45.454545454545453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0.49915144254766897</v>
      </c>
      <c r="P1838" s="6">
        <f t="shared" si="169"/>
        <v>90.909090909090907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0.32590983161325365</v>
      </c>
      <c r="P1839" s="6">
        <f t="shared" si="169"/>
        <v>20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0.99851221679697255</v>
      </c>
      <c r="P1840" s="6">
        <f t="shared" si="169"/>
        <v>35.714285714285715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0.48709206039941549</v>
      </c>
      <c r="P1841" s="6">
        <f t="shared" si="169"/>
        <v>22.222222222222221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0.91836734693877553</v>
      </c>
      <c r="P1842" s="6">
        <f t="shared" si="169"/>
        <v>69.230769230769226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0.98280098280098283</v>
      </c>
      <c r="P1843" s="6">
        <f t="shared" si="169"/>
        <v>50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0.79840319361277445</v>
      </c>
      <c r="P1844" s="6">
        <f t="shared" si="169"/>
        <v>95.238095238095241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0.80641194263830562</v>
      </c>
      <c r="P1845" s="6">
        <f t="shared" si="169"/>
        <v>74.626865671641795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0.98619329388560162</v>
      </c>
      <c r="P1846" s="6">
        <f t="shared" si="169"/>
        <v>75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0.72502295906037029</v>
      </c>
      <c r="P1848" s="6">
        <f t="shared" si="169"/>
        <v>71.770334928229659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0.82726671078755787</v>
      </c>
      <c r="P1849" s="6">
        <f t="shared" si="169"/>
        <v>65.78947368421052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0.93138776777398324</v>
      </c>
      <c r="P1850" s="6">
        <f t="shared" si="169"/>
        <v>125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0.99667774086378735</v>
      </c>
      <c r="P1851" s="6">
        <f t="shared" si="169"/>
        <v>37.5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0.98500601948123012</v>
      </c>
      <c r="P1852" s="6">
        <f t="shared" si="169"/>
        <v>50.279329608938546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0.99923136049192929</v>
      </c>
      <c r="P1853" s="6">
        <f t="shared" si="169"/>
        <v>50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0.85494442861214026</v>
      </c>
      <c r="P1854" s="6">
        <f t="shared" si="169"/>
        <v>114.50381679389314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0.98159509202453987</v>
      </c>
      <c r="P1855" s="6">
        <f t="shared" si="169"/>
        <v>57.142857142857146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0.97920495086023163</v>
      </c>
      <c r="P1856" s="6">
        <f t="shared" si="169"/>
        <v>86.206896551724142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0.64910208780904677</v>
      </c>
      <c r="P1857" s="6">
        <f t="shared" si="169"/>
        <v>45.811518324607327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0.98765432098765427</v>
      </c>
      <c r="P1858" s="6">
        <f t="shared" si="169"/>
        <v>52.631578947368418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(D1859/E1859)</f>
        <v>1</v>
      </c>
      <c r="P1859" s="6">
        <f t="shared" ref="P1859:P1922" si="175">(D1859/L1859)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(J1859/86400)+25569+(-5/24)</f>
        <v>41864.560335648144</v>
      </c>
      <c r="T1859" s="10">
        <f t="shared" ref="T1859:T1922" si="17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0.91955706730888598</v>
      </c>
      <c r="P1860" s="6">
        <f t="shared" si="175"/>
        <v>37.285570469798657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0.75853350189633373</v>
      </c>
      <c r="P1861" s="6">
        <f t="shared" si="175"/>
        <v>53.571428571428569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0.7492507492507493</v>
      </c>
      <c r="P1862" s="6">
        <f t="shared" si="175"/>
        <v>39.473684210526315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41655.500972222224</v>
      </c>
      <c r="T1862" s="10">
        <f t="shared" si="17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 t="e">
        <f t="shared" si="174"/>
        <v>#DIV/0!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12.371134020618557</v>
      </c>
      <c r="P1864" s="6">
        <f t="shared" si="175"/>
        <v>1125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42755.284421296295</v>
      </c>
      <c r="T1864" s="10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250</v>
      </c>
      <c r="P1865" s="6">
        <f t="shared" si="175"/>
        <v>1250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2.3314203730272598</v>
      </c>
      <c r="P1866" s="6">
        <f t="shared" si="175"/>
        <v>135.41666666666666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27500</v>
      </c>
      <c r="P1867" s="6">
        <f t="shared" si="175"/>
        <v>55000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200</v>
      </c>
      <c r="P1868" s="6">
        <f t="shared" si="175"/>
        <v>12500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2000</v>
      </c>
      <c r="P1869" s="6">
        <f t="shared" si="175"/>
        <v>20000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20.542317173377157</v>
      </c>
      <c r="P1870" s="6">
        <f t="shared" si="175"/>
        <v>1470.5882352941176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 t="e">
        <f t="shared" si="174"/>
        <v>#DIV/0!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9.6952908587257625</v>
      </c>
      <c r="P1872" s="6">
        <f t="shared" si="175"/>
        <v>318.18181818181819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1.3930561508786969</v>
      </c>
      <c r="P1873" s="6">
        <f t="shared" si="175"/>
        <v>68.421052631578945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94.339622641509436</v>
      </c>
      <c r="P1874" s="6">
        <f t="shared" si="175"/>
        <v>1538.4615384615386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222.22222222222223</v>
      </c>
      <c r="P1875" s="6">
        <f t="shared" si="175"/>
        <v>4000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6153.8461538461543</v>
      </c>
      <c r="P1876" s="6">
        <f t="shared" si="175"/>
        <v>80000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196.07843137254903</v>
      </c>
      <c r="P1877" s="6">
        <f t="shared" si="175"/>
        <v>3333.3333333333335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 t="e">
        <f t="shared" si="174"/>
        <v>#DIV/0!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41776.07644675926</v>
      </c>
      <c r="T1878" s="10">
        <f t="shared" si="17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 t="e">
        <f t="shared" si="174"/>
        <v>#DIV/0!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 t="e">
        <f t="shared" si="174"/>
        <v>#DIV/0!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833.33333333333337</v>
      </c>
      <c r="P1881" s="6">
        <f t="shared" si="175"/>
        <v>2500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4.9800796812749004</v>
      </c>
      <c r="P1882" s="6">
        <f t="shared" si="175"/>
        <v>208.33333333333334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0.57909076958267824</v>
      </c>
      <c r="P1883" s="6">
        <f t="shared" si="175"/>
        <v>28.571428571428573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0.99112426035502954</v>
      </c>
      <c r="P1884" s="6">
        <f t="shared" si="175"/>
        <v>41.358024691358025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0.95415472779369626</v>
      </c>
      <c r="P1885" s="6">
        <f t="shared" si="175"/>
        <v>31.21875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0.74019245003700962</v>
      </c>
      <c r="P1886" s="6">
        <f t="shared" si="175"/>
        <v>38.46153846153846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0.85963923337091319</v>
      </c>
      <c r="P1887" s="6">
        <f t="shared" si="175"/>
        <v>43.571428571428569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0.97959183673469385</v>
      </c>
      <c r="P1888" s="6">
        <f t="shared" si="175"/>
        <v>41.379310344827587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0.8995502248875562</v>
      </c>
      <c r="P1889" s="6">
        <f t="shared" si="175"/>
        <v>375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0.60211946050096343</v>
      </c>
      <c r="P1890" s="6">
        <f t="shared" si="175"/>
        <v>28.089887640449437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0.93808630393996251</v>
      </c>
      <c r="P1891" s="6">
        <f t="shared" si="175"/>
        <v>45.454545454545453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0.6916374689987913</v>
      </c>
      <c r="P1892" s="6">
        <f t="shared" si="175"/>
        <v>48.780487804878049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0.94741828517290383</v>
      </c>
      <c r="P1893" s="6">
        <f t="shared" si="175"/>
        <v>83.333333333333329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0.7320644216691069</v>
      </c>
      <c r="P1894" s="6">
        <f t="shared" si="175"/>
        <v>19.23076923076923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0.96153846153846156</v>
      </c>
      <c r="P1895" s="6">
        <f t="shared" si="175"/>
        <v>55.555555555555557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0.8733624454148472</v>
      </c>
      <c r="P1896" s="6">
        <f t="shared" si="175"/>
        <v>50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40920.696562499994</v>
      </c>
      <c r="T1896" s="10">
        <f t="shared" si="17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0.98309492847854352</v>
      </c>
      <c r="P1897" s="6">
        <f t="shared" si="175"/>
        <v>193.02127659574469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0.80679785330948117</v>
      </c>
      <c r="P1898" s="6">
        <f t="shared" si="175"/>
        <v>34.692307692307693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0.97602213341530897</v>
      </c>
      <c r="P1899" s="6">
        <f t="shared" si="175"/>
        <v>34.699453551912569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41680.375069444439</v>
      </c>
      <c r="T1899" s="10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0.69204152249134943</v>
      </c>
      <c r="P1900" s="6">
        <f t="shared" si="175"/>
        <v>47.61904761904762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0.75</v>
      </c>
      <c r="P1901" s="6">
        <f t="shared" si="175"/>
        <v>21.428571428571427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0.91437433022080306</v>
      </c>
      <c r="P1902" s="6">
        <f t="shared" si="175"/>
        <v>46.296296296296298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37.078651685393261</v>
      </c>
      <c r="P1903" s="6">
        <f t="shared" si="175"/>
        <v>3960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83.333333333333329</v>
      </c>
      <c r="P1904" s="6">
        <f t="shared" si="175"/>
        <v>333.33333333333331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2.1459227467811157</v>
      </c>
      <c r="P1905" s="6">
        <f t="shared" si="175"/>
        <v>73.170731707317074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1000</v>
      </c>
      <c r="P1906" s="6">
        <f t="shared" si="175"/>
        <v>25000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595.23809523809518</v>
      </c>
      <c r="P1907" s="6">
        <f t="shared" si="175"/>
        <v>6250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2.3386342376052385</v>
      </c>
      <c r="P1908" s="6">
        <f t="shared" si="175"/>
        <v>505.05050505050502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352.94117647058823</v>
      </c>
      <c r="P1909" s="6">
        <f t="shared" si="175"/>
        <v>7500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57.736720554272516</v>
      </c>
      <c r="P1910" s="6">
        <f t="shared" si="175"/>
        <v>6250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7.0864547479246811</v>
      </c>
      <c r="P1911" s="6">
        <f t="shared" si="175"/>
        <v>921.0526315789474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2.5383742459535328</v>
      </c>
      <c r="P1912" s="6">
        <f t="shared" si="175"/>
        <v>298.24561403508773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4250</v>
      </c>
      <c r="P1913" s="6">
        <f t="shared" si="175"/>
        <v>42500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1.6863406408094435</v>
      </c>
      <c r="P1914" s="6">
        <f t="shared" si="175"/>
        <v>119.04761904761905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75.353218210361064</v>
      </c>
      <c r="P1915" s="6">
        <f t="shared" si="175"/>
        <v>1846.1538461538462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11.1</v>
      </c>
      <c r="P1916" s="6">
        <f t="shared" si="175"/>
        <v>333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62.5</v>
      </c>
      <c r="P1917" s="6">
        <f t="shared" si="175"/>
        <v>125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196.07843137254903</v>
      </c>
      <c r="P1918" s="6">
        <f t="shared" si="175"/>
        <v>3333.3333333333335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1.9022070479209852</v>
      </c>
      <c r="P1919" s="6">
        <f t="shared" si="175"/>
        <v>5571.4285714285716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96.15384615384616</v>
      </c>
      <c r="P1920" s="6">
        <f t="shared" si="175"/>
        <v>2777.7777777777778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2.109704641350211</v>
      </c>
      <c r="P1921" s="6">
        <f t="shared" si="175"/>
        <v>62.5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42113.667233796295</v>
      </c>
      <c r="T1921" s="10">
        <f t="shared" si="17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2.3239600278875203</v>
      </c>
      <c r="P1922" s="6">
        <f t="shared" si="175"/>
        <v>95.238095238095241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(D1923/E1923)</f>
        <v>0.73099415204678364</v>
      </c>
      <c r="P1923" s="6">
        <f t="shared" ref="P1923:P1986" si="181">(D1923/L1923)</f>
        <v>39.473684210526315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(J1923/86400)+25569+(-5/24)</f>
        <v>41074.013229166667</v>
      </c>
      <c r="T1923" s="10">
        <f t="shared" ref="T1923:T1986" si="185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0.86542622241453915</v>
      </c>
      <c r="P1924" s="6">
        <f t="shared" si="181"/>
        <v>31.25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0.41528239202657807</v>
      </c>
      <c r="P1925" s="6">
        <f t="shared" si="181"/>
        <v>9.615384615384615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0.87412587412587417</v>
      </c>
      <c r="P1926" s="6">
        <f t="shared" si="181"/>
        <v>90.909090909090907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0.90634441087613293</v>
      </c>
      <c r="P1927" s="6">
        <f t="shared" si="181"/>
        <v>28.846153846153847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0.51182486035711727</v>
      </c>
      <c r="P1928" s="6">
        <f t="shared" si="181"/>
        <v>14.018691588785046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0.967741935483871</v>
      </c>
      <c r="P1929" s="6">
        <f t="shared" si="181"/>
        <v>54.545454545454547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0.96958174904942962</v>
      </c>
      <c r="P1930" s="6">
        <f t="shared" si="181"/>
        <v>75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41371.439745370364</v>
      </c>
      <c r="T1930" s="10">
        <f t="shared" si="185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0.99688473520249221</v>
      </c>
      <c r="P1931" s="6">
        <f t="shared" si="181"/>
        <v>42.666666666666664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0.78740157480314965</v>
      </c>
      <c r="P1932" s="6">
        <f t="shared" si="181"/>
        <v>38.46153846153846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0.8291805208912032</v>
      </c>
      <c r="P1933" s="6">
        <f t="shared" si="181"/>
        <v>40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0.93466263129784588</v>
      </c>
      <c r="P1934" s="6">
        <f t="shared" si="181"/>
        <v>65.625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40911.601539351854</v>
      </c>
      <c r="T1934" s="10">
        <f t="shared" si="185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0.57993427411560028</v>
      </c>
      <c r="P1935" s="6">
        <f t="shared" si="181"/>
        <v>54.545454545454547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0.80893059375505583</v>
      </c>
      <c r="P1936" s="6">
        <f t="shared" si="181"/>
        <v>64.935064935064929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0.92250922509225097</v>
      </c>
      <c r="P1937" s="6">
        <f t="shared" si="181"/>
        <v>50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41773.724201388883</v>
      </c>
      <c r="T1937" s="10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0.85822078244560884</v>
      </c>
      <c r="P1938" s="6">
        <f t="shared" si="181"/>
        <v>51.724137931034484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0.53405965446340353</v>
      </c>
      <c r="P1939" s="6">
        <f t="shared" si="181"/>
        <v>20.689655172413794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0.86256469235192634</v>
      </c>
      <c r="P1940" s="6">
        <f t="shared" si="181"/>
        <v>131.57894736842104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0.90334236675700086</v>
      </c>
      <c r="P1941" s="6">
        <f t="shared" si="181"/>
        <v>104.16666666666667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0.58505850585058505</v>
      </c>
      <c r="P1942" s="6">
        <f t="shared" si="181"/>
        <v>20.967741935483872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0.79290599062360123</v>
      </c>
      <c r="P1943" s="6">
        <f t="shared" si="181"/>
        <v>51.198033995494576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0.72233284615995819</v>
      </c>
      <c r="P1944" s="6">
        <f t="shared" si="181"/>
        <v>63.157894736842103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5.8642427796510778E-2</v>
      </c>
      <c r="P1945" s="6">
        <f t="shared" si="181"/>
        <v>4.0355125100887816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0.12689461592489362</v>
      </c>
      <c r="P1946" s="6">
        <f t="shared" si="181"/>
        <v>22.358859698155396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0.28734145934980376</v>
      </c>
      <c r="P1947" s="6">
        <f t="shared" si="181"/>
        <v>147.05882352941177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42157.043495370366</v>
      </c>
      <c r="T1947" s="10">
        <f t="shared" si="185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0.66779449737334162</v>
      </c>
      <c r="P1948" s="6">
        <f t="shared" si="181"/>
        <v>107.14285714285714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41688.941678240742</v>
      </c>
      <c r="T1948" s="10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0.99370241097047451</v>
      </c>
      <c r="P1949" s="6">
        <f t="shared" si="181"/>
        <v>34.782608695652172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0.12496703994321498</v>
      </c>
      <c r="P1950" s="6">
        <f t="shared" si="181"/>
        <v>23.557126030624264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0.9433730870752226</v>
      </c>
      <c r="P1951" s="6">
        <f t="shared" si="181"/>
        <v>53.022269353128316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41800.21471064815</v>
      </c>
      <c r="T1951" s="10">
        <f t="shared" si="185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0.49870668732420587</v>
      </c>
      <c r="P1952" s="6">
        <f t="shared" si="181"/>
        <v>25.586353944562898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0.47071228182485736</v>
      </c>
      <c r="P1953" s="6">
        <f t="shared" si="181"/>
        <v>59.952038369304553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0.50384846656598337</v>
      </c>
      <c r="P1954" s="6">
        <f t="shared" si="181"/>
        <v>51.319648093841643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0.44258232031157796</v>
      </c>
      <c r="P1955" s="6">
        <f t="shared" si="181"/>
        <v>102.04081632653062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0.14307215987455432</v>
      </c>
      <c r="P1956" s="6">
        <f t="shared" si="181"/>
        <v>120.48192771084338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0.25088104045385101</v>
      </c>
      <c r="P1957" s="6">
        <f t="shared" si="181"/>
        <v>144.82758620689654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0.34009749461512301</v>
      </c>
      <c r="P1958" s="6">
        <f t="shared" si="181"/>
        <v>164.38356164383561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0.59699817378258635</v>
      </c>
      <c r="P1959" s="6">
        <f t="shared" si="181"/>
        <v>45.454545454545453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41178.890196759261</v>
      </c>
      <c r="T1959" s="10">
        <f t="shared" si="185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6.9658658640927726E-2</v>
      </c>
      <c r="P1960" s="6">
        <f t="shared" si="181"/>
        <v>5.1622418879056049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0.63802202962463883</v>
      </c>
      <c r="P1961" s="6">
        <f t="shared" si="181"/>
        <v>23.584905660377359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41871.637268518512</v>
      </c>
      <c r="T1961" s="10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0.84815586681529587</v>
      </c>
      <c r="P1962" s="6">
        <f t="shared" si="181"/>
        <v>2121.212121212121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9.0466528650930564E-2</v>
      </c>
      <c r="P1963" s="6">
        <f t="shared" si="181"/>
        <v>6.1236987140232699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0.5183361409874303</v>
      </c>
      <c r="P1964" s="6">
        <f t="shared" si="181"/>
        <v>32.679738562091501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0.78812012609922022</v>
      </c>
      <c r="P1965" s="6">
        <f t="shared" si="181"/>
        <v>92.682926829268297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0.38524141853145971</v>
      </c>
      <c r="P1966" s="6">
        <f t="shared" si="181"/>
        <v>69.633099141295858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0.38127192313558028</v>
      </c>
      <c r="P1967" s="6">
        <f t="shared" si="181"/>
        <v>48.543689320388353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0.48369210308310667</v>
      </c>
      <c r="P1968" s="6">
        <f t="shared" si="181"/>
        <v>66.093853271645742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0.27017534379812497</v>
      </c>
      <c r="P1969" s="6">
        <f t="shared" si="181"/>
        <v>49.382716049382715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0.35091905701031001</v>
      </c>
      <c r="P1970" s="6">
        <f t="shared" si="181"/>
        <v>98.039215686274517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0.17268771154244664</v>
      </c>
      <c r="P1971" s="6">
        <f t="shared" si="181"/>
        <v>10.598834128245892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8.8354833009365613E-2</v>
      </c>
      <c r="P1972" s="6">
        <f t="shared" si="181"/>
        <v>7.132667617689016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0.380188068962732</v>
      </c>
      <c r="P1973" s="6">
        <f t="shared" si="181"/>
        <v>103.54646647683148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0.14826236508124777</v>
      </c>
      <c r="P1974" s="6">
        <f t="shared" si="181"/>
        <v>10.504201680672269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0.38936138067230952</v>
      </c>
      <c r="P1975" s="6">
        <f t="shared" si="181"/>
        <v>96.538274012676737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0.26631442145855083</v>
      </c>
      <c r="P1976" s="6">
        <f t="shared" si="181"/>
        <v>49.75124378109453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0.47913745675035807</v>
      </c>
      <c r="P1977" s="6">
        <f t="shared" si="181"/>
        <v>63.241106719367586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0.28851702250432776</v>
      </c>
      <c r="P1978" s="6">
        <f t="shared" si="181"/>
        <v>8.456659619450317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0.24855218353093231</v>
      </c>
      <c r="P1979" s="6">
        <f t="shared" si="181"/>
        <v>60.90133982947625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9.7385668105708714E-2</v>
      </c>
      <c r="P1980" s="6">
        <f t="shared" si="181"/>
        <v>128.86597938144331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0.87031327056721053</v>
      </c>
      <c r="P1981" s="6">
        <f t="shared" si="181"/>
        <v>246.00246002460025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0.28182984906151504</v>
      </c>
      <c r="P1982" s="6">
        <f t="shared" si="181"/>
        <v>25.70694087403599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19.685039370078741</v>
      </c>
      <c r="P1983" s="6">
        <f t="shared" si="181"/>
        <v>625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 t="e">
        <f t="shared" si="180"/>
        <v>#DIV/0!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23.255813953488371</v>
      </c>
      <c r="P1985" s="6">
        <f t="shared" si="181"/>
        <v>2062.5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4.7288776796973515</v>
      </c>
      <c r="P1986" s="6">
        <f t="shared" si="181"/>
        <v>2142.8571428571427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(D1987/E1987)</f>
        <v>31.372549019607842</v>
      </c>
      <c r="P1987" s="6">
        <f t="shared" ref="P1987:P2050" si="187">(D1987/L1987)</f>
        <v>400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(J1987/86400)+25569+(-5/24)</f>
        <v>42555.490405092591</v>
      </c>
      <c r="T1987" s="10">
        <f t="shared" ref="T1987:T2050" si="191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2000</v>
      </c>
      <c r="P1988" s="6">
        <f t="shared" si="187"/>
        <v>2000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42413.225497685184</v>
      </c>
      <c r="T1988" s="10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2.3544520547945207</v>
      </c>
      <c r="P1989" s="6">
        <f t="shared" si="187"/>
        <v>196.42857142857142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240</v>
      </c>
      <c r="P1990" s="6">
        <f t="shared" si="187"/>
        <v>6000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100</v>
      </c>
      <c r="P1991" s="6">
        <f t="shared" si="187"/>
        <v>5000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5.8939096267190569</v>
      </c>
      <c r="P1992" s="6">
        <f t="shared" si="187"/>
        <v>600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14.285714285714286</v>
      </c>
      <c r="P1993" s="6">
        <f t="shared" si="187"/>
        <v>666.66666666666663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750</v>
      </c>
      <c r="P1994" s="6">
        <f t="shared" si="187"/>
        <v>750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 t="e">
        <f t="shared" si="186"/>
        <v>#DIV/0!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42329.380057870367</v>
      </c>
      <c r="T1995" s="10">
        <f t="shared" si="191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 t="e">
        <f t="shared" si="186"/>
        <v>#DIV/0!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12.820512820512821</v>
      </c>
      <c r="P1997" s="6">
        <f t="shared" si="187"/>
        <v>333.33333333333331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 t="e">
        <f t="shared" si="186"/>
        <v>#DIV/0!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 t="e">
        <f t="shared" si="186"/>
        <v>#DIV/0!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3.8167938931297711</v>
      </c>
      <c r="P2000" s="6">
        <f t="shared" si="187"/>
        <v>833.33333333333337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131.35593220338984</v>
      </c>
      <c r="P2001" s="6">
        <f t="shared" si="187"/>
        <v>4428.5714285714284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8</v>
      </c>
      <c r="P2002" s="6">
        <f t="shared" si="187"/>
        <v>200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0.26169167011623867</v>
      </c>
      <c r="P2003" s="6">
        <f t="shared" si="187"/>
        <v>33.598045204642638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0.46126691016024318</v>
      </c>
      <c r="P2004" s="6">
        <f t="shared" si="187"/>
        <v>36.363636363636367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0.32051282051282054</v>
      </c>
      <c r="P2005" s="6">
        <f t="shared" si="187"/>
        <v>29.411764705882351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0.42658388891619026</v>
      </c>
      <c r="P2006" s="6">
        <f t="shared" si="187"/>
        <v>141.24293785310735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0.80853750926786128</v>
      </c>
      <c r="P2007" s="6">
        <f t="shared" si="187"/>
        <v>157.06806282722513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0.40348612007746931</v>
      </c>
      <c r="P2008" s="6">
        <f t="shared" si="187"/>
        <v>165.01650165016503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0.86423551454854064</v>
      </c>
      <c r="P2009" s="6">
        <f t="shared" si="187"/>
        <v>72.992700729927009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0.85415443175638928</v>
      </c>
      <c r="P2010" s="6">
        <f t="shared" si="187"/>
        <v>38.311951219512196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0.32769909358430716</v>
      </c>
      <c r="P2011" s="6">
        <f t="shared" si="187"/>
        <v>125.62814070351759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0.31244825075846816</v>
      </c>
      <c r="P2012" s="6">
        <f t="shared" si="187"/>
        <v>17.271157167530223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0.12201609636343226</v>
      </c>
      <c r="P2013" s="6">
        <f t="shared" si="187"/>
        <v>51.493305870236867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0.42571306939123033</v>
      </c>
      <c r="P2014" s="6">
        <f t="shared" si="187"/>
        <v>27.3224043715847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0.20205540864443552</v>
      </c>
      <c r="P2015" s="6">
        <f t="shared" si="187"/>
        <v>35.072336694432266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1.2797899533647527E-2</v>
      </c>
      <c r="P2016" s="6">
        <f t="shared" si="187"/>
        <v>1.1339154099104207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0.88495466450999938</v>
      </c>
      <c r="P2017" s="6">
        <f t="shared" si="187"/>
        <v>44.444444444444443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0.10851375010281678</v>
      </c>
      <c r="P2018" s="6">
        <f t="shared" si="187"/>
        <v>20.876826722338205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41312.672442129631</v>
      </c>
      <c r="T2018" s="10">
        <f t="shared" si="191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0.79934517643146741</v>
      </c>
      <c r="P2019" s="6">
        <f t="shared" si="187"/>
        <v>58.685446009389672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0.97805794707442562</v>
      </c>
      <c r="P2020" s="6">
        <f t="shared" si="187"/>
        <v>144.44444444444446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0.20622394167162034</v>
      </c>
      <c r="P2021" s="6">
        <f t="shared" si="187"/>
        <v>22.471910112359552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0.51993067590987874</v>
      </c>
      <c r="P2022" s="6">
        <f t="shared" si="187"/>
        <v>12.295081967213115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41736.889166666668</v>
      </c>
      <c r="T2022" s="10">
        <f t="shared" si="191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0.3557452863749555</v>
      </c>
      <c r="P2023" s="6">
        <f t="shared" si="187"/>
        <v>52.631578947368418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0.79912415992072683</v>
      </c>
      <c r="P2024" s="6">
        <f t="shared" si="187"/>
        <v>307.69230769230768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0.61935228138412846</v>
      </c>
      <c r="P2025" s="6">
        <f t="shared" si="187"/>
        <v>283.28611898016999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0.17083796019475528</v>
      </c>
      <c r="P2026" s="6">
        <f t="shared" si="187"/>
        <v>38.095238095238095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0.49714143673875216</v>
      </c>
      <c r="P2027" s="6">
        <f t="shared" si="187"/>
        <v>109.73936899862825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0.74915861995392985</v>
      </c>
      <c r="P2028" s="6">
        <f t="shared" si="187"/>
        <v>55.066079295154182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0.83160774725777342</v>
      </c>
      <c r="P2029" s="6">
        <f t="shared" si="187"/>
        <v>185.5287569573284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42048.605543981474</v>
      </c>
      <c r="T2029" s="10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0.79260237780713338</v>
      </c>
      <c r="P2030" s="6">
        <f t="shared" si="187"/>
        <v>37.974683544303801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0.27685492801771872</v>
      </c>
      <c r="P2031" s="6">
        <f t="shared" si="187"/>
        <v>26.595744680851062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0.44201041357541748</v>
      </c>
      <c r="P2032" s="6">
        <f t="shared" si="187"/>
        <v>52.428800000000003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0.83090984628167841</v>
      </c>
      <c r="P2033" s="6">
        <f t="shared" si="187"/>
        <v>98.425196850393704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0.32874406616960566</v>
      </c>
      <c r="P2034" s="6">
        <f t="shared" si="187"/>
        <v>47.080979284369114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0.55967225592692915</v>
      </c>
      <c r="P2035" s="6">
        <f t="shared" si="187"/>
        <v>158.22784810126583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0.25851818239578012</v>
      </c>
      <c r="P2036" s="6">
        <f t="shared" si="187"/>
        <v>153.54330708661416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0.47385184808736214</v>
      </c>
      <c r="P2037" s="6">
        <f t="shared" si="187"/>
        <v>124.22360248447205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0.75948405716383338</v>
      </c>
      <c r="P2038" s="6">
        <f t="shared" si="187"/>
        <v>35.377358490566039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41738.656469907401</v>
      </c>
      <c r="T2038" s="10">
        <f t="shared" si="191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0.33280483924860654</v>
      </c>
      <c r="P2039" s="6">
        <f t="shared" si="187"/>
        <v>23.310023310023311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0.23780505930263665</v>
      </c>
      <c r="P2040" s="6">
        <f t="shared" si="187"/>
        <v>39.215686274509807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0.73412383788196467</v>
      </c>
      <c r="P2041" s="6">
        <f t="shared" si="187"/>
        <v>329.81530343007915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0.4029474261061578</v>
      </c>
      <c r="P2042" s="6">
        <f t="shared" si="187"/>
        <v>11.07011070110701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41578.718784722216</v>
      </c>
      <c r="T2042" s="10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0.5498639810152226</v>
      </c>
      <c r="P2043" s="6">
        <f t="shared" si="187"/>
        <v>79.166666666666671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0.80951995466688254</v>
      </c>
      <c r="P2044" s="6">
        <f t="shared" si="187"/>
        <v>71.428571428571431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0.19754671230922835</v>
      </c>
      <c r="P2045" s="6">
        <f t="shared" si="187"/>
        <v>7.176165803108808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0.92410054213898474</v>
      </c>
      <c r="P2046" s="6">
        <f t="shared" si="187"/>
        <v>83.333333333333329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0.12207271497939337</v>
      </c>
      <c r="P2047" s="6">
        <f t="shared" si="187"/>
        <v>18.631178707224336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41068.880173611113</v>
      </c>
      <c r="T2047" s="10">
        <f t="shared" si="191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0.82576383154417832</v>
      </c>
      <c r="P2048" s="6">
        <f t="shared" si="187"/>
        <v>46.082949308755758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0.97088340482865887</v>
      </c>
      <c r="P2049" s="6">
        <f t="shared" si="187"/>
        <v>221.21896162528216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0.67416202651518908</v>
      </c>
      <c r="P2050" s="6">
        <f t="shared" si="187"/>
        <v>61.908230152949749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(D2051/E2051)</f>
        <v>0.83201112898086127</v>
      </c>
      <c r="P2051" s="6">
        <f t="shared" ref="P2051:P2114" si="193">(D2051/L2051)</f>
        <v>67.385444743935309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(J2051/86400)+25569+(-5/24)</f>
        <v>41575.319016203699</v>
      </c>
      <c r="T2051" s="10">
        <f t="shared" ref="T2051:T2114" si="197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0.21129587761742769</v>
      </c>
      <c r="P2052" s="6">
        <f t="shared" si="193"/>
        <v>58.823529411764703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0.76709176335219098</v>
      </c>
      <c r="P2053" s="6">
        <f t="shared" si="193"/>
        <v>33.057851239669418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0.28324760372527247</v>
      </c>
      <c r="P2054" s="6">
        <f t="shared" si="193"/>
        <v>92.421441774491683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0.98990298950702826</v>
      </c>
      <c r="P2055" s="6">
        <f t="shared" si="193"/>
        <v>41.32231404958678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0.88034811479739417</v>
      </c>
      <c r="P2056" s="6">
        <f t="shared" si="193"/>
        <v>56.36070853462158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0.59731209556993525</v>
      </c>
      <c r="P2057" s="6">
        <f t="shared" si="193"/>
        <v>59.405940594059409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0.65166957745744603</v>
      </c>
      <c r="P2058" s="6">
        <f t="shared" si="193"/>
        <v>90.25270758122744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0.49448109648216254</v>
      </c>
      <c r="P2059" s="6">
        <f t="shared" si="193"/>
        <v>22.522522522522522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0.59424326833797581</v>
      </c>
      <c r="P2060" s="6">
        <f t="shared" si="193"/>
        <v>6.2439024390243905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0.69707461021911377</v>
      </c>
      <c r="P2061" s="6">
        <f t="shared" si="193"/>
        <v>80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0.50916496945010181</v>
      </c>
      <c r="P2062" s="6">
        <f t="shared" si="193"/>
        <v>18.328445747800586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0.92661230541141582</v>
      </c>
      <c r="P2063" s="6">
        <f t="shared" si="193"/>
        <v>142.85714285714286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0.86973916522434924</v>
      </c>
      <c r="P2064" s="6">
        <f t="shared" si="193"/>
        <v>492.61083743842363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0.67544748395812226</v>
      </c>
      <c r="P2065" s="6">
        <f t="shared" si="193"/>
        <v>81.632653061224488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0.52310349124983502</v>
      </c>
      <c r="P2066" s="6">
        <f t="shared" si="193"/>
        <v>45.072608396421195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0.50196991819772718</v>
      </c>
      <c r="P2067" s="6">
        <f t="shared" si="193"/>
        <v>25.70694087403599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0.45745654162854527</v>
      </c>
      <c r="P2068" s="6">
        <f t="shared" si="193"/>
        <v>30.76923076923077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0.78821656050955413</v>
      </c>
      <c r="P2069" s="6">
        <f t="shared" si="193"/>
        <v>49.5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0.95035461532116094</v>
      </c>
      <c r="P2070" s="6">
        <f t="shared" si="193"/>
        <v>328.94736842105266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0.7787758049309903</v>
      </c>
      <c r="P2071" s="6">
        <f t="shared" si="193"/>
        <v>190.11406844106463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0.31513214120945193</v>
      </c>
      <c r="P2072" s="6">
        <f t="shared" si="193"/>
        <v>81.699346405228752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0.3562141559505575</v>
      </c>
      <c r="P2073" s="6">
        <f t="shared" si="193"/>
        <v>71.942446043165461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0.90308564788501133</v>
      </c>
      <c r="P2074" s="6">
        <f t="shared" si="193"/>
        <v>204.28571428571428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0.65528952984942102</v>
      </c>
      <c r="P2075" s="6">
        <f t="shared" si="193"/>
        <v>212.7659574468085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0.97560975609756095</v>
      </c>
      <c r="P2076" s="6">
        <f t="shared" si="193"/>
        <v>200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5.9581481653622974E-2</v>
      </c>
      <c r="P2077" s="6">
        <f t="shared" si="193"/>
        <v>1.2193902439024391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0.18404371998667193</v>
      </c>
      <c r="P2078" s="6">
        <f t="shared" si="193"/>
        <v>21.414044742194044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0.86574090106312984</v>
      </c>
      <c r="P2079" s="6">
        <f t="shared" si="193"/>
        <v>265.95744680851061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0.76216607598795783</v>
      </c>
      <c r="P2080" s="6">
        <f t="shared" si="193"/>
        <v>416.66666666666669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0.34701738557101713</v>
      </c>
      <c r="P2081" s="6">
        <f t="shared" si="193"/>
        <v>16.474464579901152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0.19692792437967704</v>
      </c>
      <c r="P2082" s="6">
        <f t="shared" si="193"/>
        <v>20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0.87281795511221949</v>
      </c>
      <c r="P2083" s="6">
        <f t="shared" si="193"/>
        <v>63.636363636363633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41003.948553240734</v>
      </c>
      <c r="T2083" s="10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0.90307043949428056</v>
      </c>
      <c r="P2084" s="6">
        <f t="shared" si="193"/>
        <v>39.473684210526315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0.88235294117647056</v>
      </c>
      <c r="P2085" s="6">
        <f t="shared" si="193"/>
        <v>30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0.92307692307692313</v>
      </c>
      <c r="P2086" s="6">
        <f t="shared" si="193"/>
        <v>65.217391304347828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0.80949811117107395</v>
      </c>
      <c r="P2087" s="6">
        <f t="shared" si="193"/>
        <v>72.289156626506028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0.99304865938430986</v>
      </c>
      <c r="P2088" s="6">
        <f t="shared" si="193"/>
        <v>114.28571428571429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0.96587250482936249</v>
      </c>
      <c r="P2089" s="6">
        <f t="shared" si="193"/>
        <v>60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0.86572091466300372</v>
      </c>
      <c r="P2090" s="6">
        <f t="shared" si="193"/>
        <v>40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40395.506388888891</v>
      </c>
      <c r="T2090" s="10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0.83056202471088125</v>
      </c>
      <c r="P2091" s="6">
        <f t="shared" si="193"/>
        <v>40.322580645161288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0.86926003153240772</v>
      </c>
      <c r="P2092" s="6">
        <f t="shared" si="193"/>
        <v>50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41299.173090277771</v>
      </c>
      <c r="T2092" s="10">
        <f t="shared" si="197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0.83009749033858748</v>
      </c>
      <c r="P2093" s="6">
        <f t="shared" si="193"/>
        <v>73.170731707317074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40555.114328703705</v>
      </c>
      <c r="T2093" s="10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0.98732927431298334</v>
      </c>
      <c r="P2094" s="6">
        <f t="shared" si="193"/>
        <v>109.09090909090909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0.97592713077423554</v>
      </c>
      <c r="P2095" s="6">
        <f t="shared" si="193"/>
        <v>65.217391304347828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0.82958046930552265</v>
      </c>
      <c r="P2096" s="6">
        <f t="shared" si="193"/>
        <v>48.611111111111114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40758.525150462963</v>
      </c>
      <c r="T2097" s="10">
        <f t="shared" si="197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0.98360655737704916</v>
      </c>
      <c r="P2098" s="6">
        <f t="shared" si="193"/>
        <v>42.857142857142854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40818.376562500001</v>
      </c>
      <c r="T2099" s="10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0.99667774086378735</v>
      </c>
      <c r="P2100" s="6">
        <f t="shared" si="193"/>
        <v>187.5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0.75547720977083854</v>
      </c>
      <c r="P2101" s="6">
        <f t="shared" si="193"/>
        <v>47.61904761904762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0.73170731707317072</v>
      </c>
      <c r="P2102" s="6">
        <f t="shared" si="193"/>
        <v>22.222222222222221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0.88300220750551872</v>
      </c>
      <c r="P2103" s="6">
        <f t="shared" si="193"/>
        <v>45.454545454545453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0.73529411764705888</v>
      </c>
      <c r="P2104" s="6">
        <f t="shared" si="193"/>
        <v>26.315789473684209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0.68435410066877855</v>
      </c>
      <c r="P2105" s="6">
        <f t="shared" si="193"/>
        <v>67.626086956521746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0.77220077220077221</v>
      </c>
      <c r="P2106" s="6">
        <f t="shared" si="193"/>
        <v>21.621621621621621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0.39370078740157483</v>
      </c>
      <c r="P2107" s="6">
        <f t="shared" si="193"/>
        <v>20.202020202020201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0.93418259023354566</v>
      </c>
      <c r="P2108" s="6">
        <f t="shared" si="193"/>
        <v>50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0.92822069375214655</v>
      </c>
      <c r="P2109" s="6">
        <f t="shared" si="193"/>
        <v>34.482758620689658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0.93185789167152011</v>
      </c>
      <c r="P2110" s="6">
        <f t="shared" si="193"/>
        <v>83.769633507853399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0.93874677305796761</v>
      </c>
      <c r="P2111" s="6">
        <f t="shared" si="193"/>
        <v>100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0.99651220727453915</v>
      </c>
      <c r="P2112" s="6">
        <f t="shared" si="193"/>
        <v>52.631578947368418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0.93896713615023475</v>
      </c>
      <c r="P2113" s="6">
        <f t="shared" si="193"/>
        <v>51.282051282051285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(D2115/E2115)</f>
        <v>0.9536784741144414</v>
      </c>
      <c r="P2115" s="6">
        <f t="shared" ref="P2115:P2178" si="199">(D2115/L2115)</f>
        <v>65.420560747663558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(J2115/86400)+25569+(-5/24)</f>
        <v>41870.657129629624</v>
      </c>
      <c r="T2115" s="10">
        <f t="shared" ref="T2115:T2178" si="203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0.95510983763132762</v>
      </c>
      <c r="P2116" s="6">
        <f t="shared" si="199"/>
        <v>34.013605442176868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0.44313146233382572</v>
      </c>
      <c r="P2117" s="6">
        <f t="shared" si="199"/>
        <v>41.666666666666664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0.99103935252095632</v>
      </c>
      <c r="P2118" s="6">
        <f t="shared" si="199"/>
        <v>521.73913043478262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0.67681895093062605</v>
      </c>
      <c r="P2119" s="6">
        <f t="shared" si="199"/>
        <v>34.285714285714285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0.74288133956363156</v>
      </c>
      <c r="P2120" s="6">
        <f t="shared" si="199"/>
        <v>58.823529411764703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0.99255583126550873</v>
      </c>
      <c r="P2121" s="6">
        <f t="shared" si="199"/>
        <v>90.909090909090907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0.99127307962524913</v>
      </c>
      <c r="P2122" s="6">
        <f t="shared" si="199"/>
        <v>115.94202898550725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176.05633802816902</v>
      </c>
      <c r="P2123" s="6">
        <f t="shared" si="199"/>
        <v>5000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258.06451612903226</v>
      </c>
      <c r="P2124" s="6">
        <f t="shared" si="199"/>
        <v>26666.666666666668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9.5652173913043477</v>
      </c>
      <c r="P2126" s="6">
        <f t="shared" si="199"/>
        <v>220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40463.819849537038</v>
      </c>
      <c r="T2126" s="10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70.422535211267601</v>
      </c>
      <c r="P2127" s="6">
        <f t="shared" si="199"/>
        <v>2222.2222222222222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2000</v>
      </c>
      <c r="P2128" s="6">
        <f t="shared" si="199"/>
        <v>10000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3.4670629024269441</v>
      </c>
      <c r="P2129" s="6">
        <f t="shared" si="199"/>
        <v>118.64406779661017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42045.297025462962</v>
      </c>
      <c r="T2129" s="10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600</v>
      </c>
      <c r="P2130" s="6">
        <f t="shared" si="199"/>
        <v>15000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8.4745762711864412</v>
      </c>
      <c r="P2131" s="6">
        <f t="shared" si="199"/>
        <v>166.66666666666666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494.11764705882354</v>
      </c>
      <c r="P2132" s="6">
        <f t="shared" si="199"/>
        <v>10500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20</v>
      </c>
      <c r="P2133" s="6">
        <f t="shared" si="199"/>
        <v>166.66666666666666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47.326300645057479</v>
      </c>
      <c r="P2134" s="6">
        <f t="shared" si="199"/>
        <v>1010.10101010101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62.5</v>
      </c>
      <c r="P2135" s="6">
        <f t="shared" si="199"/>
        <v>333.33333333333331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57.692307692307693</v>
      </c>
      <c r="P2136" s="6">
        <f t="shared" si="199"/>
        <v>2000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10.460251046025105</v>
      </c>
      <c r="P2137" s="6">
        <f t="shared" si="199"/>
        <v>227.27272727272728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41156.755011574074</v>
      </c>
      <c r="T2137" s="10">
        <f t="shared" si="203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1677.5005242189138</v>
      </c>
      <c r="P2138" s="6">
        <f t="shared" si="199"/>
        <v>20000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3.5203830176723225</v>
      </c>
      <c r="P2139" s="6">
        <f t="shared" si="199"/>
        <v>93.632958801498134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7.8125</v>
      </c>
      <c r="P2140" s="6">
        <f t="shared" si="199"/>
        <v>83.333333333333329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18.450184501845019</v>
      </c>
      <c r="P2141" s="6">
        <f t="shared" si="199"/>
        <v>535.71428571428567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892.85714285714289</v>
      </c>
      <c r="P2142" s="6">
        <f t="shared" si="199"/>
        <v>45454.545454545456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 t="e">
        <f t="shared" si="198"/>
        <v>#DIV/0!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17.470881863560731</v>
      </c>
      <c r="P2144" s="6">
        <f t="shared" si="199"/>
        <v>875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8.8888888888888893</v>
      </c>
      <c r="P2145" s="6">
        <f t="shared" si="199"/>
        <v>400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58.484349258649097</v>
      </c>
      <c r="P2146" s="6">
        <f t="shared" si="199"/>
        <v>1479.1666666666667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3.285870755750274</v>
      </c>
      <c r="P2147" s="6">
        <f t="shared" si="199"/>
        <v>168.53932584269663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5000</v>
      </c>
      <c r="P2148" s="6">
        <f t="shared" si="199"/>
        <v>5000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143.59351988217966</v>
      </c>
      <c r="P2149" s="6">
        <f t="shared" si="199"/>
        <v>7090.909090909091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50</v>
      </c>
      <c r="P2150" s="6">
        <f t="shared" si="199"/>
        <v>50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 t="e">
        <f t="shared" si="198"/>
        <v>#DIV/0!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123.45679012345678</v>
      </c>
      <c r="P2152" s="6">
        <f t="shared" si="199"/>
        <v>12500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381.35593220338984</v>
      </c>
      <c r="P2153" s="6">
        <f t="shared" si="199"/>
        <v>7500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42520.639050925922</v>
      </c>
      <c r="T2153" s="10">
        <f t="shared" si="203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600</v>
      </c>
      <c r="P2154" s="6">
        <f t="shared" si="199"/>
        <v>7500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10959.558823529413</v>
      </c>
      <c r="P2155" s="6">
        <f t="shared" si="199"/>
        <v>93156.25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125</v>
      </c>
      <c r="P2156" s="6">
        <f t="shared" si="199"/>
        <v>125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43.478260869565219</v>
      </c>
      <c r="P2157" s="6">
        <f t="shared" si="199"/>
        <v>1000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37.508372404554585</v>
      </c>
      <c r="P2158" s="6">
        <f t="shared" si="199"/>
        <v>674.69879518072287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3.547105561861521</v>
      </c>
      <c r="P2159" s="6">
        <f t="shared" si="199"/>
        <v>1315.7894736842106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15.174422398256763</v>
      </c>
      <c r="P2160" s="6">
        <f t="shared" si="199"/>
        <v>964.6302250803858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138.46153846153845</v>
      </c>
      <c r="P2161" s="6">
        <f t="shared" si="199"/>
        <v>1800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40710.522847222222</v>
      </c>
      <c r="T2161" s="10">
        <f t="shared" si="203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117.64705882352941</v>
      </c>
      <c r="P2162" s="6">
        <f t="shared" si="199"/>
        <v>625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0.86393088552915764</v>
      </c>
      <c r="P2163" s="6">
        <f t="shared" si="199"/>
        <v>30.76923076923077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42240.644201388888</v>
      </c>
      <c r="T2163" s="10">
        <f t="shared" si="203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0.89073634204275531</v>
      </c>
      <c r="P2164" s="6">
        <f t="shared" si="199"/>
        <v>77.58620689655173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0.75642965204236001</v>
      </c>
      <c r="P2165" s="6">
        <f t="shared" si="199"/>
        <v>56.81818181818182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0.97431355181576618</v>
      </c>
      <c r="P2166" s="6">
        <f t="shared" si="199"/>
        <v>66.265060240963862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0.72129255626081934</v>
      </c>
      <c r="P2167" s="6">
        <f t="shared" si="199"/>
        <v>21.367521367521366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0.68212824010914053</v>
      </c>
      <c r="P2168" s="6">
        <f t="shared" si="199"/>
        <v>62.5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0.83333333333333337</v>
      </c>
      <c r="P2169" s="6">
        <f t="shared" si="199"/>
        <v>18.75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0.82249280204563102</v>
      </c>
      <c r="P2170" s="6">
        <f t="shared" si="199"/>
        <v>52.941176470588232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0.55292259083728279</v>
      </c>
      <c r="P2172" s="6">
        <f t="shared" si="199"/>
        <v>18.421052631578949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0.94272920103700208</v>
      </c>
      <c r="P2173" s="6">
        <f t="shared" si="199"/>
        <v>85.106382978723403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42082.371759259258</v>
      </c>
      <c r="T2174" s="10">
        <f t="shared" si="203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0.78784468204839619</v>
      </c>
      <c r="P2175" s="6">
        <f t="shared" si="199"/>
        <v>46.666666666666664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0.97110949259529011</v>
      </c>
      <c r="P2176" s="6">
        <f t="shared" si="199"/>
        <v>63.492063492063494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0.4</v>
      </c>
      <c r="P2177" s="6">
        <f t="shared" si="199"/>
        <v>26.923076923076923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0.79352483732740831</v>
      </c>
      <c r="P2178" s="6">
        <f t="shared" si="199"/>
        <v>70.422535211267601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(D2179/E2179)</f>
        <v>0.99880143827407109</v>
      </c>
      <c r="P2179" s="6">
        <f t="shared" ref="P2179:P2242" si="205">(D2179/L2179)</f>
        <v>65.78947368421052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(J2179/86400)+25569+(-5/24)</f>
        <v>42502.042442129627</v>
      </c>
      <c r="T2179" s="10">
        <f t="shared" ref="T2179:T2242" si="20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0.72129255626081934</v>
      </c>
      <c r="P2180" s="6">
        <f t="shared" si="205"/>
        <v>29.103608847497089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0.61957868649318459</v>
      </c>
      <c r="P2181" s="6">
        <f t="shared" si="205"/>
        <v>47.61904761904762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0.93297333002438787</v>
      </c>
      <c r="P2182" s="6">
        <f t="shared" si="205"/>
        <v>64.102564102564102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0.6531678641410843</v>
      </c>
      <c r="P2183" s="6">
        <f t="shared" si="205"/>
        <v>37.735849056603776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0.19077901430842609</v>
      </c>
      <c r="P2184" s="6">
        <f t="shared" si="205"/>
        <v>8.4269662921348321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0.2043828772567276</v>
      </c>
      <c r="P2185" s="6">
        <f t="shared" si="205"/>
        <v>6.4516129032258061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42745.157141203701</v>
      </c>
      <c r="T2185" s="10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0.35119758376062371</v>
      </c>
      <c r="P2186" s="6">
        <f t="shared" si="205"/>
        <v>37.593984962406012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5.3851166147002916E-2</v>
      </c>
      <c r="P2187" s="6">
        <f t="shared" si="205"/>
        <v>8.0256821829855536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41319.141655092586</v>
      </c>
      <c r="T2187" s="10">
        <f t="shared" si="20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0.91178481878276729</v>
      </c>
      <c r="P2188" s="6">
        <f t="shared" si="205"/>
        <v>51.020408163265309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9.8556880871834174E-2</v>
      </c>
      <c r="P2189" s="6">
        <f t="shared" si="205"/>
        <v>5.6148231330713081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0.24261426363435637</v>
      </c>
      <c r="P2190" s="6">
        <f t="shared" si="205"/>
        <v>10.688715953307392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0.19870839542970692</v>
      </c>
      <c r="P2191" s="6">
        <f t="shared" si="205"/>
        <v>13.636363636363637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0.54168092142775692</v>
      </c>
      <c r="P2192" s="6">
        <f t="shared" si="205"/>
        <v>35.381750465549345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0.83518930957683746</v>
      </c>
      <c r="P2193" s="6">
        <f t="shared" si="205"/>
        <v>30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9.2486390242315877E-2</v>
      </c>
      <c r="P2194" s="6">
        <f t="shared" si="205"/>
        <v>3.7059913526868438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0.2210563546333412</v>
      </c>
      <c r="P2195" s="6">
        <f t="shared" si="205"/>
        <v>16.722408026755854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0.18609151980944227</v>
      </c>
      <c r="P2196" s="6">
        <f t="shared" si="205"/>
        <v>11.389521640091116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0.83107497741644087</v>
      </c>
      <c r="P2197" s="6">
        <f t="shared" si="205"/>
        <v>40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0.87845893204492687</v>
      </c>
      <c r="P2198" s="6">
        <f t="shared" si="205"/>
        <v>59.82905982905983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0.10514903245540549</v>
      </c>
      <c r="P2199" s="6">
        <f t="shared" si="205"/>
        <v>6.9284064665127021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0.75248791316289487</v>
      </c>
      <c r="P2200" s="6">
        <f t="shared" si="205"/>
        <v>61.443932411674346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0.68037496220139104</v>
      </c>
      <c r="P2201" s="6">
        <f t="shared" si="205"/>
        <v>35.856573705179279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0.18445079774970027</v>
      </c>
      <c r="P2202" s="6">
        <f t="shared" si="205"/>
        <v>7.6045627376425857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0.26128886671892443</v>
      </c>
      <c r="P2203" s="6">
        <f t="shared" si="205"/>
        <v>3.9285714285714284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41276.638483796291</v>
      </c>
      <c r="T2203" s="10">
        <f t="shared" si="20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0.14200889330694336</v>
      </c>
      <c r="P2204" s="6">
        <f t="shared" si="205"/>
        <v>5.547850208044383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0.91282519397535367</v>
      </c>
      <c r="P2205" s="6">
        <f t="shared" si="205"/>
        <v>40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0.7526342197691922</v>
      </c>
      <c r="P2206" s="6">
        <f t="shared" si="205"/>
        <v>20.547945205479451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0.65789473684210531</v>
      </c>
      <c r="P2207" s="6">
        <f t="shared" si="205"/>
        <v>27.777777777777779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41031.613298611112</v>
      </c>
      <c r="T2207" s="10">
        <f t="shared" si="20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0.97345132743362828</v>
      </c>
      <c r="P2208" s="6">
        <f t="shared" si="205"/>
        <v>32.352941176470587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0.98425196850393704</v>
      </c>
      <c r="P2210" s="6">
        <f t="shared" si="205"/>
        <v>41.666666666666664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0.66312997347480107</v>
      </c>
      <c r="P2211" s="6">
        <f t="shared" si="205"/>
        <v>33.333333333333336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0.89746466232892075</v>
      </c>
      <c r="P2212" s="6">
        <f t="shared" si="205"/>
        <v>55.555555555555557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0.5112474437627812</v>
      </c>
      <c r="P2213" s="6">
        <f t="shared" si="205"/>
        <v>20.833333333333332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0.87425324202243915</v>
      </c>
      <c r="P2214" s="6">
        <f t="shared" si="205"/>
        <v>48.780487804878049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0.5</v>
      </c>
      <c r="P2215" s="6">
        <f t="shared" si="205"/>
        <v>5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0.34187839385530566</v>
      </c>
      <c r="P2216" s="6">
        <f t="shared" si="205"/>
        <v>25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0.63953488372093026</v>
      </c>
      <c r="P2217" s="6">
        <f t="shared" si="205"/>
        <v>16.666666666666668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0.94637223974763407</v>
      </c>
      <c r="P2218" s="6">
        <f t="shared" si="205"/>
        <v>21.428571428571427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42194.543344907404</v>
      </c>
      <c r="T2218" s="10">
        <f t="shared" si="20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0.9882352941176471</v>
      </c>
      <c r="P2219" s="6">
        <f t="shared" si="205"/>
        <v>46.666666666666664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0.81411347113560695</v>
      </c>
      <c r="P2220" s="6">
        <f t="shared" si="205"/>
        <v>26.315789473684209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0.98522167487684731</v>
      </c>
      <c r="P2221" s="6">
        <f t="shared" si="205"/>
        <v>52.631578947368418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0.98870056497175141</v>
      </c>
      <c r="P2222" s="6">
        <f t="shared" si="205"/>
        <v>50.724637681159422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0.92489826119126894</v>
      </c>
      <c r="P2223" s="6">
        <f t="shared" si="205"/>
        <v>34.403669724770644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0.61500615006150061</v>
      </c>
      <c r="P2224" s="6">
        <f t="shared" si="205"/>
        <v>16.666666666666668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0.94517958412098302</v>
      </c>
      <c r="P2225" s="6">
        <f t="shared" si="205"/>
        <v>195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0.41126876413736374</v>
      </c>
      <c r="P2226" s="6">
        <f t="shared" si="205"/>
        <v>33.783783783783782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0.10583876693602969</v>
      </c>
      <c r="P2227" s="6">
        <f t="shared" si="205"/>
        <v>17.441860465116278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0.92197480857498026</v>
      </c>
      <c r="P2228" s="6">
        <f t="shared" si="205"/>
        <v>56.074766355140184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0.63541717581504475</v>
      </c>
      <c r="P2229" s="6">
        <f t="shared" si="205"/>
        <v>43.189368770764119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8.5143338810888133E-2</v>
      </c>
      <c r="P2230" s="6">
        <f t="shared" si="205"/>
        <v>6.9444444444444446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0.58463274016314548</v>
      </c>
      <c r="P2231" s="6">
        <f t="shared" si="205"/>
        <v>14.86456400742115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0.79394731926022788</v>
      </c>
      <c r="P2232" s="6">
        <f t="shared" si="205"/>
        <v>17.068273092369477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8.2499429103950597E-2</v>
      </c>
      <c r="P2233" s="6">
        <f t="shared" si="205"/>
        <v>2.2461814914645104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0.20169423154497781</v>
      </c>
      <c r="P2234" s="6">
        <f t="shared" si="205"/>
        <v>5.0607287449392713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0.30116853391157694</v>
      </c>
      <c r="P2235" s="6">
        <f t="shared" si="205"/>
        <v>6.3938618925831205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42331.170590277776</v>
      </c>
      <c r="T2235" s="10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8.5836909871244635E-2</v>
      </c>
      <c r="P2236" s="6">
        <f t="shared" si="205"/>
        <v>3.5714285714285716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0.65225026340876024</v>
      </c>
      <c r="P2237" s="6">
        <f t="shared" si="205"/>
        <v>88.435374149659864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0.18618259192765477</v>
      </c>
      <c r="P2238" s="6">
        <f t="shared" si="205"/>
        <v>4.117647058823529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0.28334408991452453</v>
      </c>
      <c r="P2239" s="6">
        <f t="shared" si="205"/>
        <v>18.311291963377418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0.72780203784570596</v>
      </c>
      <c r="P2240" s="6">
        <f t="shared" si="205"/>
        <v>50.632911392405063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0.78108719213838873</v>
      </c>
      <c r="P2241" s="6">
        <f t="shared" si="205"/>
        <v>58.685446009389672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0.36943992906753365</v>
      </c>
      <c r="P2242" s="6">
        <f t="shared" si="205"/>
        <v>52.083333333333336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(D2243/E2243)</f>
        <v>0.12400793650793651</v>
      </c>
      <c r="P2243" s="6">
        <f t="shared" ref="P2243:P2306" si="211">(D2243/L2243)</f>
        <v>6.1349693251533743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(J2243/86400)+25569+(-5/24)</f>
        <v>42766.619212962956</v>
      </c>
      <c r="T2243" s="10">
        <f t="shared" ref="T2243:T2306" si="215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7.3524135326758902E-2</v>
      </c>
      <c r="P2244" s="6">
        <f t="shared" si="211"/>
        <v>3.9603960396039604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1.0749798441279227E-4</v>
      </c>
      <c r="P2245" s="6">
        <f t="shared" si="211"/>
        <v>4.9140049140049139E-4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0.2652379184128163</v>
      </c>
      <c r="P2246" s="6">
        <f t="shared" si="211"/>
        <v>17.241379310344829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3.7778260499995275E-2</v>
      </c>
      <c r="P2247" s="6">
        <f t="shared" si="211"/>
        <v>2.0202020202020203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41660.500196759254</v>
      </c>
      <c r="T2247" s="10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0.99880143827407109</v>
      </c>
      <c r="P2248" s="6">
        <f t="shared" si="211"/>
        <v>43.859649122807021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0.95735872490167662</v>
      </c>
      <c r="P2249" s="6">
        <f t="shared" si="211"/>
        <v>48.684210526315788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0.93271152564956694</v>
      </c>
      <c r="P2250" s="6">
        <f t="shared" si="211"/>
        <v>54.6875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0.59251735229388858</v>
      </c>
      <c r="P2251" s="6">
        <f t="shared" si="211"/>
        <v>19.444444444444443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41336.49496527778</v>
      </c>
      <c r="T2251" s="10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0.10255232219478377</v>
      </c>
      <c r="P2252" s="6">
        <f t="shared" si="211"/>
        <v>43.782837127845887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0.74377482348473378</v>
      </c>
      <c r="P2253" s="6">
        <f t="shared" si="211"/>
        <v>17.708333333333332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0.36727198530912059</v>
      </c>
      <c r="P2254" s="6">
        <f t="shared" si="211"/>
        <v>36.144578313253014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0.88740987243483083</v>
      </c>
      <c r="P2255" s="6">
        <f t="shared" si="211"/>
        <v>95.238095238095241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0.21748586341887777</v>
      </c>
      <c r="P2256" s="6">
        <f t="shared" si="211"/>
        <v>2.5380710659898478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0.34884747858341431</v>
      </c>
      <c r="P2257" s="6">
        <f t="shared" si="211"/>
        <v>14.575645756457565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0.44901777362020578</v>
      </c>
      <c r="P2258" s="6">
        <f t="shared" si="211"/>
        <v>9.6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0.15719810104693935</v>
      </c>
      <c r="P2259" s="6">
        <f t="shared" si="211"/>
        <v>14.792899408284024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0.68259385665529015</v>
      </c>
      <c r="P2260" s="6">
        <f t="shared" si="211"/>
        <v>10.731707317073171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5.3558995233249425E-2</v>
      </c>
      <c r="P2261" s="6">
        <f t="shared" si="211"/>
        <v>4.8543689320388346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0.30588523186100575</v>
      </c>
      <c r="P2262" s="6">
        <f t="shared" si="211"/>
        <v>29.761904761904763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0.12828736369467608</v>
      </c>
      <c r="P2263" s="6">
        <f t="shared" si="211"/>
        <v>4.7619047619047619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0.64871240416748577</v>
      </c>
      <c r="P2264" s="6">
        <f t="shared" si="211"/>
        <v>18.232044198895029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0.86545118855296566</v>
      </c>
      <c r="P2265" s="6">
        <f t="shared" si="211"/>
        <v>125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0.55545269394556562</v>
      </c>
      <c r="P2266" s="6">
        <f t="shared" si="211"/>
        <v>13.48314606741573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0.33500837520938026</v>
      </c>
      <c r="P2267" s="6">
        <f t="shared" si="211"/>
        <v>11.764705882352942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0.31223980016652791</v>
      </c>
      <c r="P2268" s="6">
        <f t="shared" si="211"/>
        <v>7.731958762886598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0.26279482294198803</v>
      </c>
      <c r="P2269" s="6">
        <f t="shared" si="211"/>
        <v>49.504950495049506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0.97465886939571145</v>
      </c>
      <c r="P2270" s="6">
        <f t="shared" si="211"/>
        <v>144.32989690721649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42775.874016203707</v>
      </c>
      <c r="T2270" s="10">
        <f t="shared" si="215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5.5504984347594412E-2</v>
      </c>
      <c r="P2271" s="6">
        <f t="shared" si="211"/>
        <v>2.7716186252771617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0.13884106585509437</v>
      </c>
      <c r="P2272" s="6">
        <f t="shared" si="211"/>
        <v>14.970059880239521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0.35324455120279769</v>
      </c>
      <c r="P2273" s="6">
        <f t="shared" si="211"/>
        <v>15.060240963855422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7.371369600471768E-2</v>
      </c>
      <c r="P2274" s="6">
        <f t="shared" si="211"/>
        <v>1.0593220338983051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42315.491157407407</v>
      </c>
      <c r="T2274" s="10">
        <f t="shared" si="215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0.45380286803412595</v>
      </c>
      <c r="P2275" s="6">
        <f t="shared" si="211"/>
        <v>17.006802721088434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0.83612040133779264</v>
      </c>
      <c r="P2276" s="6">
        <f t="shared" si="211"/>
        <v>25.252525252525253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0.2452367477834371</v>
      </c>
      <c r="P2277" s="6">
        <f t="shared" si="211"/>
        <v>8.2278481012658222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41965.408321759256</v>
      </c>
      <c r="T2277" s="10">
        <f t="shared" si="215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0.94501647446457993</v>
      </c>
      <c r="P2278" s="6">
        <f t="shared" si="211"/>
        <v>61.186666666666667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0.70880587058038691</v>
      </c>
      <c r="P2279" s="6">
        <f t="shared" si="211"/>
        <v>41.062801932367151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0.36941263391207979</v>
      </c>
      <c r="P2280" s="6">
        <f t="shared" si="211"/>
        <v>19.607843137254903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42338.500775462962</v>
      </c>
      <c r="T2280" s="10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0.65019505851755521</v>
      </c>
      <c r="P2281" s="6">
        <f t="shared" si="211"/>
        <v>31.25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42020.598368055558</v>
      </c>
      <c r="T2281" s="10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0.24778447807233789</v>
      </c>
      <c r="P2282" s="6">
        <f t="shared" si="211"/>
        <v>20.416666666666668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0.54054054054054057</v>
      </c>
      <c r="P2283" s="6">
        <f t="shared" si="211"/>
        <v>27.272727272727273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0.53956834532374098</v>
      </c>
      <c r="P2284" s="6">
        <f t="shared" si="211"/>
        <v>62.5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0.99151920572701502</v>
      </c>
      <c r="P2285" s="6">
        <f t="shared" si="211"/>
        <v>62.5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0.94143194937606589</v>
      </c>
      <c r="P2286" s="6">
        <f t="shared" si="211"/>
        <v>101.69491525423729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0.82394946443284811</v>
      </c>
      <c r="P2287" s="6">
        <f t="shared" si="211"/>
        <v>37.974683544303801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41058.977349537039</v>
      </c>
      <c r="T2287" s="10">
        <f t="shared" si="215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0.99933377748167884</v>
      </c>
      <c r="P2288" s="6">
        <f t="shared" si="211"/>
        <v>107.14285714285714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0.83348922668869552</v>
      </c>
      <c r="P2289" s="6">
        <f t="shared" si="211"/>
        <v>42.452830188679243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0.99900099900099903</v>
      </c>
      <c r="P2290" s="6">
        <f t="shared" si="211"/>
        <v>40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0.93109869646182497</v>
      </c>
      <c r="P2291" s="6">
        <f t="shared" si="211"/>
        <v>60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0.96092248558616267</v>
      </c>
      <c r="P2292" s="6">
        <f t="shared" si="211"/>
        <v>51.724137931034484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0.57870370370370372</v>
      </c>
      <c r="P2293" s="6">
        <f t="shared" si="211"/>
        <v>58.139534883720927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0.93239658556370353</v>
      </c>
      <c r="P2294" s="6">
        <f t="shared" si="211"/>
        <v>43.478260869565219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0.92391304347826086</v>
      </c>
      <c r="P2295" s="6">
        <f t="shared" si="211"/>
        <v>31.481481481481481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0.68455265852870462</v>
      </c>
      <c r="P2296" s="6">
        <f t="shared" si="211"/>
        <v>44.642857142857146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0.79840319361277445</v>
      </c>
      <c r="P2297" s="6">
        <f t="shared" si="211"/>
        <v>35.294117647058826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0.6708193579300431</v>
      </c>
      <c r="P2298" s="6">
        <f t="shared" si="211"/>
        <v>48.275862068965516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0.99403578528827041</v>
      </c>
      <c r="P2299" s="6">
        <f t="shared" si="211"/>
        <v>52.631578947368418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0.95171626165852419</v>
      </c>
      <c r="P2300" s="6">
        <f t="shared" si="211"/>
        <v>104.16666666666667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0.28557829604950025</v>
      </c>
      <c r="P2301" s="6">
        <f t="shared" si="211"/>
        <v>21.428571428571427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0.98765432098765427</v>
      </c>
      <c r="P2302" s="6">
        <f t="shared" si="211"/>
        <v>114.28571428571429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0.74847834352760834</v>
      </c>
      <c r="P2303" s="6">
        <f t="shared" si="211"/>
        <v>23.696682464454977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0.5859872611464968</v>
      </c>
      <c r="P2304" s="6">
        <f t="shared" si="211"/>
        <v>27.058823529411764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0.91442537934476109</v>
      </c>
      <c r="P2305" s="6">
        <f t="shared" si="211"/>
        <v>62.621359223300971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0.99304537224305767</v>
      </c>
      <c r="P2306" s="6">
        <f t="shared" si="211"/>
        <v>53.097345132743364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(D2307/E2307)</f>
        <v>0.98787113769826029</v>
      </c>
      <c r="P2307" s="6">
        <f t="shared" ref="P2307:P2370" si="217">(D2307/L2307)</f>
        <v>107.78443113772455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(J2307/86400)+25569+(-5/24)</f>
        <v>41834.486944444441</v>
      </c>
      <c r="T2307" s="10">
        <f t="shared" ref="T2307:T2370" si="221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0.93669293867337511</v>
      </c>
      <c r="P2308" s="6">
        <f t="shared" si="217"/>
        <v>47.945205479452056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0.93757815259204103</v>
      </c>
      <c r="P2309" s="6">
        <f t="shared" si="217"/>
        <v>26.192933333333333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41004.594131944446</v>
      </c>
      <c r="T2309" s="10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0.98710622111850588</v>
      </c>
      <c r="P2310" s="6">
        <f t="shared" si="217"/>
        <v>81.433224755700323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0.93743115739937843</v>
      </c>
      <c r="P2311" s="6">
        <f t="shared" si="217"/>
        <v>56.074766355140184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0.23318732025669259</v>
      </c>
      <c r="P2312" s="6">
        <f t="shared" si="217"/>
        <v>15.11437908496732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0.96051227321237997</v>
      </c>
      <c r="P2313" s="6">
        <f t="shared" si="217"/>
        <v>86.538461538461533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0.92707045735475901</v>
      </c>
      <c r="P2314" s="6">
        <f t="shared" si="217"/>
        <v>37.974683544303801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0.56869752343602487</v>
      </c>
      <c r="P2315" s="6">
        <f t="shared" si="217"/>
        <v>31.847133757961782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0.63706440721156909</v>
      </c>
      <c r="P2316" s="6">
        <f t="shared" si="217"/>
        <v>24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0.97465886939571145</v>
      </c>
      <c r="P2317" s="6">
        <f t="shared" si="217"/>
        <v>39.0625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0.9611441459913882</v>
      </c>
      <c r="P2318" s="6">
        <f t="shared" si="217"/>
        <v>75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0.96153846153846156</v>
      </c>
      <c r="P2319" s="6">
        <f t="shared" si="217"/>
        <v>18.181818181818183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0.82603667602841568</v>
      </c>
      <c r="P2320" s="6">
        <f t="shared" si="217"/>
        <v>30.674846625766872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0.92850510677808729</v>
      </c>
      <c r="P2321" s="6">
        <f t="shared" si="217"/>
        <v>38.961038961038959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0.92030185900975525</v>
      </c>
      <c r="P2322" s="6">
        <f t="shared" si="217"/>
        <v>56.179775280898873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2.5561743341404357</v>
      </c>
      <c r="P2323" s="6">
        <f t="shared" si="217"/>
        <v>164.953125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31.764705882352942</v>
      </c>
      <c r="P2324" s="6">
        <f t="shared" si="217"/>
        <v>675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</v>
      </c>
      <c r="T2324" s="10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2.0833333333333335</v>
      </c>
      <c r="P2325" s="6">
        <f t="shared" si="217"/>
        <v>62.5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42807.546840277777</v>
      </c>
      <c r="T2325" s="10">
        <f t="shared" si="221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4.823151125401929</v>
      </c>
      <c r="P2326" s="6">
        <f t="shared" si="217"/>
        <v>122.95081967213115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12.5</v>
      </c>
      <c r="P2327" s="6">
        <f t="shared" si="217"/>
        <v>142.85714285714286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138.88888888888889</v>
      </c>
      <c r="P2328" s="6">
        <f t="shared" si="217"/>
        <v>15000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0.19007998620127917</v>
      </c>
      <c r="P2329" s="6">
        <f t="shared" si="217"/>
        <v>10.432190760059612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41842.708796296291</v>
      </c>
      <c r="T2329" s="10">
        <f t="shared" si="221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0.39300451955197485</v>
      </c>
      <c r="P2330" s="6">
        <f t="shared" si="217"/>
        <v>18.6219739292365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42139.573344907403</v>
      </c>
      <c r="T2330" s="10">
        <f t="shared" si="221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0.9441087613293051</v>
      </c>
      <c r="P2331" s="6">
        <f t="shared" si="217"/>
        <v>200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0.97634456594510155</v>
      </c>
      <c r="P2332" s="6">
        <f t="shared" si="217"/>
        <v>214.72392638036808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0.69293466492278111</v>
      </c>
      <c r="P2333" s="6">
        <f t="shared" si="217"/>
        <v>28.268551236749115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0.94066297926778797</v>
      </c>
      <c r="P2334" s="6">
        <f t="shared" si="217"/>
        <v>71.022727272727266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0.47132757266300079</v>
      </c>
      <c r="P2335" s="6">
        <f t="shared" si="217"/>
        <v>6.3829787234042552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0.98087297694948505</v>
      </c>
      <c r="P2336" s="6">
        <f t="shared" si="217"/>
        <v>59.701492537313435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0.97778473091364204</v>
      </c>
      <c r="P2337" s="6">
        <f t="shared" si="217"/>
        <v>113.12217194570135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0.19203715995860063</v>
      </c>
      <c r="P2338" s="6">
        <f t="shared" si="217"/>
        <v>9.2378752886836022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0.9036825062128172</v>
      </c>
      <c r="P2339" s="6">
        <f t="shared" si="217"/>
        <v>67.039106145251395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0.98869591009458524</v>
      </c>
      <c r="P2340" s="6">
        <f t="shared" si="217"/>
        <v>121.95121951219512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41789.688472222224</v>
      </c>
      <c r="T2340" s="10">
        <f t="shared" si="221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0.33989558407657167</v>
      </c>
      <c r="P2341" s="6">
        <f t="shared" si="217"/>
        <v>22.644927536231883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0.94538063387771498</v>
      </c>
      <c r="P2342" s="6">
        <f t="shared" si="217"/>
        <v>99.255583126550874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 t="e">
        <f t="shared" si="216"/>
        <v>#DIV/0!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 t="e">
        <f t="shared" si="216"/>
        <v>#DIV/0!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33.333333333333336</v>
      </c>
      <c r="P2345" s="6">
        <f t="shared" si="217"/>
        <v>10000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1000</v>
      </c>
      <c r="P2346" s="6">
        <f t="shared" si="217"/>
        <v>1000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 t="e">
        <f t="shared" si="216"/>
        <v>#DIV/0!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1538.4615384615386</v>
      </c>
      <c r="P2348" s="6">
        <f t="shared" si="217"/>
        <v>20000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66.666666666666671</v>
      </c>
      <c r="P2349" s="6">
        <f t="shared" si="217"/>
        <v>1000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</v>
      </c>
      <c r="T2349" s="10">
        <f t="shared" si="221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259.25925925925924</v>
      </c>
      <c r="P2350" s="6">
        <f t="shared" si="217"/>
        <v>14000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 t="e">
        <f t="shared" si="216"/>
        <v>#DIV/0!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 t="e">
        <f t="shared" si="216"/>
        <v>#DIV/0!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175</v>
      </c>
      <c r="P2353" s="6">
        <f t="shared" si="217"/>
        <v>2700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 t="e">
        <f t="shared" si="216"/>
        <v>#DIV/0!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 t="e">
        <f t="shared" si="216"/>
        <v>#DIV/0!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1400</v>
      </c>
      <c r="P2356" s="6">
        <f t="shared" si="217"/>
        <v>35000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145.45454545454547</v>
      </c>
      <c r="P2357" s="6">
        <f t="shared" si="217"/>
        <v>4000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42096.709907407407</v>
      </c>
      <c r="T2357" s="10">
        <f t="shared" si="221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 t="e">
        <f t="shared" si="216"/>
        <v>#DIV/0!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 t="e">
        <f t="shared" si="216"/>
        <v>#DIV/0!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42264.411782407406</v>
      </c>
      <c r="T2359" s="10">
        <f t="shared" si="221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 t="e">
        <f t="shared" si="216"/>
        <v>#DIV/0!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6.8119891008174385</v>
      </c>
      <c r="P2361" s="6">
        <f t="shared" si="217"/>
        <v>2500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2500</v>
      </c>
      <c r="P2362" s="6">
        <f t="shared" si="217"/>
        <v>5000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 t="e">
        <f t="shared" si="216"/>
        <v>#DIV/0!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3.5</v>
      </c>
      <c r="P2364" s="6">
        <f t="shared" si="217"/>
        <v>210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 t="e">
        <f t="shared" si="216"/>
        <v>#DIV/0!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 t="e">
        <f t="shared" si="216"/>
        <v>#DIV/0!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 t="e">
        <f t="shared" si="216"/>
        <v>#DIV/0!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9.5057034220532319</v>
      </c>
      <c r="P2368" s="6">
        <f t="shared" si="217"/>
        <v>925.92592592592598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74.626865671641795</v>
      </c>
      <c r="P2369" s="6">
        <f t="shared" si="217"/>
        <v>3571.4285714285716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400</v>
      </c>
      <c r="P2370" s="6">
        <f t="shared" si="217"/>
        <v>20000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 t="e">
        <f t="shared" ref="O2371:O2434" si="222">(D2371/E2371)</f>
        <v>#DIV/0!</v>
      </c>
      <c r="P2371" s="6" t="e">
        <f t="shared" ref="P2371:P2434" si="223">(D2371/L2371)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(J2371/86400)+25569+(-5/24)</f>
        <v>42380.60429398148</v>
      </c>
      <c r="T2371" s="10">
        <f t="shared" ref="T2371:T2434" si="227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304.8780487804878</v>
      </c>
      <c r="P2372" s="6">
        <f t="shared" si="223"/>
        <v>6250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 t="e">
        <f t="shared" si="222"/>
        <v>#DIV/0!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30.555555555555557</v>
      </c>
      <c r="P2374" s="6">
        <f t="shared" si="223"/>
        <v>916.66666666666663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17000</v>
      </c>
      <c r="P2375" s="6">
        <f t="shared" si="223"/>
        <v>850000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42215.453981481478</v>
      </c>
      <c r="T2375" s="10">
        <f t="shared" si="227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2200</v>
      </c>
      <c r="P2376" s="6">
        <f t="shared" si="223"/>
        <v>22000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42017.634953703702</v>
      </c>
      <c r="T2376" s="10">
        <f t="shared" si="227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 t="e">
        <f t="shared" si="222"/>
        <v>#DIV/0!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9.1931480403272765</v>
      </c>
      <c r="P2378" s="6">
        <f t="shared" si="223"/>
        <v>750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 t="e">
        <f t="shared" si="222"/>
        <v>#DIV/0!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 t="e">
        <f t="shared" si="222"/>
        <v>#DIV/0!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 t="e">
        <f t="shared" si="222"/>
        <v>#DIV/0!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272.72727272727275</v>
      </c>
      <c r="P2382" s="6">
        <f t="shared" si="223"/>
        <v>5000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54.964990451941439</v>
      </c>
      <c r="P2383" s="6">
        <f t="shared" si="223"/>
        <v>12335.714285714286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40</v>
      </c>
      <c r="P2384" s="6">
        <f t="shared" si="223"/>
        <v>1500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22.988505747126435</v>
      </c>
      <c r="P2385" s="6">
        <f t="shared" si="223"/>
        <v>3333.3333333333335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125</v>
      </c>
      <c r="P2386" s="6">
        <f t="shared" si="223"/>
        <v>125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82.487309644670049</v>
      </c>
      <c r="P2387" s="6">
        <f t="shared" si="223"/>
        <v>9285.7142857142862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 t="e">
        <f t="shared" si="222"/>
        <v>#DIV/0!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146.19883040935673</v>
      </c>
      <c r="P2389" s="6">
        <f t="shared" si="223"/>
        <v>50000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79.91360691144709</v>
      </c>
      <c r="P2390" s="6">
        <f t="shared" si="223"/>
        <v>4625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533.33333333333337</v>
      </c>
      <c r="P2391" s="6">
        <f t="shared" si="223"/>
        <v>16000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 t="e">
        <f t="shared" si="222"/>
        <v>#DIV/0!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800</v>
      </c>
      <c r="P2393" s="6">
        <f t="shared" si="223"/>
        <v>20000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 t="e">
        <f t="shared" si="222"/>
        <v>#DIV/0!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2000</v>
      </c>
      <c r="P2395" s="6">
        <f t="shared" si="223"/>
        <v>100000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1666.6666666666667</v>
      </c>
      <c r="P2396" s="6">
        <f t="shared" si="223"/>
        <v>2500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 t="e">
        <f t="shared" si="222"/>
        <v>#DIV/0!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500</v>
      </c>
      <c r="P2398" s="6">
        <f t="shared" si="223"/>
        <v>5000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 t="e">
        <f t="shared" si="222"/>
        <v>#DIV/0!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 t="e">
        <f t="shared" si="222"/>
        <v>#DIV/0!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 t="e">
        <f t="shared" si="222"/>
        <v>#DIV/0!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 t="e">
        <f t="shared" si="222"/>
        <v>#DIV/0!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139.30348258706468</v>
      </c>
      <c r="P2403" s="6">
        <f t="shared" si="223"/>
        <v>3111.1111111111113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230.76923076923077</v>
      </c>
      <c r="P2404" s="6">
        <f t="shared" si="223"/>
        <v>12000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5.9405940594059405</v>
      </c>
      <c r="P2405" s="6">
        <f t="shared" si="223"/>
        <v>100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42399.67428240741</v>
      </c>
      <c r="T2405" s="10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 t="e">
        <f t="shared" si="222"/>
        <v>#DIV/0!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4.4404973357015987</v>
      </c>
      <c r="P2407" s="6">
        <f t="shared" si="223"/>
        <v>250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2.4163568773234201</v>
      </c>
      <c r="P2408" s="6">
        <f t="shared" si="223"/>
        <v>203.125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3.9589706676264171</v>
      </c>
      <c r="P2409" s="6">
        <f t="shared" si="223"/>
        <v>666.66666666666663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500</v>
      </c>
      <c r="P2410" s="6">
        <f t="shared" si="223"/>
        <v>7500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54.347826086956523</v>
      </c>
      <c r="P2411" s="6">
        <f t="shared" si="223"/>
        <v>4166.666666666667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 t="e">
        <f t="shared" si="222"/>
        <v>#DIV/0!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165.56291390728478</v>
      </c>
      <c r="P2413" s="6">
        <f t="shared" si="223"/>
        <v>8333.3333333333339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 t="e">
        <f t="shared" si="222"/>
        <v>#DIV/0!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120</v>
      </c>
      <c r="P2415" s="6">
        <f t="shared" si="223"/>
        <v>1000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32.608695652173914</v>
      </c>
      <c r="P2416" s="6">
        <f t="shared" si="223"/>
        <v>1153.8461538461538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179.1044776119403</v>
      </c>
      <c r="P2417" s="6">
        <f t="shared" si="223"/>
        <v>10000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4000</v>
      </c>
      <c r="P2418" s="6">
        <f t="shared" si="223"/>
        <v>20000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 t="e">
        <f t="shared" si="222"/>
        <v>#DIV/0!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5000</v>
      </c>
      <c r="P2420" s="6">
        <f t="shared" si="223"/>
        <v>5000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 t="e">
        <f t="shared" si="222"/>
        <v>#DIV/0!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41993.529965277776</v>
      </c>
      <c r="T2421" s="10">
        <f t="shared" si="227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6.7453018792483004</v>
      </c>
      <c r="P2422" s="6">
        <f t="shared" si="223"/>
        <v>468.61111111111109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6000</v>
      </c>
      <c r="P2423" s="6">
        <f t="shared" si="223"/>
        <v>6000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500</v>
      </c>
      <c r="P2424" s="6">
        <f t="shared" si="223"/>
        <v>500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7500</v>
      </c>
      <c r="P2425" s="6">
        <f t="shared" si="223"/>
        <v>60000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80.645161290322577</v>
      </c>
      <c r="P2426" s="6">
        <f t="shared" si="223"/>
        <v>2777.7777777777778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3500</v>
      </c>
      <c r="P2427" s="6">
        <f t="shared" si="223"/>
        <v>3500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 t="e">
        <f t="shared" si="222"/>
        <v>#DIV/0!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42163.961712962962</v>
      </c>
      <c r="T2428" s="10">
        <f t="shared" si="227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50000</v>
      </c>
      <c r="P2429" s="6">
        <f t="shared" si="223"/>
        <v>50000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42412.110335648147</v>
      </c>
      <c r="T2429" s="10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35000</v>
      </c>
      <c r="P2430" s="6">
        <f t="shared" si="223"/>
        <v>35000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69.825436408977552</v>
      </c>
      <c r="P2431" s="6">
        <f t="shared" si="223"/>
        <v>35000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142.85714285714286</v>
      </c>
      <c r="P2432" s="6">
        <f t="shared" si="223"/>
        <v>1500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50000</v>
      </c>
      <c r="P2433" s="6">
        <f t="shared" si="223"/>
        <v>50000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7000</v>
      </c>
      <c r="P2434" s="6">
        <f t="shared" si="223"/>
        <v>7000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 t="e">
        <f t="shared" ref="O2435:O2498" si="228">(D2435/E2435)</f>
        <v>#DIV/0!</v>
      </c>
      <c r="P2435" s="6" t="e">
        <f t="shared" ref="P2435:P2498" si="229">(D2435/L2435)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(J2435/86400)+25569+(-5/24)</f>
        <v>42397.691469907404</v>
      </c>
      <c r="T2435" s="10">
        <f t="shared" ref="T2435:T2498" si="233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769.23076923076928</v>
      </c>
      <c r="P2436" s="6">
        <f t="shared" si="229"/>
        <v>10000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42179.977708333332</v>
      </c>
      <c r="T2436" s="10">
        <f t="shared" si="233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204.24836601307189</v>
      </c>
      <c r="P2437" s="6">
        <f t="shared" si="229"/>
        <v>62500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42252.069282407407</v>
      </c>
      <c r="T2437" s="10">
        <f t="shared" si="233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2600</v>
      </c>
      <c r="P2438" s="6">
        <f t="shared" si="229"/>
        <v>58500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 t="e">
        <f t="shared" si="228"/>
        <v>#DIV/0!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300</v>
      </c>
      <c r="P2440" s="6">
        <f t="shared" si="229"/>
        <v>15000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 t="e">
        <f t="shared" si="228"/>
        <v>#DIV/0!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500</v>
      </c>
      <c r="P2442" s="6">
        <f t="shared" si="229"/>
        <v>2500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42383.691122685188</v>
      </c>
      <c r="T2442" s="10">
        <f t="shared" si="233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0.9269558769002596</v>
      </c>
      <c r="P2443" s="6">
        <f t="shared" si="229"/>
        <v>68.807339449541288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0.79401839475947855</v>
      </c>
      <c r="P2444" s="6">
        <f t="shared" si="229"/>
        <v>64.516129032258064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42052.458657407406</v>
      </c>
      <c r="T2444" s="10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0.49379070532817454</v>
      </c>
      <c r="P2445" s="6">
        <f t="shared" si="229"/>
        <v>64.308681672025727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0.92081031307550643</v>
      </c>
      <c r="P2446" s="6">
        <f t="shared" si="229"/>
        <v>49.180327868852459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0.57870370370370372</v>
      </c>
      <c r="P2447" s="6">
        <f t="shared" si="229"/>
        <v>43.478260869565219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0.59530896535301825</v>
      </c>
      <c r="P2448" s="6">
        <f t="shared" si="229"/>
        <v>45.045045045045043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0.23408239700374531</v>
      </c>
      <c r="P2449" s="6">
        <f t="shared" si="229"/>
        <v>7.4183976261127595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0.93023255813953487</v>
      </c>
      <c r="P2450" s="6">
        <f t="shared" si="229"/>
        <v>44.444444444444443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0.92592592592592593</v>
      </c>
      <c r="P2451" s="6">
        <f t="shared" si="229"/>
        <v>83.333333333333329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0.98489628713797672</v>
      </c>
      <c r="P2452" s="6">
        <f t="shared" si="229"/>
        <v>147.05882352941177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0.86617583369423989</v>
      </c>
      <c r="P2453" s="6">
        <f t="shared" si="229"/>
        <v>53.763440860215056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0.74906367041198507</v>
      </c>
      <c r="P2454" s="6">
        <f t="shared" si="229"/>
        <v>40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0.64641241111829351</v>
      </c>
      <c r="P2455" s="6">
        <f t="shared" si="229"/>
        <v>44.776119402985074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0.99161378059836813</v>
      </c>
      <c r="P2456" s="6">
        <f t="shared" si="229"/>
        <v>269.23076923076923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42769.993148148147</v>
      </c>
      <c r="T2456" s="10">
        <f t="shared" si="233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0.5494505494505495</v>
      </c>
      <c r="P2457" s="6">
        <f t="shared" si="229"/>
        <v>18.75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0.5528934758569849</v>
      </c>
      <c r="P2458" s="6">
        <f t="shared" si="229"/>
        <v>22.388059701492537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0.97747556311092221</v>
      </c>
      <c r="P2459" s="6">
        <f t="shared" si="229"/>
        <v>185.48387096774192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0.9076057360682519</v>
      </c>
      <c r="P2460" s="6">
        <f t="shared" si="229"/>
        <v>62.5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0.97799511002444983</v>
      </c>
      <c r="P2461" s="6">
        <f t="shared" si="229"/>
        <v>106.38297872340425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0.99217929263452787</v>
      </c>
      <c r="P2462" s="6">
        <f t="shared" si="229"/>
        <v>125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0.96339113680154143</v>
      </c>
      <c r="P2463" s="6">
        <f t="shared" si="229"/>
        <v>87.20930232558139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0.90327436958976293</v>
      </c>
      <c r="P2464" s="6">
        <f t="shared" si="229"/>
        <v>26.086956521739129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0.86021505376344087</v>
      </c>
      <c r="P2465" s="6">
        <f t="shared" si="229"/>
        <v>26.666666666666668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0.90009000900090008</v>
      </c>
      <c r="P2466" s="6">
        <f t="shared" si="229"/>
        <v>46.511627906976742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0.55511498810467885</v>
      </c>
      <c r="P2467" s="6">
        <f t="shared" si="229"/>
        <v>14.583333333333334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0.84388185654008441</v>
      </c>
      <c r="P2469" s="6">
        <f t="shared" si="229"/>
        <v>23.255813953488371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0.93268791329733147</v>
      </c>
      <c r="P2470" s="6">
        <f t="shared" si="229"/>
        <v>34.482758620689658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41173.945844907408</v>
      </c>
      <c r="T2470" s="10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0.87976539589442815</v>
      </c>
      <c r="P2471" s="6">
        <f t="shared" si="229"/>
        <v>25.531914893617021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0.96933038656895809</v>
      </c>
      <c r="P2472" s="6">
        <f t="shared" si="229"/>
        <v>27.777777777777779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0.78125</v>
      </c>
      <c r="P2473" s="6">
        <f t="shared" si="229"/>
        <v>29.411764705882351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0.73659254254067463</v>
      </c>
      <c r="P2474" s="6">
        <f t="shared" si="229"/>
        <v>72.115384615384613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0.99996400129595331</v>
      </c>
      <c r="P2476" s="6">
        <f t="shared" si="229"/>
        <v>131.57894736842104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0.95492742551566079</v>
      </c>
      <c r="P2477" s="6">
        <f t="shared" si="229"/>
        <v>30.864197530864196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40310.079340277771</v>
      </c>
      <c r="T2477" s="10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0.95217691447070874</v>
      </c>
      <c r="P2478" s="6">
        <f t="shared" si="229"/>
        <v>58.18181818181818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0.58365758754863817</v>
      </c>
      <c r="P2479" s="6">
        <f t="shared" si="229"/>
        <v>18.292682926829269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0.78431372549019607</v>
      </c>
      <c r="P2480" s="6">
        <f t="shared" si="229"/>
        <v>101.26582278481013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0.74938176004796042</v>
      </c>
      <c r="P2481" s="6">
        <f t="shared" si="229"/>
        <v>18.75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0.88565330215833715</v>
      </c>
      <c r="P2483" s="6">
        <f t="shared" si="229"/>
        <v>42.10526315789474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0.99900099900099903</v>
      </c>
      <c r="P2484" s="6">
        <f t="shared" si="229"/>
        <v>40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0.87929656274980017</v>
      </c>
      <c r="P2485" s="6">
        <f t="shared" si="229"/>
        <v>57.89473684210526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0.83810052896116249</v>
      </c>
      <c r="P2486" s="6">
        <f t="shared" si="229"/>
        <v>38.888888888888886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0.96852300242130751</v>
      </c>
      <c r="P2487" s="6">
        <f t="shared" si="229"/>
        <v>48.780487804878049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0.37641154328732745</v>
      </c>
      <c r="P2488" s="6">
        <f t="shared" si="229"/>
        <v>10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0.99949358991444337</v>
      </c>
      <c r="P2489" s="6">
        <f t="shared" si="229"/>
        <v>39.473684210526315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0.93720712277413309</v>
      </c>
      <c r="P2490" s="6">
        <f t="shared" si="229"/>
        <v>46.153846153846153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0.74810302447365606</v>
      </c>
      <c r="P2491" s="6">
        <f t="shared" si="229"/>
        <v>46.666666666666664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0.82372322899505768</v>
      </c>
      <c r="P2492" s="6">
        <f t="shared" si="229"/>
        <v>31.25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41023.01939814815</v>
      </c>
      <c r="T2492" s="10">
        <f t="shared" si="233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0.96899224806201545</v>
      </c>
      <c r="P2493" s="6">
        <f t="shared" si="229"/>
        <v>50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0.8</v>
      </c>
      <c r="P2494" s="6">
        <f t="shared" si="229"/>
        <v>22.222222222222221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0.77700077700077697</v>
      </c>
      <c r="P2495" s="6">
        <f t="shared" si="229"/>
        <v>77.220077220077215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0.9900467302056658</v>
      </c>
      <c r="P2496" s="6">
        <f t="shared" si="229"/>
        <v>38.46153846153846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41022.436851851853</v>
      </c>
      <c r="T2496" s="10">
        <f t="shared" si="233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0.78408823606283162</v>
      </c>
      <c r="P2497" s="6">
        <f t="shared" si="229"/>
        <v>35.714285714285715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41327.788101851846</v>
      </c>
      <c r="T2498" s="10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(D2499/E2499)</f>
        <v>0.88674886828675692</v>
      </c>
      <c r="P2499" s="6">
        <f t="shared" ref="P2499:P2562" si="235">(D2499/L2499)</f>
        <v>71.428571428571431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(J2499/86400)+25569+(-5/24)</f>
        <v>40730.670578703699</v>
      </c>
      <c r="T2499" s="10">
        <f t="shared" ref="T2499:T2562" si="23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0.94696969696969702</v>
      </c>
      <c r="P2500" s="6">
        <f t="shared" si="235"/>
        <v>50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0.49352251696483651</v>
      </c>
      <c r="P2501" s="6">
        <f t="shared" si="235"/>
        <v>23.529411764705884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41226.440243055556</v>
      </c>
      <c r="T2501" s="10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0.88235294117647056</v>
      </c>
      <c r="P2502" s="6">
        <f t="shared" si="235"/>
        <v>20.689655172413794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41053.564525462956</v>
      </c>
      <c r="T2502" s="10">
        <f t="shared" si="23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39.145907473309606</v>
      </c>
      <c r="P2503" s="6">
        <f t="shared" si="235"/>
        <v>1571.4285714285713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42244.568333333336</v>
      </c>
      <c r="T2503" s="10">
        <f t="shared" si="23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1279.0697674418604</v>
      </c>
      <c r="P2504" s="6">
        <f t="shared" si="235"/>
        <v>22000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 t="e">
        <f t="shared" si="234"/>
        <v>#DIV/0!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 t="e">
        <f t="shared" si="234"/>
        <v>#DIV/0!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 t="e">
        <f t="shared" si="234"/>
        <v>#DIV/0!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166.66666666666666</v>
      </c>
      <c r="P2508" s="6">
        <f t="shared" si="235"/>
        <v>2500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 t="e">
        <f t="shared" si="234"/>
        <v>#DIV/0!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 t="e">
        <f t="shared" si="234"/>
        <v>#DIV/0!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95</v>
      </c>
      <c r="P2511" s="6">
        <f t="shared" si="235"/>
        <v>3392.8571428571427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666.66666666666663</v>
      </c>
      <c r="P2512" s="6">
        <f t="shared" si="235"/>
        <v>25000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42078.789027777777</v>
      </c>
      <c r="T2512" s="10">
        <f t="shared" si="23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 t="e">
        <f t="shared" si="234"/>
        <v>#DIV/0!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 t="e">
        <f t="shared" si="234"/>
        <v>#DIV/0!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 t="e">
        <f t="shared" si="234"/>
        <v>#DIV/0!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57.142857142857146</v>
      </c>
      <c r="P2516" s="6">
        <f t="shared" si="235"/>
        <v>3000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5.376344086021505</v>
      </c>
      <c r="P2517" s="6">
        <f t="shared" si="235"/>
        <v>416.66666666666669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 t="e">
        <f t="shared" si="234"/>
        <v>#DIV/0!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10.186757215619695</v>
      </c>
      <c r="P2519" s="6">
        <f t="shared" si="235"/>
        <v>545.4545454545455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 t="e">
        <f t="shared" si="234"/>
        <v>#DIV/0!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2307.6923076923076</v>
      </c>
      <c r="P2521" s="6">
        <f t="shared" si="235"/>
        <v>37500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 t="e">
        <f t="shared" si="234"/>
        <v>#DIV/0!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0.91334276877303</v>
      </c>
      <c r="P2523" s="6">
        <f t="shared" si="235"/>
        <v>94.696969696969703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0.63920454545454541</v>
      </c>
      <c r="P2525" s="6">
        <f t="shared" si="235"/>
        <v>34.615384615384613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0.98425196850393704</v>
      </c>
      <c r="P2526" s="6">
        <f t="shared" si="235"/>
        <v>174.41860465116278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0.99676052828308004</v>
      </c>
      <c r="P2527" s="6">
        <f t="shared" si="235"/>
        <v>100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41058.636238425919</v>
      </c>
      <c r="T2527" s="10">
        <f t="shared" si="23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0.88534749889331565</v>
      </c>
      <c r="P2528" s="6">
        <f t="shared" si="235"/>
        <v>121.21212121212122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0.97919216646266827</v>
      </c>
      <c r="P2529" s="6">
        <f t="shared" si="235"/>
        <v>56.338028169014088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0.93240310583474562</v>
      </c>
      <c r="P2530" s="6">
        <f t="shared" si="235"/>
        <v>49.382716049382715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0.95892600287677798</v>
      </c>
      <c r="P2531" s="6">
        <f t="shared" si="235"/>
        <v>78.94736842105263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0.99601593625498008</v>
      </c>
      <c r="P2533" s="6">
        <f t="shared" si="235"/>
        <v>73.770491803278688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0.79286422200198214</v>
      </c>
      <c r="P2534" s="6">
        <f t="shared" si="235"/>
        <v>66.666666666666671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0.90361445783132532</v>
      </c>
      <c r="P2535" s="6">
        <f t="shared" si="235"/>
        <v>55.147058823529413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0.95238095238095233</v>
      </c>
      <c r="P2536" s="6">
        <f t="shared" si="235"/>
        <v>142.85714285714286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40127.492037037031</v>
      </c>
      <c r="T2536" s="10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0.96362322331968198</v>
      </c>
      <c r="P2537" s="6">
        <f t="shared" si="235"/>
        <v>256.41025641025641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0.86206896551724133</v>
      </c>
      <c r="P2538" s="6">
        <f t="shared" si="235"/>
        <v>6.25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0.90909090909090906</v>
      </c>
      <c r="P2539" s="6">
        <f t="shared" si="235"/>
        <v>90.909090909090907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0.88481785287150438</v>
      </c>
      <c r="P2540" s="6">
        <f t="shared" si="235"/>
        <v>97.297297297297291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0.99750623441396513</v>
      </c>
      <c r="P2541" s="6">
        <f t="shared" si="235"/>
        <v>169.4915254237288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0.96711798839458418</v>
      </c>
      <c r="P2542" s="6">
        <f t="shared" si="235"/>
        <v>92.592592592592595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0.93432995194874535</v>
      </c>
      <c r="P2543" s="6">
        <f t="shared" si="235"/>
        <v>55.555555555555557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41483.240949074076</v>
      </c>
      <c r="T2543" s="10">
        <f t="shared" si="23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0.96551724137931039</v>
      </c>
      <c r="P2544" s="6">
        <f t="shared" si="235"/>
        <v>53.846153846153847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0.63938618925831203</v>
      </c>
      <c r="P2545" s="6">
        <f t="shared" si="235"/>
        <v>19.23076923076923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0.99186669311644515</v>
      </c>
      <c r="P2546" s="6">
        <f t="shared" si="235"/>
        <v>87.719298245614041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0.51203277009728621</v>
      </c>
      <c r="P2547" s="6">
        <f t="shared" si="235"/>
        <v>32.786885245901637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42026.929837962962</v>
      </c>
      <c r="T2547" s="10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0.8951406649616368</v>
      </c>
      <c r="P2548" s="6">
        <f t="shared" si="235"/>
        <v>53.846153846153847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41524.650219907409</v>
      </c>
      <c r="T2548" s="10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0.83434466019417475</v>
      </c>
      <c r="P2549" s="6">
        <f t="shared" si="235"/>
        <v>41.044776119402982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0.98183603338242509</v>
      </c>
      <c r="P2550" s="6">
        <f t="shared" si="235"/>
        <v>162.16216216216216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42618.417094907403</v>
      </c>
      <c r="T2550" s="10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0.97273853779429986</v>
      </c>
      <c r="P2551" s="6">
        <f t="shared" si="235"/>
        <v>42.432432432432435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0.99160945842868042</v>
      </c>
      <c r="P2552" s="6">
        <f t="shared" si="235"/>
        <v>43.333333333333336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0.97338100913786252</v>
      </c>
      <c r="P2553" s="6">
        <f t="shared" si="235"/>
        <v>65.625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0.93896713615023475</v>
      </c>
      <c r="P2554" s="6">
        <f t="shared" si="235"/>
        <v>166.66666666666666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0.64294899271324479</v>
      </c>
      <c r="P2555" s="6">
        <f t="shared" si="235"/>
        <v>25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41112.990821759253</v>
      </c>
      <c r="T2555" s="10">
        <f t="shared" si="23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0.81433224755700329</v>
      </c>
      <c r="P2556" s="6">
        <f t="shared" si="235"/>
        <v>44.776119402985074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0.9315323707498836</v>
      </c>
      <c r="P2557" s="6">
        <f t="shared" si="235"/>
        <v>57.142857142857146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0.94783715012722647</v>
      </c>
      <c r="P2558" s="6">
        <f t="shared" si="235"/>
        <v>21.911764705882351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0.84427767354596628</v>
      </c>
      <c r="P2559" s="6">
        <f t="shared" si="235"/>
        <v>25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0.91844232182218954</v>
      </c>
      <c r="P2560" s="6">
        <f t="shared" si="235"/>
        <v>69.444444444444443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42093.651689814811</v>
      </c>
      <c r="T2560" s="10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0.898876404494382</v>
      </c>
      <c r="P2561" s="6">
        <f t="shared" si="235"/>
        <v>32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0.99900099900099903</v>
      </c>
      <c r="P2562" s="6">
        <f t="shared" si="235"/>
        <v>142.85714285714286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 t="e">
        <f t="shared" ref="O2563:O2626" si="240">(D2563/E2563)</f>
        <v>#DIV/0!</v>
      </c>
      <c r="P2563" s="6" t="e">
        <f t="shared" ref="P2563:P2626" si="241">(D2563/L2563)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(J2563/86400)+25569+(-5/24)</f>
        <v>42260.320474537039</v>
      </c>
      <c r="T2563" s="10">
        <f t="shared" ref="T2563:T2626" si="245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133.33333333333334</v>
      </c>
      <c r="P2564" s="6">
        <f t="shared" si="241"/>
        <v>3333.3333333333335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 t="e">
        <f t="shared" si="240"/>
        <v>#DIV/0!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 t="e">
        <f t="shared" si="240"/>
        <v>#DIV/0!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100</v>
      </c>
      <c r="P2567" s="6">
        <f t="shared" si="241"/>
        <v>10000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 t="e">
        <f t="shared" si="240"/>
        <v>#DIV/0!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375</v>
      </c>
      <c r="P2569" s="6">
        <f t="shared" si="241"/>
        <v>22500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200</v>
      </c>
      <c r="P2570" s="6">
        <f t="shared" si="241"/>
        <v>10000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44.827586206896555</v>
      </c>
      <c r="P2571" s="6">
        <f t="shared" si="241"/>
        <v>3250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118.64406779661017</v>
      </c>
      <c r="P2572" s="6">
        <f t="shared" si="241"/>
        <v>3500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400</v>
      </c>
      <c r="P2573" s="6">
        <f t="shared" si="241"/>
        <v>25000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 t="e">
        <f t="shared" si="240"/>
        <v>#DIV/0!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 t="e">
        <f t="shared" si="240"/>
        <v>#DIV/0!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 t="e">
        <f t="shared" si="240"/>
        <v>#DIV/0!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 t="e">
        <f t="shared" si="240"/>
        <v>#DIV/0!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41985.900393518517</v>
      </c>
      <c r="T2577" s="10">
        <f t="shared" si="245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 t="e">
        <f t="shared" si="240"/>
        <v>#DIV/0!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 t="e">
        <f t="shared" si="240"/>
        <v>#DIV/0!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 t="e">
        <f t="shared" si="240"/>
        <v>#DIV/0!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42237.814571759256</v>
      </c>
      <c r="T2580" s="10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722.02166064981952</v>
      </c>
      <c r="P2581" s="6">
        <f t="shared" si="241"/>
        <v>16666.666666666668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166.66666666666666</v>
      </c>
      <c r="P2582" s="6">
        <f t="shared" si="241"/>
        <v>4250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9.433962264150944</v>
      </c>
      <c r="P2583" s="6">
        <f t="shared" si="241"/>
        <v>454.54545454545456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90000</v>
      </c>
      <c r="P2584" s="6">
        <f t="shared" si="241"/>
        <v>90000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200</v>
      </c>
      <c r="P2585" s="6">
        <f t="shared" si="241"/>
        <v>200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 t="e">
        <f t="shared" si="240"/>
        <v>#DIV/0!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42139.964918981474</v>
      </c>
      <c r="T2586" s="10">
        <f t="shared" si="245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600</v>
      </c>
      <c r="P2587" s="6">
        <f t="shared" si="241"/>
        <v>30000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600</v>
      </c>
      <c r="P2588" s="6">
        <f t="shared" si="241"/>
        <v>3000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41.084634346754314</v>
      </c>
      <c r="P2589" s="6">
        <f t="shared" si="241"/>
        <v>8333.3333333333339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25.751072961373392</v>
      </c>
      <c r="P2590" s="6">
        <f t="shared" si="241"/>
        <v>750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10000</v>
      </c>
      <c r="P2591" s="6">
        <f t="shared" si="241"/>
        <v>50000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 t="e">
        <f t="shared" si="240"/>
        <v>#DIV/0!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57.692307692307693</v>
      </c>
      <c r="P2593" s="6">
        <f t="shared" si="241"/>
        <v>750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600</v>
      </c>
      <c r="P2594" s="6">
        <f t="shared" si="241"/>
        <v>30000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 t="e">
        <f t="shared" si="240"/>
        <v>#DIV/0!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42089.636874999997</v>
      </c>
      <c r="T2595" s="10">
        <f t="shared" si="245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80000</v>
      </c>
      <c r="P2596" s="6">
        <f t="shared" si="241"/>
        <v>80000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8.2191780821917817</v>
      </c>
      <c r="P2597" s="6">
        <f t="shared" si="241"/>
        <v>789.47368421052636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4.2393410852713176</v>
      </c>
      <c r="P2598" s="6">
        <f t="shared" si="241"/>
        <v>1296.2962962962963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17.647058823529413</v>
      </c>
      <c r="P2599" s="6">
        <f t="shared" si="241"/>
        <v>214.28571428571428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2.5641025641025643</v>
      </c>
      <c r="P2600" s="6">
        <f t="shared" si="241"/>
        <v>214.28571428571428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100.45555555555555</v>
      </c>
      <c r="P2601" s="6">
        <f t="shared" si="241"/>
        <v>1808.2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14.425851125216388</v>
      </c>
      <c r="P2602" s="6">
        <f t="shared" si="241"/>
        <v>1666.6666666666667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0.15119443604475355</v>
      </c>
      <c r="P2603" s="6">
        <f t="shared" si="241"/>
        <v>3.3112582781456954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41150.693854166668</v>
      </c>
      <c r="T2603" s="10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0.30666223710101964</v>
      </c>
      <c r="P2604" s="6">
        <f t="shared" si="241"/>
        <v>24.539877300613497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0.98536036036036034</v>
      </c>
      <c r="P2605" s="6">
        <f t="shared" si="241"/>
        <v>35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0.95952714502293279</v>
      </c>
      <c r="P2606" s="6">
        <f t="shared" si="241"/>
        <v>62.305295950155767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0.93091173402138871</v>
      </c>
      <c r="P2607" s="6">
        <f t="shared" si="241"/>
        <v>56.753688989784337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0.90864034363125723</v>
      </c>
      <c r="P2608" s="6">
        <f t="shared" si="241"/>
        <v>28.571428571428573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41726.504421296289</v>
      </c>
      <c r="T2608" s="10">
        <f t="shared" si="245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0.2452783909737552</v>
      </c>
      <c r="P2609" s="6">
        <f t="shared" si="241"/>
        <v>20.100502512562816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0.44657809534442333</v>
      </c>
      <c r="P2610" s="6">
        <f t="shared" si="241"/>
        <v>26.315789473684209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0.32916271632221045</v>
      </c>
      <c r="P2611" s="6">
        <f t="shared" si="241"/>
        <v>51.77514792899408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0.70758836850916274</v>
      </c>
      <c r="P2612" s="6">
        <f t="shared" si="241"/>
        <v>39.454072790294624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3.5834120598104049E-2</v>
      </c>
      <c r="P2613" s="6">
        <f t="shared" si="241"/>
        <v>3.0030030030030028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0.58220332519607154</v>
      </c>
      <c r="P2614" s="6">
        <f t="shared" si="241"/>
        <v>34.013605442176868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0.98996832101372756</v>
      </c>
      <c r="P2615" s="6">
        <f t="shared" si="241"/>
        <v>267.85714285714283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0.98039215686274506</v>
      </c>
      <c r="P2616" s="6">
        <f t="shared" si="241"/>
        <v>105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0.58904916102443328</v>
      </c>
      <c r="P2617" s="6">
        <f t="shared" si="241"/>
        <v>27.791666666666668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0.87310318333420645</v>
      </c>
      <c r="P2618" s="6">
        <f t="shared" si="241"/>
        <v>105.04201680672269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0.11394712853236098</v>
      </c>
      <c r="P2619" s="6">
        <f t="shared" si="241"/>
        <v>3.1446540880503147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0.94888663967611331</v>
      </c>
      <c r="P2620" s="6">
        <f t="shared" si="241"/>
        <v>194.80519480519482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0.53078556263269638</v>
      </c>
      <c r="P2621" s="6">
        <f t="shared" si="241"/>
        <v>18.867924528301888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0.69612525970826999</v>
      </c>
      <c r="P2622" s="6">
        <f t="shared" si="241"/>
        <v>51.958433253397281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0.6854949273375377</v>
      </c>
      <c r="P2623" s="6">
        <f t="shared" si="241"/>
        <v>32.258064516129032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42115.539212962962</v>
      </c>
      <c r="T2623" s="10">
        <f t="shared" si="245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0.76228808391267233</v>
      </c>
      <c r="P2624" s="6">
        <f t="shared" si="241"/>
        <v>20.27027027027027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0.8771929824561403</v>
      </c>
      <c r="P2625" s="6">
        <f t="shared" si="241"/>
        <v>32.258064516129032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7.2494203861856857E-2</v>
      </c>
      <c r="P2626" s="6">
        <f t="shared" si="241"/>
        <v>2.306805074971165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41144.213217592587</v>
      </c>
      <c r="T2626" s="10">
        <f t="shared" si="245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(D2627/E2627)</f>
        <v>0.10460251046025104</v>
      </c>
      <c r="P2627" s="6">
        <f t="shared" ref="P2627:P2690" si="247">(D2627/L2627)</f>
        <v>2.8846153846153846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(J2627/86400)+25569+(-5/24)</f>
        <v>42658.601944444446</v>
      </c>
      <c r="T2627" s="10">
        <f t="shared" ref="T2627:T2690" si="251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0.8928571428571429</v>
      </c>
      <c r="P2628" s="6">
        <f t="shared" si="247"/>
        <v>50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0.15463917525773196</v>
      </c>
      <c r="P2629" s="6">
        <f t="shared" si="247"/>
        <v>3.3333333333333335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0.90604751619870405</v>
      </c>
      <c r="P2630" s="6">
        <f t="shared" si="247"/>
        <v>39.952380952380949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0.78284014404258651</v>
      </c>
      <c r="P2631" s="6">
        <f t="shared" si="247"/>
        <v>50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0.6333122229259025</v>
      </c>
      <c r="P2632" s="6">
        <f t="shared" si="247"/>
        <v>24.691358024691358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0.87210379779401348</v>
      </c>
      <c r="P2633" s="6">
        <f t="shared" si="247"/>
        <v>69.930069930069934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0.72987721691678031</v>
      </c>
      <c r="P2634" s="6">
        <f t="shared" si="247"/>
        <v>25.476190476190474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0.28199199142744347</v>
      </c>
      <c r="P2635" s="6">
        <f t="shared" si="247"/>
        <v>25.125628140703519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0.94320486815415816</v>
      </c>
      <c r="P2636" s="6">
        <f t="shared" si="247"/>
        <v>37.200000000000003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42612.448159722218</v>
      </c>
      <c r="T2636" s="10">
        <f t="shared" si="251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0.53390282968499736</v>
      </c>
      <c r="P2638" s="6">
        <f t="shared" si="247"/>
        <v>20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0.60168471720818295</v>
      </c>
      <c r="P2639" s="6">
        <f t="shared" si="247"/>
        <v>19.23076923076923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0.98300283286118983</v>
      </c>
      <c r="P2640" s="6">
        <f t="shared" si="247"/>
        <v>24.785714285714285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0.6097560975609756</v>
      </c>
      <c r="P2641" s="6">
        <f t="shared" si="247"/>
        <v>6.1224489795918364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0.94637223974763407</v>
      </c>
      <c r="P2642" s="6">
        <f t="shared" si="247"/>
        <v>43.478260869565219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100</v>
      </c>
      <c r="P2643" s="6">
        <f t="shared" si="247"/>
        <v>1500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 t="e">
        <f t="shared" si="246"/>
        <v>#DIV/0!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2.9797616673387521</v>
      </c>
      <c r="P2645" s="6">
        <f t="shared" si="247"/>
        <v>666.22251832111931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42689.374016203707</v>
      </c>
      <c r="T2645" s="10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48.709206039941549</v>
      </c>
      <c r="P2646" s="6">
        <f t="shared" si="247"/>
        <v>1923.0769230769231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9.5238095238095237</v>
      </c>
      <c r="P2647" s="6">
        <f t="shared" si="247"/>
        <v>869.56521739130437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11.880316738748508</v>
      </c>
      <c r="P2648" s="6">
        <f t="shared" si="247"/>
        <v>934.57943925233644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69.444444444444443</v>
      </c>
      <c r="P2649" s="6">
        <f t="shared" si="247"/>
        <v>833.33333333333337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113.20754716981132</v>
      </c>
      <c r="P2650" s="6">
        <f t="shared" si="247"/>
        <v>2000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1008.0645161290323</v>
      </c>
      <c r="P2651" s="6">
        <f t="shared" si="247"/>
        <v>41666.666666666664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167.5977653631285</v>
      </c>
      <c r="P2652" s="6">
        <f t="shared" si="247"/>
        <v>12000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53.506592776609978</v>
      </c>
      <c r="P2653" s="6">
        <f t="shared" si="247"/>
        <v>16470.588235294119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42327.597326388888</v>
      </c>
      <c r="T2653" s="10">
        <f t="shared" si="251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112.99435028248588</v>
      </c>
      <c r="P2654" s="6">
        <f t="shared" si="247"/>
        <v>9090.9090909090901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8.6793737236215112</v>
      </c>
      <c r="P2655" s="6">
        <f t="shared" si="247"/>
        <v>728.57142857142856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1960.7843137254902</v>
      </c>
      <c r="P2656" s="6">
        <f t="shared" si="247"/>
        <v>16666.666666666668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42055.392662037033</v>
      </c>
      <c r="T2656" s="10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4.7543581616481774</v>
      </c>
      <c r="P2657" s="6">
        <f t="shared" si="247"/>
        <v>348.83720930232556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8.7438064704167875</v>
      </c>
      <c r="P2658" s="6">
        <f t="shared" si="247"/>
        <v>986.84210526315792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42767.480185185188</v>
      </c>
      <c r="T2658" s="10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5.336767839925427</v>
      </c>
      <c r="P2659" s="6">
        <f t="shared" si="247"/>
        <v>508.47457627118644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1076.9230769230769</v>
      </c>
      <c r="P2660" s="6">
        <f t="shared" si="247"/>
        <v>24500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42551.675856481474</v>
      </c>
      <c r="T2660" s="10">
        <f t="shared" si="251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36.759189797449359</v>
      </c>
      <c r="P2661" s="6">
        <f t="shared" si="247"/>
        <v>4900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42081.861226851848</v>
      </c>
      <c r="T2661" s="10">
        <f t="shared" si="251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1052.6315789473683</v>
      </c>
      <c r="P2662" s="6">
        <f t="shared" si="247"/>
        <v>4000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0.97181729834791064</v>
      </c>
      <c r="P2663" s="6">
        <f t="shared" si="247"/>
        <v>83.333333333333329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0.93632958801498123</v>
      </c>
      <c r="P2664" s="6">
        <f t="shared" si="247"/>
        <v>250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0.95605722002461846</v>
      </c>
      <c r="P2665" s="6">
        <f t="shared" si="247"/>
        <v>357.14285714285717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0.96685082872928174</v>
      </c>
      <c r="P2666" s="6">
        <f t="shared" si="247"/>
        <v>168.26923076923077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0.81206496519721583</v>
      </c>
      <c r="P2667" s="6">
        <f t="shared" si="247"/>
        <v>76.086956521739125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0.6277657002632222</v>
      </c>
      <c r="P2668" s="6">
        <f t="shared" si="247"/>
        <v>48.543689320388353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0.90361445783132532</v>
      </c>
      <c r="P2669" s="6">
        <f t="shared" si="247"/>
        <v>83.333333333333329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0.58582308142940831</v>
      </c>
      <c r="P2670" s="6">
        <f t="shared" si="247"/>
        <v>35.714285714285715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42275.380381944444</v>
      </c>
      <c r="T2670" s="10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0.79920079920079923</v>
      </c>
      <c r="P2671" s="6">
        <f t="shared" si="247"/>
        <v>72.727272727272734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42318.827499999992</v>
      </c>
      <c r="T2671" s="10">
        <f t="shared" si="251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15.586372745490982</v>
      </c>
      <c r="P2672" s="6">
        <f t="shared" si="247"/>
        <v>648.13333333333333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8.8152327221438647</v>
      </c>
      <c r="P2673" s="6">
        <f t="shared" si="247"/>
        <v>297.61904761904759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</v>
      </c>
      <c r="T2673" s="10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3.0129557095510697</v>
      </c>
      <c r="P2674" s="6">
        <f t="shared" si="247"/>
        <v>212.7659574468085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3.6258158085569252</v>
      </c>
      <c r="P2675" s="6">
        <f t="shared" si="247"/>
        <v>606.06060606060601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1.5913430935709738</v>
      </c>
      <c r="P2676" s="6">
        <f t="shared" si="247"/>
        <v>204.67836257309941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13.178703215603585</v>
      </c>
      <c r="P2677" s="6">
        <f t="shared" si="247"/>
        <v>862.06896551724139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1.9848771266540643</v>
      </c>
      <c r="P2678" s="6">
        <f t="shared" si="247"/>
        <v>233.33333333333334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5.7101024890190333</v>
      </c>
      <c r="P2679" s="6">
        <f t="shared" si="247"/>
        <v>722.22222222222217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41792.821099537039</v>
      </c>
      <c r="T2679" s="10">
        <f t="shared" si="251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7272.727272727273</v>
      </c>
      <c r="P2680" s="6">
        <f t="shared" si="247"/>
        <v>4000000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303.030303030303</v>
      </c>
      <c r="P2681" s="6">
        <f t="shared" si="247"/>
        <v>13333.333333333334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115.94202898550725</v>
      </c>
      <c r="P2682" s="6">
        <f t="shared" si="247"/>
        <v>8000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145.45454545454547</v>
      </c>
      <c r="P2683" s="6">
        <f t="shared" si="247"/>
        <v>4000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3.5335689045936394</v>
      </c>
      <c r="P2684" s="6">
        <f t="shared" si="247"/>
        <v>300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416.66666666666669</v>
      </c>
      <c r="P2685" s="6">
        <f t="shared" si="247"/>
        <v>5000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87.5</v>
      </c>
      <c r="P2686" s="6">
        <f t="shared" si="247"/>
        <v>17500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41820.706307870372</v>
      </c>
      <c r="T2686" s="10">
        <f t="shared" si="251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5000</v>
      </c>
      <c r="P2687" s="6">
        <f t="shared" si="247"/>
        <v>50000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 t="e">
        <f t="shared" si="246"/>
        <v>#DIV/0!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 t="e">
        <f t="shared" si="246"/>
        <v>#DIV/0!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675.67567567567562</v>
      </c>
      <c r="P2690" s="6">
        <f t="shared" si="247"/>
        <v>3571.4285714285716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42027.910532407404</v>
      </c>
      <c r="T2690" s="10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(D2691/E2691)</f>
        <v>35000</v>
      </c>
      <c r="P2691" s="6">
        <f t="shared" ref="P2691:P2754" si="253">(D2691/L2691)</f>
        <v>35000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(J2691/86400)+25569+(-5/24)</f>
        <v>42551.75335648148</v>
      </c>
      <c r="T2691" s="10">
        <f t="shared" ref="T2691:T2754" si="257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9.3174935942231532</v>
      </c>
      <c r="P2692" s="6">
        <f t="shared" si="253"/>
        <v>677.96610169491521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1857.1428571428571</v>
      </c>
      <c r="P2693" s="6">
        <f t="shared" si="253"/>
        <v>32500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140</v>
      </c>
      <c r="P2694" s="6">
        <f t="shared" si="253"/>
        <v>3500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125</v>
      </c>
      <c r="P2695" s="6">
        <f t="shared" si="253"/>
        <v>1666.6666666666667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30000</v>
      </c>
      <c r="P2696" s="6">
        <f t="shared" si="253"/>
        <v>30000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211.26760563380282</v>
      </c>
      <c r="P2697" s="6">
        <f t="shared" si="253"/>
        <v>5000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17.699115044247787</v>
      </c>
      <c r="P2698" s="6">
        <f t="shared" si="253"/>
        <v>1578.9473684210527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3.7947533410328327</v>
      </c>
      <c r="P2699" s="6">
        <f t="shared" si="253"/>
        <v>442.30769230769232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307.57400999615533</v>
      </c>
      <c r="P2700" s="6">
        <f t="shared" si="253"/>
        <v>4000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 t="e">
        <f t="shared" si="252"/>
        <v>#DIV/0!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142.84285714285716</v>
      </c>
      <c r="P2702" s="6">
        <f t="shared" si="253"/>
        <v>2499.75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41870.666342592587</v>
      </c>
      <c r="T2702" s="10">
        <f t="shared" si="257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2.1656050955414012</v>
      </c>
      <c r="P2703" s="6">
        <f t="shared" si="253"/>
        <v>73.913043478260875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2.9061319383900028</v>
      </c>
      <c r="P2704" s="6">
        <f t="shared" si="253"/>
        <v>384.61538461538464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0.96385542168674698</v>
      </c>
      <c r="P2705" s="6">
        <f t="shared" si="253"/>
        <v>888.88888888888891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16.593886462882097</v>
      </c>
      <c r="P2706" s="6">
        <f t="shared" si="253"/>
        <v>2714.2857142857142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9.4882116158711902</v>
      </c>
      <c r="P2707" s="6">
        <f t="shared" si="253"/>
        <v>2062.5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0.89049460614695708</v>
      </c>
      <c r="P2708" s="6">
        <f t="shared" si="253"/>
        <v>133.07984790874525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0.28502645579934421</v>
      </c>
      <c r="P2709" s="6">
        <f t="shared" si="253"/>
        <v>20.304568527918782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0.42878824228336598</v>
      </c>
      <c r="P2710" s="6">
        <f t="shared" si="253"/>
        <v>19.065776930409914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0.98419384682006972</v>
      </c>
      <c r="P2711" s="6">
        <f t="shared" si="253"/>
        <v>162.33766233766235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0.64977110188508336</v>
      </c>
      <c r="P2712" s="6">
        <f t="shared" si="253"/>
        <v>55.147058823529413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0.99288979177247338</v>
      </c>
      <c r="P2713" s="6">
        <f t="shared" si="253"/>
        <v>53.561643835616437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41780.536921296291</v>
      </c>
      <c r="T2713" s="10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0.7611403265983947</v>
      </c>
      <c r="P2714" s="6">
        <f t="shared" si="253"/>
        <v>38.46153846153846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0.97807801150219742</v>
      </c>
      <c r="P2715" s="6">
        <f t="shared" si="253"/>
        <v>105.63380281690141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0.85943140018563713</v>
      </c>
      <c r="P2716" s="6">
        <f t="shared" si="253"/>
        <v>81.967213114754102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0.37789693427962928</v>
      </c>
      <c r="P2717" s="6">
        <f t="shared" si="253"/>
        <v>21.778584392014519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0.83347155069882417</v>
      </c>
      <c r="P2718" s="6">
        <f t="shared" si="253"/>
        <v>53.475935828877006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0.83261173649503761</v>
      </c>
      <c r="P2719" s="6">
        <f t="shared" si="253"/>
        <v>76.92307692307692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41934.706585648142</v>
      </c>
      <c r="T2719" s="10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0.96540627514078836</v>
      </c>
      <c r="P2720" s="6">
        <f t="shared" si="253"/>
        <v>121.62162162162163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0.91883614088820831</v>
      </c>
      <c r="P2721" s="6">
        <f t="shared" si="253"/>
        <v>86.956521739130437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0.8465680132741864</v>
      </c>
      <c r="P2722" s="6">
        <f t="shared" si="253"/>
        <v>144.50867052023122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42655.257557870369</v>
      </c>
      <c r="T2722" s="10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6.8399452804377564E-2</v>
      </c>
      <c r="P2723" s="6">
        <f t="shared" si="253"/>
        <v>2.7881040892193307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0.39597687495050288</v>
      </c>
      <c r="P2724" s="6">
        <f t="shared" si="253"/>
        <v>27.027027027027028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0.71403070332024277</v>
      </c>
      <c r="P2725" s="6">
        <f t="shared" si="253"/>
        <v>68.181818181818187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0.33684187539580285</v>
      </c>
      <c r="P2726" s="6">
        <f t="shared" si="253"/>
        <v>2.4219823356231598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0.6918380407146687</v>
      </c>
      <c r="P2727" s="6">
        <f t="shared" si="253"/>
        <v>353.98230088495575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0.94567119012719281</v>
      </c>
      <c r="P2728" s="6">
        <f t="shared" si="253"/>
        <v>247.52475247524754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0.20275339105046533</v>
      </c>
      <c r="P2729" s="6">
        <f t="shared" si="253"/>
        <v>14.144271570014144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0.49547466472881019</v>
      </c>
      <c r="P2730" s="6">
        <f t="shared" si="253"/>
        <v>38.265306122448976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0.9574875526618154</v>
      </c>
      <c r="P2731" s="6">
        <f t="shared" si="253"/>
        <v>326.08695652173913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0.58722447482014073</v>
      </c>
      <c r="P2732" s="6">
        <f t="shared" si="253"/>
        <v>39.589442815249264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0.95874213032501354</v>
      </c>
      <c r="P2733" s="6">
        <f t="shared" si="253"/>
        <v>810.81081081081084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0.84566596194503174</v>
      </c>
      <c r="P2734" s="6">
        <f t="shared" si="253"/>
        <v>82.191780821917803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0.92990384794212277</v>
      </c>
      <c r="P2735" s="6">
        <f t="shared" si="253"/>
        <v>420.16806722689074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4.4241914790072115E-5</v>
      </c>
      <c r="P2736" s="6">
        <f t="shared" si="253"/>
        <v>6.1349693251533744E-3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0.1022354113475854</v>
      </c>
      <c r="P2737" s="6">
        <f t="shared" si="253"/>
        <v>2.2123893805309733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0.8136696501220505</v>
      </c>
      <c r="P2738" s="6">
        <f t="shared" si="253"/>
        <v>137.93103448275863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0.40640362056857487</v>
      </c>
      <c r="P2739" s="6">
        <f t="shared" si="253"/>
        <v>65.78947368421052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0.67594970934162502</v>
      </c>
      <c r="P2740" s="6">
        <f t="shared" si="253"/>
        <v>333.33333333333331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0.26035502958579881</v>
      </c>
      <c r="P2741" s="6">
        <f t="shared" si="253"/>
        <v>5.7591623036649215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0.967741935483871</v>
      </c>
      <c r="P2742" s="6">
        <f t="shared" si="253"/>
        <v>17.647058823529413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228.57142857142858</v>
      </c>
      <c r="P2743" s="6">
        <f t="shared" si="253"/>
        <v>2000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3.4199726402188784</v>
      </c>
      <c r="P2744" s="6">
        <f t="shared" si="253"/>
        <v>138.88888888888889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 t="e">
        <f t="shared" si="252"/>
        <v>#DIV/0!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19.161676646706585</v>
      </c>
      <c r="P2746" s="6">
        <f t="shared" si="253"/>
        <v>727.27272727272725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4.5688178183894914</v>
      </c>
      <c r="P2747" s="6">
        <f t="shared" si="253"/>
        <v>163.26530612244898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3.7453183520599249</v>
      </c>
      <c r="P2748" s="6">
        <f t="shared" si="253"/>
        <v>157.89473684210526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3.5714285714285716</v>
      </c>
      <c r="P2749" s="6">
        <f t="shared" si="253"/>
        <v>125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41044.439780092587</v>
      </c>
      <c r="T2749" s="10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94.339622641509436</v>
      </c>
      <c r="P2750" s="6">
        <f t="shared" si="253"/>
        <v>1250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90.909090909090907</v>
      </c>
      <c r="P2751" s="6">
        <f t="shared" si="253"/>
        <v>5000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 t="e">
        <f t="shared" si="252"/>
        <v>#DIV/0!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41078.691493055558</v>
      </c>
      <c r="T2752" s="10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 t="e">
        <f t="shared" si="252"/>
        <v>#DIV/0!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41747.678726851846</v>
      </c>
      <c r="T2753" s="10">
        <f t="shared" si="257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8.7272727272727266</v>
      </c>
      <c r="P2754" s="6">
        <f t="shared" si="253"/>
        <v>342.85714285714283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(D2755/E2755)</f>
        <v>5.2631578947368425</v>
      </c>
      <c r="P2755" s="6">
        <f t="shared" ref="P2755:P2818" si="259">(D2755/L2755)</f>
        <v>250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(J2755/86400)+25569+(-5/24)</f>
        <v>41117.692395833328</v>
      </c>
      <c r="T2755" s="10">
        <f t="shared" ref="T2755:T2818" si="263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 t="e">
        <f t="shared" si="258"/>
        <v>#DIV/0!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41863.427673611106</v>
      </c>
      <c r="T2756" s="10">
        <f t="shared" si="263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1.9230769230769231</v>
      </c>
      <c r="P2757" s="6">
        <f t="shared" si="259"/>
        <v>33.333333333333336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9.5419847328244281</v>
      </c>
      <c r="P2758" s="6">
        <f t="shared" si="259"/>
        <v>303.030303030303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41620.692141203697</v>
      </c>
      <c r="T2758" s="10">
        <f t="shared" si="263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150</v>
      </c>
      <c r="P2759" s="6">
        <f t="shared" si="259"/>
        <v>750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8.5470085470085468</v>
      </c>
      <c r="P2760" s="6">
        <f t="shared" si="259"/>
        <v>333.33333333333331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9.5238095238095237</v>
      </c>
      <c r="P2761" s="6">
        <f t="shared" si="259"/>
        <v>500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 t="e">
        <f t="shared" si="258"/>
        <v>#DIV/0!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138.88888888888889</v>
      </c>
      <c r="P2763" s="6">
        <f t="shared" si="259"/>
        <v>1250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130</v>
      </c>
      <c r="P2764" s="6">
        <f t="shared" si="259"/>
        <v>3250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437.77777777777777</v>
      </c>
      <c r="P2765" s="6">
        <f t="shared" si="259"/>
        <v>13133.333333333334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88.888888888888886</v>
      </c>
      <c r="P2766" s="6">
        <f t="shared" si="259"/>
        <v>1000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 t="e">
        <f t="shared" si="258"/>
        <v>#DIV/0!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50</v>
      </c>
      <c r="P2768" s="6">
        <f t="shared" si="259"/>
        <v>1250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40736.459699074076</v>
      </c>
      <c r="T2768" s="10">
        <f t="shared" si="263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117.64705882352941</v>
      </c>
      <c r="P2769" s="6">
        <f t="shared" si="259"/>
        <v>1333.3333333333333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6.9860279441117763</v>
      </c>
      <c r="P2770" s="6">
        <f t="shared" si="259"/>
        <v>205.88235294117646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400</v>
      </c>
      <c r="P2771" s="6">
        <f t="shared" si="259"/>
        <v>400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41745.617939814816</v>
      </c>
      <c r="T2771" s="10">
        <f t="shared" si="263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9.6049945971905384</v>
      </c>
      <c r="P2772" s="6">
        <f t="shared" si="259"/>
        <v>606.06060606060601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 t="e">
        <f t="shared" si="258"/>
        <v>#DIV/0!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 t="e">
        <f t="shared" si="258"/>
        <v>#DIV/0!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530</v>
      </c>
      <c r="P2775" s="6">
        <f t="shared" si="259"/>
        <v>530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7.0175438596491224</v>
      </c>
      <c r="P2776" s="6">
        <f t="shared" si="259"/>
        <v>307.69230769230768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33.333333333333336</v>
      </c>
      <c r="P2777" s="6">
        <f t="shared" si="259"/>
        <v>2500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12.688821752265861</v>
      </c>
      <c r="P2778" s="6">
        <f t="shared" si="259"/>
        <v>583.33333333333337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300</v>
      </c>
      <c r="P2779" s="6">
        <f t="shared" si="259"/>
        <v>3000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3.9145907473309607</v>
      </c>
      <c r="P2780" s="6">
        <f t="shared" si="259"/>
        <v>366.66666666666669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47.169811320754718</v>
      </c>
      <c r="P2781" s="6">
        <f t="shared" si="259"/>
        <v>2500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 t="e">
        <f t="shared" si="258"/>
        <v>#DIV/0!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0.94984802431610937</v>
      </c>
      <c r="P2783" s="6">
        <f t="shared" si="259"/>
        <v>44.642857142857146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0.83333333333333337</v>
      </c>
      <c r="P2784" s="6">
        <f t="shared" si="259"/>
        <v>55.555555555555557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0.8733624454148472</v>
      </c>
      <c r="P2785" s="6">
        <f t="shared" si="259"/>
        <v>16.393442622950818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0.84033613445378152</v>
      </c>
      <c r="P2786" s="6">
        <f t="shared" si="259"/>
        <v>55.555555555555557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0.95529231944975157</v>
      </c>
      <c r="P2787" s="6">
        <f t="shared" si="259"/>
        <v>35.2112676056338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0.84860828241683639</v>
      </c>
      <c r="P2788" s="6">
        <f t="shared" si="259"/>
        <v>33.783783783783782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0.83542188805346695</v>
      </c>
      <c r="P2789" s="6">
        <f t="shared" si="259"/>
        <v>26.315789473684209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0.97560975609756095</v>
      </c>
      <c r="P2790" s="6">
        <f t="shared" si="259"/>
        <v>100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42550.49355324074</v>
      </c>
      <c r="T2790" s="10">
        <f t="shared" si="263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0.98846787479406917</v>
      </c>
      <c r="P2791" s="6">
        <f t="shared" si="259"/>
        <v>125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0.94936708860759489</v>
      </c>
      <c r="P2792" s="6">
        <f t="shared" si="259"/>
        <v>45.454545454545453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0.97560975609756095</v>
      </c>
      <c r="P2793" s="6">
        <f t="shared" si="259"/>
        <v>71.428571428571431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0.92936802973977695</v>
      </c>
      <c r="P2794" s="6">
        <f t="shared" si="259"/>
        <v>83.333333333333329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0.90442489881746446</v>
      </c>
      <c r="P2795" s="6">
        <f t="shared" si="259"/>
        <v>136.98630136986301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0.66666666666666663</v>
      </c>
      <c r="P2796" s="6">
        <f t="shared" si="259"/>
        <v>16.666666666666668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0.95890410958904104</v>
      </c>
      <c r="P2797" s="6">
        <f t="shared" si="259"/>
        <v>35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0.86580086580086579</v>
      </c>
      <c r="P2798" s="6">
        <f t="shared" si="259"/>
        <v>38.095238095238095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0.97423038843783372</v>
      </c>
      <c r="P2799" s="6">
        <f t="shared" si="259"/>
        <v>85.106382978723403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0.98619329388560162</v>
      </c>
      <c r="P2800" s="6">
        <f t="shared" si="259"/>
        <v>35.97122302158273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0.85737704355818334</v>
      </c>
      <c r="P2801" s="6">
        <f t="shared" si="259"/>
        <v>38.46153846153846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0.75187969924812026</v>
      </c>
      <c r="P2802" s="6">
        <f t="shared" si="259"/>
        <v>32.258064516129032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0.75075075075075071</v>
      </c>
      <c r="P2803" s="6">
        <f t="shared" si="259"/>
        <v>38.46153846153846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0.98199672667757776</v>
      </c>
      <c r="P2804" s="6">
        <f t="shared" si="259"/>
        <v>33.333333333333336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0.78155529503712384</v>
      </c>
      <c r="P2805" s="6">
        <f t="shared" si="259"/>
        <v>70.921985815602838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0.86956521739130432</v>
      </c>
      <c r="P2806" s="6">
        <f t="shared" si="259"/>
        <v>43.478260869565219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0.90909090909090906</v>
      </c>
      <c r="P2807" s="6">
        <f t="shared" si="259"/>
        <v>22.222222222222221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0.89206066012488849</v>
      </c>
      <c r="P2808" s="6">
        <f t="shared" si="259"/>
        <v>39.473684210526315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0.79365079365079361</v>
      </c>
      <c r="P2809" s="6">
        <f t="shared" si="259"/>
        <v>53.763440860215056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0.99756151629350476</v>
      </c>
      <c r="P2810" s="6">
        <f t="shared" si="259"/>
        <v>65.217391304347828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0.9765625</v>
      </c>
      <c r="P2811" s="6">
        <f t="shared" si="259"/>
        <v>119.04761904761905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0.92421441774491686</v>
      </c>
      <c r="P2812" s="6">
        <f t="shared" si="259"/>
        <v>43.859649122807021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0.997307270370001</v>
      </c>
      <c r="P2813" s="6">
        <f t="shared" si="259"/>
        <v>92.592592592592595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0.88261253309796994</v>
      </c>
      <c r="P2814" s="6">
        <f t="shared" si="259"/>
        <v>60.24096385542169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0.78384824697938482</v>
      </c>
      <c r="P2815" s="6">
        <f t="shared" si="259"/>
        <v>29.166666666666668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0.92821782178217827</v>
      </c>
      <c r="P2816" s="6">
        <f t="shared" si="259"/>
        <v>23.4375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0.41322314049586778</v>
      </c>
      <c r="P2817" s="6">
        <f t="shared" si="259"/>
        <v>17.857142857142858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0.70638097480574524</v>
      </c>
      <c r="P2818" s="6">
        <f t="shared" si="259"/>
        <v>17.751479289940828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(D2819/E2819)</f>
        <v>0.76923076923076927</v>
      </c>
      <c r="P2819" s="6">
        <f t="shared" ref="P2819:P2882" si="265">(D2819/L2819)</f>
        <v>18.181818181818183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(J2819/86400)+25569+(-5/24)</f>
        <v>42023.42664351852</v>
      </c>
      <c r="T2819" s="10">
        <f t="shared" ref="T2819:T2882" si="26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0.94312930302744502</v>
      </c>
      <c r="P2820" s="6">
        <f t="shared" si="265"/>
        <v>98.039215686274517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0.95419847328244278</v>
      </c>
      <c r="P2821" s="6">
        <f t="shared" si="265"/>
        <v>48.07692307692308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0.73529411764705888</v>
      </c>
      <c r="P2822" s="6">
        <f t="shared" si="265"/>
        <v>10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0.80645161290322576</v>
      </c>
      <c r="P2825" s="6">
        <f t="shared" si="265"/>
        <v>7.1428571428571432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0.85526315789473684</v>
      </c>
      <c r="P2826" s="6">
        <f t="shared" si="265"/>
        <v>43.333333333333336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0.967741935483871</v>
      </c>
      <c r="P2827" s="6">
        <f t="shared" si="265"/>
        <v>58.823529411764703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0.92807424593967514</v>
      </c>
      <c r="P2828" s="6">
        <f t="shared" si="265"/>
        <v>105.26315789473684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0.83160083160083165</v>
      </c>
      <c r="P2829" s="6">
        <f t="shared" si="265"/>
        <v>86.956521739130437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0.9962248322147651</v>
      </c>
      <c r="P2830" s="6">
        <f t="shared" si="265"/>
        <v>97.9381443298969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0.93879083740142699</v>
      </c>
      <c r="P2831" s="6">
        <f t="shared" si="265"/>
        <v>32.89473684210526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0.90361445783132532</v>
      </c>
      <c r="P2833" s="6">
        <f t="shared" si="265"/>
        <v>57.692307692307693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0.87169062653635476</v>
      </c>
      <c r="P2834" s="6">
        <f t="shared" si="265"/>
        <v>26.315789473684209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0.92370851864522752</v>
      </c>
      <c r="P2835" s="6">
        <f t="shared" si="265"/>
        <v>77.142857142857139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0.58823529411764708</v>
      </c>
      <c r="P2836" s="6">
        <f t="shared" si="265"/>
        <v>38.095238095238095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0.53447640019454945</v>
      </c>
      <c r="P2837" s="6">
        <f t="shared" si="265"/>
        <v>10.75268817204301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0.92783505154639179</v>
      </c>
      <c r="P2838" s="6">
        <f t="shared" si="265"/>
        <v>40.909090909090907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0.83160083160083165</v>
      </c>
      <c r="P2840" s="6">
        <f t="shared" si="265"/>
        <v>37.037037037037038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0.89743589743589747</v>
      </c>
      <c r="P2841" s="6">
        <f t="shared" si="265"/>
        <v>112.90322580645162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0.96153846153846156</v>
      </c>
      <c r="P2842" s="6">
        <f t="shared" si="265"/>
        <v>18.939393939393938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100</v>
      </c>
      <c r="P2843" s="6">
        <f t="shared" si="265"/>
        <v>1000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42291.531215277777</v>
      </c>
      <c r="T2843" s="10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 t="e">
        <f t="shared" si="264"/>
        <v>#DIV/0!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41784.744155092594</v>
      </c>
      <c r="T2844" s="10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 t="e">
        <f t="shared" si="264"/>
        <v>#DIV/0!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18.333333333333332</v>
      </c>
      <c r="P2846" s="6">
        <f t="shared" si="265"/>
        <v>550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3.1699070160608622</v>
      </c>
      <c r="P2847" s="6">
        <f t="shared" si="265"/>
        <v>192.30769230769232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 t="e">
        <f t="shared" si="264"/>
        <v>#DIV/0!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 t="e">
        <f t="shared" si="264"/>
        <v>#DIV/0!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500</v>
      </c>
      <c r="P2850" s="6">
        <f t="shared" si="265"/>
        <v>11666.666666666666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100</v>
      </c>
      <c r="P2851" s="6">
        <f t="shared" si="265"/>
        <v>500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25.723472668810288</v>
      </c>
      <c r="P2852" s="6">
        <f t="shared" si="265"/>
        <v>615.38461538461536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 t="e">
        <f t="shared" si="264"/>
        <v>#DIV/0!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52.631578947368418</v>
      </c>
      <c r="P2854" s="6">
        <f t="shared" si="265"/>
        <v>833.33333333333337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 t="e">
        <f t="shared" si="264"/>
        <v>#DIV/0!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2.3980815347721824</v>
      </c>
      <c r="P2856" s="6">
        <f t="shared" si="265"/>
        <v>71.428571428571431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2</v>
      </c>
      <c r="P2857" s="6">
        <f t="shared" si="265"/>
        <v>120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20.547945205479451</v>
      </c>
      <c r="P2858" s="6">
        <f t="shared" si="265"/>
        <v>500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5.0666666666666664</v>
      </c>
      <c r="P2859" s="6">
        <f t="shared" si="265"/>
        <v>2533.3333333333335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 t="e">
        <f t="shared" si="264"/>
        <v>#DIV/0!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57.142857142857146</v>
      </c>
      <c r="P2861" s="6">
        <f t="shared" si="265"/>
        <v>2000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15.037593984962406</v>
      </c>
      <c r="P2862" s="6">
        <f t="shared" si="265"/>
        <v>444.44444444444446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42480.592314814814</v>
      </c>
      <c r="T2862" s="10">
        <f t="shared" si="26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3.125</v>
      </c>
      <c r="P2863" s="6">
        <f t="shared" si="265"/>
        <v>83.333333333333329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230.90909090909091</v>
      </c>
      <c r="P2864" s="6">
        <f t="shared" si="265"/>
        <v>4233.333333333333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2500</v>
      </c>
      <c r="P2865" s="6">
        <f t="shared" si="265"/>
        <v>50000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62.5</v>
      </c>
      <c r="P2866" s="6">
        <f t="shared" si="265"/>
        <v>833.33333333333337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 t="e">
        <f t="shared" si="264"/>
        <v>#DIV/0!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111.11111111111111</v>
      </c>
      <c r="P2868" s="6">
        <f t="shared" si="265"/>
        <v>2500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4.9603174603174605</v>
      </c>
      <c r="P2869" s="6">
        <f t="shared" si="265"/>
        <v>250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2.3802874117706798</v>
      </c>
      <c r="P2870" s="6">
        <f t="shared" si="265"/>
        <v>250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112.99435028248588</v>
      </c>
      <c r="P2871" s="6">
        <f t="shared" si="265"/>
        <v>4000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6.666666666666667</v>
      </c>
      <c r="P2872" s="6">
        <f t="shared" si="265"/>
        <v>555.55555555555554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21.413276231263382</v>
      </c>
      <c r="P2873" s="6">
        <f t="shared" si="265"/>
        <v>769.23076923076928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 t="e">
        <f t="shared" si="264"/>
        <v>#DIV/0!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2.6232948583420774</v>
      </c>
      <c r="P2875" s="6">
        <f t="shared" si="265"/>
        <v>312.5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18.450184501845019</v>
      </c>
      <c r="P2876" s="6">
        <f t="shared" si="265"/>
        <v>1666.6666666666667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2857.1428571428573</v>
      </c>
      <c r="P2877" s="6">
        <f t="shared" si="265"/>
        <v>6666.666666666667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 t="e">
        <f t="shared" si="264"/>
        <v>#DIV/0!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9.2307692307692299</v>
      </c>
      <c r="P2879" s="6">
        <f t="shared" si="265"/>
        <v>1000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42672.746805555558</v>
      </c>
      <c r="T2879" s="10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47.61904761904762</v>
      </c>
      <c r="P2880" s="6">
        <f t="shared" si="265"/>
        <v>750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386.20689655172413</v>
      </c>
      <c r="P2881" s="6">
        <f t="shared" si="265"/>
        <v>11200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4.2857142857142856</v>
      </c>
      <c r="P2882" s="6">
        <f t="shared" si="265"/>
        <v>413.79310344827587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 t="e">
        <f t="shared" ref="O2883:O2946" si="270">(D2883/E2883)</f>
        <v>#DIV/0!</v>
      </c>
      <c r="P2883" s="6" t="e">
        <f t="shared" ref="P2883:P2946" si="271">(D2883/L2883)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(J2883/86400)+25569+(-5/24)</f>
        <v>41916.389305555553</v>
      </c>
      <c r="T2883" s="10">
        <f t="shared" ref="T2883:T2946" si="275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2.9761904761904763</v>
      </c>
      <c r="P2884" s="6">
        <f t="shared" si="271"/>
        <v>187.5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5.2410901467505244</v>
      </c>
      <c r="P2885" s="6">
        <f t="shared" si="271"/>
        <v>2000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243.24324324324326</v>
      </c>
      <c r="P2886" s="6">
        <f t="shared" si="271"/>
        <v>11250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3.0769230769230771</v>
      </c>
      <c r="P2887" s="6">
        <f t="shared" si="271"/>
        <v>80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20</v>
      </c>
      <c r="P2888" s="6">
        <f t="shared" si="271"/>
        <v>200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600</v>
      </c>
      <c r="P2889" s="6">
        <f t="shared" si="271"/>
        <v>3000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 t="e">
        <f t="shared" si="270"/>
        <v>#DIV/0!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2.6269702276707529</v>
      </c>
      <c r="P2891" s="6">
        <f t="shared" si="271"/>
        <v>214.28571428571428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95.238095238095241</v>
      </c>
      <c r="P2892" s="6">
        <f t="shared" si="271"/>
        <v>666.66666666666663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36.630036630036628</v>
      </c>
      <c r="P2893" s="6">
        <f t="shared" si="271"/>
        <v>1000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11</v>
      </c>
      <c r="P2894" s="6">
        <f t="shared" si="271"/>
        <v>323.52941176470586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200</v>
      </c>
      <c r="P2895" s="6">
        <f t="shared" si="271"/>
        <v>2500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 t="e">
        <f t="shared" si="270"/>
        <v>#DIV/0!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21.739130434782609</v>
      </c>
      <c r="P2897" s="6">
        <f t="shared" si="271"/>
        <v>125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4.8</v>
      </c>
      <c r="P2898" s="6">
        <f t="shared" si="271"/>
        <v>250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21.818181818181817</v>
      </c>
      <c r="P2899" s="6">
        <f t="shared" si="271"/>
        <v>4000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23.734177215189874</v>
      </c>
      <c r="P2900" s="6">
        <f t="shared" si="271"/>
        <v>625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 t="e">
        <f t="shared" si="270"/>
        <v>#DIV/0!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1.6152716593245227</v>
      </c>
      <c r="P2902" s="6">
        <f t="shared" si="271"/>
        <v>785.71428571428567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125</v>
      </c>
      <c r="P2903" s="6">
        <f t="shared" si="271"/>
        <v>375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6000</v>
      </c>
      <c r="P2904" s="6">
        <f t="shared" si="271"/>
        <v>150000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128.2051282051282</v>
      </c>
      <c r="P2905" s="6">
        <f t="shared" si="271"/>
        <v>1250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20</v>
      </c>
      <c r="P2906" s="6">
        <f t="shared" si="271"/>
        <v>375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5.627009646302251</v>
      </c>
      <c r="P2907" s="6">
        <f t="shared" si="271"/>
        <v>205.88235294117646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10.619469026548673</v>
      </c>
      <c r="P2908" s="6">
        <f t="shared" si="271"/>
        <v>857.14285714285711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1250</v>
      </c>
      <c r="P2909" s="6">
        <f t="shared" si="271"/>
        <v>1250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42444.669409722221</v>
      </c>
      <c r="T2909" s="10">
        <f t="shared" si="275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36.363636363636367</v>
      </c>
      <c r="P2910" s="6">
        <f t="shared" si="271"/>
        <v>1920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42499.523368055554</v>
      </c>
      <c r="T2910" s="10">
        <f t="shared" si="275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9000</v>
      </c>
      <c r="P2911" s="6">
        <f t="shared" si="271"/>
        <v>180000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30000</v>
      </c>
      <c r="P2912" s="6">
        <f t="shared" si="271"/>
        <v>30000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2.7397260273972601</v>
      </c>
      <c r="P2913" s="6">
        <f t="shared" si="271"/>
        <v>128.57142857142858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7.1133004926108372</v>
      </c>
      <c r="P2914" s="6">
        <f t="shared" si="271"/>
        <v>555.38461538461536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5000</v>
      </c>
      <c r="P2915" s="6">
        <f t="shared" si="271"/>
        <v>5000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25000</v>
      </c>
      <c r="P2916" s="6">
        <f t="shared" si="271"/>
        <v>25000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1.6366612111292962</v>
      </c>
      <c r="P2917" s="6">
        <f t="shared" si="271"/>
        <v>333.33333333333331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12.758620689655173</v>
      </c>
      <c r="P2918" s="6">
        <f t="shared" si="271"/>
        <v>264.28571428571428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4.5766590389016022</v>
      </c>
      <c r="P2919" s="6">
        <f t="shared" si="271"/>
        <v>222.22222222222223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3.6710719530102791</v>
      </c>
      <c r="P2920" s="6">
        <f t="shared" si="271"/>
        <v>250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11.764705882352942</v>
      </c>
      <c r="P2921" s="6">
        <f t="shared" si="271"/>
        <v>100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3.7257824143070044</v>
      </c>
      <c r="P2922" s="6">
        <f t="shared" si="271"/>
        <v>192.30769230769232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0.77519379844961245</v>
      </c>
      <c r="P2923" s="6">
        <f t="shared" si="271"/>
        <v>33.333333333333336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0.96899224806201545</v>
      </c>
      <c r="P2926" s="6">
        <f t="shared" si="271"/>
        <v>170.06802721088437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0.97612421853121933</v>
      </c>
      <c r="P2927" s="6">
        <f t="shared" si="271"/>
        <v>226.13065326633165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41863.375787037039</v>
      </c>
      <c r="T2927" s="10">
        <f t="shared" si="275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0.8</v>
      </c>
      <c r="P2928" s="6">
        <f t="shared" si="271"/>
        <v>60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0.76433121019108285</v>
      </c>
      <c r="P2929" s="6">
        <f t="shared" si="271"/>
        <v>85.714285714285708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0.97972579924193715</v>
      </c>
      <c r="P2931" s="6">
        <f t="shared" si="271"/>
        <v>250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0.99088386841062226</v>
      </c>
      <c r="P2932" s="6">
        <f t="shared" si="271"/>
        <v>161.29032258064515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0.94339622641509435</v>
      </c>
      <c r="P2933" s="6">
        <f t="shared" si="271"/>
        <v>83.333333333333329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0.95150399017802334</v>
      </c>
      <c r="P2934" s="6">
        <f t="shared" si="271"/>
        <v>81.578947368421055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0.97314130011677691</v>
      </c>
      <c r="P2935" s="6">
        <f t="shared" si="271"/>
        <v>46.296296296296298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0.92592592592592593</v>
      </c>
      <c r="P2936" s="6">
        <f t="shared" si="271"/>
        <v>67.567567567567565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0.99122061738884171</v>
      </c>
      <c r="P2937" s="6">
        <f t="shared" si="271"/>
        <v>89.743589743589737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0.78125</v>
      </c>
      <c r="P2938" s="6">
        <f t="shared" si="271"/>
        <v>29.411764705882351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0.75</v>
      </c>
      <c r="P2939" s="6">
        <f t="shared" si="271"/>
        <v>27.272727272727273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0.98643649815043155</v>
      </c>
      <c r="P2940" s="6">
        <f t="shared" si="271"/>
        <v>125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0.97205346294046169</v>
      </c>
      <c r="P2941" s="6">
        <f t="shared" si="271"/>
        <v>320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0.93248787765759045</v>
      </c>
      <c r="P2942" s="6">
        <f t="shared" si="271"/>
        <v>75.757575757575751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25000</v>
      </c>
      <c r="P2943" s="6">
        <f t="shared" si="271"/>
        <v>25000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4.8959608323133414</v>
      </c>
      <c r="P2944" s="6">
        <f t="shared" si="271"/>
        <v>990.09900990099015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 t="e">
        <f t="shared" si="270"/>
        <v>#DIV/0!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100</v>
      </c>
      <c r="P2946" s="6">
        <f t="shared" si="271"/>
        <v>10000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 t="e">
        <f t="shared" ref="O2947:O3010" si="276">(D2947/E2947)</f>
        <v>#DIV/0!</v>
      </c>
      <c r="P2947" s="6" t="e">
        <f t="shared" ref="P2947:P3010" si="277">(D2947/L2947)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(J2947/86400)+25569+(-5/24)</f>
        <v>42117.931250000001</v>
      </c>
      <c r="T2947" s="10">
        <f t="shared" ref="T2947:T3010" si="281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1000</v>
      </c>
      <c r="P2948" s="6">
        <f t="shared" si="277"/>
        <v>1000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23.32089552238806</v>
      </c>
      <c r="P2949" s="6">
        <f t="shared" si="277"/>
        <v>1923.0769230769231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20833.333333333332</v>
      </c>
      <c r="P2950" s="6">
        <f t="shared" si="277"/>
        <v>55555.555555555555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40</v>
      </c>
      <c r="P2951" s="6">
        <f t="shared" si="277"/>
        <v>500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 t="e">
        <f t="shared" si="276"/>
        <v>#DIV/0!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45.620437956204377</v>
      </c>
      <c r="P2953" s="6">
        <f t="shared" si="277"/>
        <v>862.06896551724139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12.461059190031152</v>
      </c>
      <c r="P2954" s="6">
        <f t="shared" si="277"/>
        <v>2500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661.15702479338847</v>
      </c>
      <c r="P2955" s="6">
        <f t="shared" si="277"/>
        <v>133333.33333333334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 t="e">
        <f t="shared" si="276"/>
        <v>#DIV/0!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1.6783216783216783</v>
      </c>
      <c r="P2957" s="6">
        <f t="shared" si="277"/>
        <v>109.09090909090909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5.9757942511346442</v>
      </c>
      <c r="P2958" s="6">
        <f t="shared" si="277"/>
        <v>395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53.571428571428569</v>
      </c>
      <c r="P2959" s="6">
        <f t="shared" si="277"/>
        <v>5000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 t="e">
        <f t="shared" si="276"/>
        <v>#DIV/0!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 t="e">
        <f t="shared" si="276"/>
        <v>#DIV/0!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 t="e">
        <f t="shared" si="276"/>
        <v>#DIV/0!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0.91224229155263636</v>
      </c>
      <c r="P2963" s="6">
        <f t="shared" si="277"/>
        <v>46.296296296296298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0.82101806239737274</v>
      </c>
      <c r="P2964" s="6">
        <f t="shared" si="277"/>
        <v>50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0.93589143659335516</v>
      </c>
      <c r="P2965" s="6">
        <f t="shared" si="277"/>
        <v>102.04081632653062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0.99291258993305787</v>
      </c>
      <c r="P2966" s="6">
        <f t="shared" si="277"/>
        <v>25.510204081632654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0.91743119266055051</v>
      </c>
      <c r="P2967" s="6">
        <f t="shared" si="277"/>
        <v>38.46153846153846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0.88004928275983452</v>
      </c>
      <c r="P2968" s="6">
        <f t="shared" si="277"/>
        <v>78.125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0.8778089887640449</v>
      </c>
      <c r="P2969" s="6">
        <f t="shared" si="277"/>
        <v>70.422535211267601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0.94339622641509435</v>
      </c>
      <c r="P2970" s="6">
        <f t="shared" si="277"/>
        <v>74.468085106382972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0.61538461538461542</v>
      </c>
      <c r="P2971" s="6">
        <f t="shared" si="277"/>
        <v>58.823529411764703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0.94339622641509435</v>
      </c>
      <c r="P2972" s="6">
        <f t="shared" si="277"/>
        <v>65.934065934065927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0.99843993759750393</v>
      </c>
      <c r="P2973" s="6">
        <f t="shared" si="277"/>
        <v>74.418604651162795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0.94921689606074988</v>
      </c>
      <c r="P2974" s="6">
        <f t="shared" si="277"/>
        <v>117.64705882352941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0.57208237986270027</v>
      </c>
      <c r="P2975" s="6">
        <f t="shared" si="277"/>
        <v>151.5151515151515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0.98039215686274506</v>
      </c>
      <c r="P2976" s="6">
        <f t="shared" si="277"/>
        <v>57.47126436781609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0.99875156054931336</v>
      </c>
      <c r="P2977" s="6">
        <f t="shared" si="277"/>
        <v>70.796460176991147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0.58333333333333337</v>
      </c>
      <c r="P2978" s="6">
        <f t="shared" si="277"/>
        <v>5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0.8805400645729381</v>
      </c>
      <c r="P2979" s="6">
        <f t="shared" si="277"/>
        <v>100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0.77239958805355302</v>
      </c>
      <c r="P2980" s="6">
        <f t="shared" si="277"/>
        <v>46.875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0.98619329388560162</v>
      </c>
      <c r="P2981" s="6">
        <f t="shared" si="277"/>
        <v>108.69565217391305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0.91603053435114501</v>
      </c>
      <c r="P2982" s="6">
        <f t="shared" si="277"/>
        <v>125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0.77564475470234628</v>
      </c>
      <c r="P2983" s="6">
        <f t="shared" si="277"/>
        <v>41.237113402061858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0.97981579463060942</v>
      </c>
      <c r="P2984" s="6">
        <f t="shared" si="277"/>
        <v>84.745762711864401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0.68240950088157304</v>
      </c>
      <c r="P2985" s="6">
        <f t="shared" si="277"/>
        <v>105.93607305936074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0.99649234693877553</v>
      </c>
      <c r="P2986" s="6">
        <f t="shared" si="277"/>
        <v>114.6788990825688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0.82203041512535968</v>
      </c>
      <c r="P2987" s="6">
        <f t="shared" si="277"/>
        <v>90.090090090090087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42654.765370370369</v>
      </c>
      <c r="T2987" s="10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0.94786729857819907</v>
      </c>
      <c r="P2988" s="6">
        <f t="shared" si="277"/>
        <v>42.857142857142854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0.9057905377497264</v>
      </c>
      <c r="P2989" s="6">
        <f t="shared" si="277"/>
        <v>94.339622641509436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42511.153715277775</v>
      </c>
      <c r="T2990" s="10">
        <f t="shared" si="281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0.56645990879995467</v>
      </c>
      <c r="P2991" s="6">
        <f t="shared" si="277"/>
        <v>54.945054945054942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0.96810933940774491</v>
      </c>
      <c r="P2993" s="6">
        <f t="shared" si="277"/>
        <v>91.397849462365585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0.9569377990430622</v>
      </c>
      <c r="P2994" s="6">
        <f t="shared" si="277"/>
        <v>46.875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0.99700897308075775</v>
      </c>
      <c r="P2995" s="6">
        <f t="shared" si="277"/>
        <v>45.454545454545453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0.21846144883632868</v>
      </c>
      <c r="P2996" s="6">
        <f t="shared" si="277"/>
        <v>5.0847457627118642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0.9527439024390244</v>
      </c>
      <c r="P2997" s="6">
        <f t="shared" si="277"/>
        <v>60.24096385542169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0.58158856763044198</v>
      </c>
      <c r="P2998" s="6">
        <f t="shared" si="277"/>
        <v>89.285714285714292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42090.704166666663</v>
      </c>
      <c r="T2998" s="10">
        <f t="shared" si="281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0.96404126096596932</v>
      </c>
      <c r="P2999" s="6">
        <f t="shared" si="277"/>
        <v>86.956521739130437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0.97060051053586849</v>
      </c>
      <c r="P3000" s="6">
        <f t="shared" si="277"/>
        <v>115.47344110854503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0.84112149532710279</v>
      </c>
      <c r="P3001" s="6">
        <f t="shared" si="277"/>
        <v>67.5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0.31377481894009879</v>
      </c>
      <c r="P3003" s="6">
        <f t="shared" si="277"/>
        <v>41.222857142857144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0.92160680830446728</v>
      </c>
      <c r="P3004" s="6">
        <f t="shared" si="277"/>
        <v>67.307692307692307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0.98846787479406917</v>
      </c>
      <c r="P3005" s="6">
        <f t="shared" si="277"/>
        <v>176.47058823529412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0.88640694943048348</v>
      </c>
      <c r="P3006" s="6">
        <f t="shared" si="277"/>
        <v>144.4043321299639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0.82990150791538131</v>
      </c>
      <c r="P3007" s="6">
        <f t="shared" si="277"/>
        <v>89.830508474576277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0.92807424593967514</v>
      </c>
      <c r="P3008" s="6">
        <f t="shared" si="277"/>
        <v>82.474226804123717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</v>
      </c>
      <c r="T3008" s="10">
        <f t="shared" si="281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0.55555555555555558</v>
      </c>
      <c r="P3009" s="6">
        <f t="shared" si="277"/>
        <v>30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0.98846787479406917</v>
      </c>
      <c r="P3010" s="6">
        <f t="shared" si="277"/>
        <v>115.38461538461539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(D3011/E3011)</f>
        <v>0.83503123016800829</v>
      </c>
      <c r="P3011" s="6">
        <f t="shared" ref="P3011:P3074" si="283">(D3011/L3011)</f>
        <v>195.3125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(J3011/86400)+25569+(-5/24)</f>
        <v>41939.361574074072</v>
      </c>
      <c r="T3011" s="10">
        <f t="shared" ref="T3011:T3074" si="287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0.63291139240506333</v>
      </c>
      <c r="P3012" s="6">
        <f t="shared" si="283"/>
        <v>100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0.80862533692722371</v>
      </c>
      <c r="P3013" s="6">
        <f t="shared" si="283"/>
        <v>12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0.85378868729989332</v>
      </c>
      <c r="P3014" s="6">
        <f t="shared" si="283"/>
        <v>72.727272727272734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0.63710499490316008</v>
      </c>
      <c r="P3015" s="6">
        <f t="shared" si="283"/>
        <v>93.45794392523365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0.88414202857547042</v>
      </c>
      <c r="P3016" s="6">
        <f t="shared" si="283"/>
        <v>44.88330341113106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41919.915277777771</v>
      </c>
      <c r="T3016" s="10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0.96921322690992018</v>
      </c>
      <c r="P3017" s="6">
        <f t="shared" si="283"/>
        <v>85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0.97454712221967443</v>
      </c>
      <c r="P3018" s="6">
        <f t="shared" si="283"/>
        <v>236.11111111111111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0.94481425810607689</v>
      </c>
      <c r="P3019" s="6">
        <f t="shared" si="283"/>
        <v>138.36477987421384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0.99290780141843971</v>
      </c>
      <c r="P3020" s="6">
        <f t="shared" si="283"/>
        <v>102.4390243902439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</v>
      </c>
      <c r="T3020" s="10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0.82485565026120433</v>
      </c>
      <c r="P3021" s="6">
        <f t="shared" si="283"/>
        <v>66.371681415929203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0.99431818181818177</v>
      </c>
      <c r="P3022" s="6">
        <f t="shared" si="283"/>
        <v>233.33333333333334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0.86190384983719592</v>
      </c>
      <c r="P3023" s="6">
        <f t="shared" si="283"/>
        <v>43.689320388349515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0.99127676447264079</v>
      </c>
      <c r="P3024" s="6">
        <f t="shared" si="283"/>
        <v>161.29032258064515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0.970873786407767</v>
      </c>
      <c r="P3025" s="6">
        <f t="shared" si="283"/>
        <v>116.66666666666667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42121.467430555553</v>
      </c>
      <c r="T3025" s="10">
        <f t="shared" si="287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0.40581121662202746</v>
      </c>
      <c r="P3026" s="6">
        <f t="shared" si="283"/>
        <v>27.472527472527471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0.33090668431502318</v>
      </c>
      <c r="P3027" s="6">
        <f t="shared" si="283"/>
        <v>17.241379310344829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0.69767441860465118</v>
      </c>
      <c r="P3028" s="6">
        <f t="shared" si="283"/>
        <v>36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0.76080340839926963</v>
      </c>
      <c r="P3029" s="6">
        <f t="shared" si="283"/>
        <v>125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0.5951672419950006</v>
      </c>
      <c r="P3030" s="6">
        <f t="shared" si="283"/>
        <v>50.505050505050505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0.9117709631340607</v>
      </c>
      <c r="P3031" s="6">
        <f t="shared" si="283"/>
        <v>86.206896551724142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0.93733261917514732</v>
      </c>
      <c r="P3032" s="6">
        <f t="shared" si="283"/>
        <v>42.68292682926829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0.78616352201257866</v>
      </c>
      <c r="P3034" s="6">
        <f t="shared" si="283"/>
        <v>40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0.68243858052775253</v>
      </c>
      <c r="P3035" s="6">
        <f t="shared" si="283"/>
        <v>130.43478260869566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0.88860453543754891</v>
      </c>
      <c r="P3036" s="6">
        <f t="shared" si="283"/>
        <v>79.365079365079367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0.91922883319342674</v>
      </c>
      <c r="P3037" s="6">
        <f t="shared" si="283"/>
        <v>81.433224755700323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0.78906669191680079</v>
      </c>
      <c r="P3038" s="6">
        <f t="shared" si="283"/>
        <v>75.98784194528875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0.46904315196998125</v>
      </c>
      <c r="P3039" s="6">
        <f t="shared" si="283"/>
        <v>15.625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0.99502487562189057</v>
      </c>
      <c r="P3040" s="6">
        <f t="shared" si="283"/>
        <v>37.037037037037038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0.9198455763246467</v>
      </c>
      <c r="P3041" s="6">
        <f t="shared" si="283"/>
        <v>84.745762711864401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0.93023255813953487</v>
      </c>
      <c r="P3042" s="6">
        <f t="shared" si="283"/>
        <v>71.428571428571431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0.90512540894220284</v>
      </c>
      <c r="P3043" s="6">
        <f t="shared" si="283"/>
        <v>87.368421052631575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0.78125</v>
      </c>
      <c r="P3044" s="6">
        <f t="shared" si="283"/>
        <v>40.54054054054054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0.9090358160111508</v>
      </c>
      <c r="P3045" s="6">
        <f t="shared" si="283"/>
        <v>117.1875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0.91456443868607573</v>
      </c>
      <c r="P3046" s="6">
        <f t="shared" si="283"/>
        <v>76.92307692307692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0.75354259211116259</v>
      </c>
      <c r="P3047" s="6">
        <f t="shared" si="283"/>
        <v>62.5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0.52397691848510974</v>
      </c>
      <c r="P3048" s="6">
        <f t="shared" si="283"/>
        <v>136.20689655172413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0.67114093959731547</v>
      </c>
      <c r="P3049" s="6">
        <f t="shared" si="283"/>
        <v>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0.60096153846153844</v>
      </c>
      <c r="P3050" s="6">
        <f t="shared" si="283"/>
        <v>106.38297872340425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41975.692847222221</v>
      </c>
      <c r="T3050" s="10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0.9375</v>
      </c>
      <c r="P3051" s="6">
        <f t="shared" si="283"/>
        <v>69.444444444444443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0.94339622641509435</v>
      </c>
      <c r="P3052" s="6">
        <f t="shared" si="283"/>
        <v>66.666666666666671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4.2321644498186215</v>
      </c>
      <c r="P3053" s="6">
        <f t="shared" si="283"/>
        <v>100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42744.207696759258</v>
      </c>
      <c r="T3053" s="10">
        <f t="shared" si="287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666.66666666666663</v>
      </c>
      <c r="P3054" s="6">
        <f t="shared" si="283"/>
        <v>25000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250</v>
      </c>
      <c r="P3055" s="6">
        <f t="shared" si="283"/>
        <v>3333.3333333333335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 t="e">
        <f t="shared" si="282"/>
        <v>#DIV/0!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20000</v>
      </c>
      <c r="P3057" s="6">
        <f t="shared" si="283"/>
        <v>20000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 t="e">
        <f t="shared" si="282"/>
        <v>#DIV/0!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 t="e">
        <f t="shared" si="282"/>
        <v>#DIV/0!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6000</v>
      </c>
      <c r="P3060" s="6">
        <f t="shared" si="283"/>
        <v>6000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33.259423503325941</v>
      </c>
      <c r="P3061" s="6">
        <f t="shared" si="283"/>
        <v>1363.6363636363637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656.71641791044772</v>
      </c>
      <c r="P3062" s="6">
        <f t="shared" si="283"/>
        <v>36666.666666666664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 t="e">
        <f t="shared" si="282"/>
        <v>#DIV/0!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1.4961101137043686</v>
      </c>
      <c r="P3064" s="6">
        <f t="shared" si="283"/>
        <v>149.25373134328359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5.1107325383304945</v>
      </c>
      <c r="P3065" s="6">
        <f t="shared" si="283"/>
        <v>130.43478260869566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42630.714560185188</v>
      </c>
      <c r="T3065" s="10">
        <f t="shared" si="287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8.8537362767087711</v>
      </c>
      <c r="P3066" s="6">
        <f t="shared" si="283"/>
        <v>1041.6666666666667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2500</v>
      </c>
      <c r="P3067" s="6">
        <f t="shared" si="283"/>
        <v>12500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8.34326579261025</v>
      </c>
      <c r="P3068" s="6">
        <f t="shared" si="283"/>
        <v>23333.333333333332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40</v>
      </c>
      <c r="P3069" s="6">
        <f t="shared" si="283"/>
        <v>8000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1428.5714285714287</v>
      </c>
      <c r="P3070" s="6">
        <f t="shared" si="283"/>
        <v>125000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7.0921985815602833</v>
      </c>
      <c r="P3071" s="6">
        <f t="shared" si="283"/>
        <v>142.85714285714286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29.940119760479043</v>
      </c>
      <c r="P3072" s="6">
        <f t="shared" si="283"/>
        <v>625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1.6729401923881222</v>
      </c>
      <c r="P3073" s="6">
        <f t="shared" si="283"/>
        <v>102.56410256410257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6000</v>
      </c>
      <c r="P3074" s="6">
        <f t="shared" si="283"/>
        <v>6000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(D3075/E3075)</f>
        <v>4341.0852713178292</v>
      </c>
      <c r="P3075" s="6">
        <f t="shared" ref="P3075:P3138" si="289">(D3075/L3075)</f>
        <v>400000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(J3075/86400)+25569+(-5/24)</f>
        <v>42111.475694444445</v>
      </c>
      <c r="T3075" s="10">
        <f t="shared" ref="T3075:T3138" si="293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1136.3636363636363</v>
      </c>
      <c r="P3076" s="6">
        <f t="shared" si="289"/>
        <v>8333.3333333333339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42409.362951388888</v>
      </c>
      <c r="T3076" s="10">
        <f t="shared" si="293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11.574074074074074</v>
      </c>
      <c r="P3077" s="6">
        <f t="shared" si="289"/>
        <v>750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42550.89398148148</v>
      </c>
      <c r="T3077" s="10">
        <f t="shared" si="293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6.6401062416998675</v>
      </c>
      <c r="P3078" s="6">
        <f t="shared" si="289"/>
        <v>200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209.52380952380952</v>
      </c>
      <c r="P3079" s="6">
        <f t="shared" si="289"/>
        <v>11000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845.07042253521126</v>
      </c>
      <c r="P3080" s="6">
        <f t="shared" si="289"/>
        <v>20000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118.80153215749154</v>
      </c>
      <c r="P3081" s="6">
        <f t="shared" si="289"/>
        <v>49395.037037037036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5319.1489361702124</v>
      </c>
      <c r="P3082" s="6">
        <f t="shared" si="289"/>
        <v>285714.28571428574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475.51117451260103</v>
      </c>
      <c r="P3083" s="6">
        <f t="shared" si="289"/>
        <v>200000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 t="e">
        <f t="shared" si="288"/>
        <v>#DIV/0!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357.14285714285717</v>
      </c>
      <c r="P3085" s="6">
        <f t="shared" si="289"/>
        <v>6666.666666666667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8.6361702127659576</v>
      </c>
      <c r="P3086" s="6">
        <f t="shared" si="289"/>
        <v>676.5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40.983606557377051</v>
      </c>
      <c r="P3087" s="6">
        <f t="shared" si="289"/>
        <v>2777.7777777777778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42246.675451388888</v>
      </c>
      <c r="T3087" s="10">
        <f t="shared" si="293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400</v>
      </c>
      <c r="P3088" s="6">
        <f t="shared" si="289"/>
        <v>6666.666666666667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160</v>
      </c>
      <c r="P3089" s="6">
        <f t="shared" si="289"/>
        <v>10000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515.8730158730159</v>
      </c>
      <c r="P3090" s="6">
        <f t="shared" si="289"/>
        <v>21666.666666666668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4.2705842159207377</v>
      </c>
      <c r="P3091" s="6">
        <f t="shared" si="289"/>
        <v>555.55555555555554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19.681595521343596</v>
      </c>
      <c r="P3092" s="6">
        <f t="shared" si="289"/>
        <v>25000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6.2814070351758797</v>
      </c>
      <c r="P3093" s="6">
        <f t="shared" si="289"/>
        <v>555.55555555555554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84.517279557805594</v>
      </c>
      <c r="P3094" s="6">
        <f t="shared" si="289"/>
        <v>4761.9047619047615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4.395604395604396</v>
      </c>
      <c r="P3095" s="6">
        <f t="shared" si="289"/>
        <v>235.29411764705881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41760.700706018521</v>
      </c>
      <c r="T3095" s="10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4000</v>
      </c>
      <c r="P3096" s="6">
        <f t="shared" si="289"/>
        <v>100000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298.39999999999998</v>
      </c>
      <c r="P3097" s="6">
        <f t="shared" si="289"/>
        <v>14920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25.157232704402517</v>
      </c>
      <c r="P3098" s="6">
        <f t="shared" si="289"/>
        <v>1428.5714285714287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5.8309037900874632</v>
      </c>
      <c r="P3099" s="6">
        <f t="shared" si="289"/>
        <v>238.0952380952381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27.716154721274176</v>
      </c>
      <c r="P3100" s="6">
        <f t="shared" si="289"/>
        <v>1804.6296296296296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7.1942446043165464</v>
      </c>
      <c r="P3101" s="6">
        <f t="shared" si="289"/>
        <v>400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6.5681444991789819</v>
      </c>
      <c r="P3102" s="6">
        <f t="shared" si="289"/>
        <v>923.07692307692309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8.3333333333333339</v>
      </c>
      <c r="P3103" s="6">
        <f t="shared" si="289"/>
        <v>208.33333333333334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2.556727388942154</v>
      </c>
      <c r="P3104" s="6">
        <f t="shared" si="289"/>
        <v>177.77777777777777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372.72727272727275</v>
      </c>
      <c r="P3105" s="6">
        <f t="shared" si="289"/>
        <v>2050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3.3755274261603376</v>
      </c>
      <c r="P3106" s="6">
        <f t="shared" si="289"/>
        <v>800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2.3606623586429727</v>
      </c>
      <c r="P3107" s="6">
        <f t="shared" si="289"/>
        <v>188.54838709677421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24.390243902439025</v>
      </c>
      <c r="P3108" s="6">
        <f t="shared" si="289"/>
        <v>250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42241.220787037033</v>
      </c>
      <c r="T3108" s="10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5.0600885515496525</v>
      </c>
      <c r="P3109" s="6">
        <f t="shared" si="289"/>
        <v>1379.3103448275863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42128.605914351851</v>
      </c>
      <c r="T3109" s="10">
        <f t="shared" si="293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1923.0769230769231</v>
      </c>
      <c r="P3110" s="6">
        <f t="shared" si="289"/>
        <v>25000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3.9951756369666818</v>
      </c>
      <c r="P3111" s="6">
        <f t="shared" si="289"/>
        <v>232.45614035087721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2500</v>
      </c>
      <c r="P3112" s="6">
        <f t="shared" si="289"/>
        <v>25000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3.7537537537537538</v>
      </c>
      <c r="P3113" s="6">
        <f t="shared" si="289"/>
        <v>263.15789473684208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41885.386805555558</v>
      </c>
      <c r="T3113" s="10">
        <f t="shared" si="293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21.113243761996163</v>
      </c>
      <c r="P3114" s="6">
        <f t="shared" si="289"/>
        <v>1222.2222222222222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23.565264293419634</v>
      </c>
      <c r="P3115" s="6">
        <f t="shared" si="289"/>
        <v>2952.0270270270271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 t="e">
        <f t="shared" si="288"/>
        <v>#DIV/0!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33.333333333333336</v>
      </c>
      <c r="P3117" s="6">
        <f t="shared" si="289"/>
        <v>10000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1.7441860465116279</v>
      </c>
      <c r="P3118" s="6">
        <f t="shared" si="289"/>
        <v>75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1000</v>
      </c>
      <c r="P3119" s="6">
        <f t="shared" si="289"/>
        <v>1000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42509.166203703702</v>
      </c>
      <c r="T3119" s="10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322.58064516129031</v>
      </c>
      <c r="P3120" s="6">
        <f t="shared" si="289"/>
        <v>250000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2000</v>
      </c>
      <c r="P3121" s="6">
        <f t="shared" si="289"/>
        <v>10000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10156.25</v>
      </c>
      <c r="P3122" s="6">
        <f t="shared" si="289"/>
        <v>130000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42435.733749999992</v>
      </c>
      <c r="T3122" s="10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150</v>
      </c>
      <c r="P3123" s="6">
        <f t="shared" si="289"/>
        <v>1500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1.7155172413793103</v>
      </c>
      <c r="P3124" s="6">
        <f t="shared" si="289"/>
        <v>99.5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1.4672739224340314</v>
      </c>
      <c r="P3125" s="6">
        <f t="shared" si="289"/>
        <v>359.19540229885058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30769.23076923077</v>
      </c>
      <c r="P3126" s="6">
        <f t="shared" si="289"/>
        <v>200000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 t="e">
        <f t="shared" si="288"/>
        <v>#DIV/0!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24.03846153846154</v>
      </c>
      <c r="P3128" s="6">
        <f t="shared" si="289"/>
        <v>1470.5882352941176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42426.809745370367</v>
      </c>
      <c r="T3128" s="10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 t="e">
        <f t="shared" si="288"/>
        <v>#DIV/0!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0.92075379043643735</v>
      </c>
      <c r="P3130" s="6">
        <f t="shared" si="289"/>
        <v>128.2051282051282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125</v>
      </c>
      <c r="P3131" s="6">
        <f t="shared" si="289"/>
        <v>1250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26.666666666666668</v>
      </c>
      <c r="P3132" s="6">
        <f t="shared" si="289"/>
        <v>2500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6.3565891472868215</v>
      </c>
      <c r="P3133" s="6">
        <f t="shared" si="289"/>
        <v>341.66666666666669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3000</v>
      </c>
      <c r="P3134" s="6">
        <f t="shared" si="289"/>
        <v>30000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0.92592592592592593</v>
      </c>
      <c r="P3135" s="6">
        <f t="shared" si="289"/>
        <v>31.25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4.4444444444444446</v>
      </c>
      <c r="P3136" s="6">
        <f t="shared" si="289"/>
        <v>83.333333333333329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42800.511793981474</v>
      </c>
      <c r="T3136" s="10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4.7962962962962967</v>
      </c>
      <c r="P3137" s="6">
        <f t="shared" si="289"/>
        <v>111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0.78247261345852892</v>
      </c>
      <c r="P3138" s="6">
        <f t="shared" si="289"/>
        <v>22.727272727272727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(D3139/E3139)</f>
        <v>30</v>
      </c>
      <c r="P3139" s="6">
        <f t="shared" ref="P3139:P3202" si="295">(D3139/L3139)</f>
        <v>1500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(J3139/86400)+25569+(-5/24)</f>
        <v>42807.676724537036</v>
      </c>
      <c r="T3139" s="10">
        <f t="shared" ref="T3139:T3202" si="2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 t="e">
        <f t="shared" si="294"/>
        <v>#DIV/0!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18.518518518518519</v>
      </c>
      <c r="P3141" s="6">
        <f t="shared" si="295"/>
        <v>8333.3333333333339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104.16666666666667</v>
      </c>
      <c r="P3142" s="6">
        <f t="shared" si="295"/>
        <v>2500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1.9379844961240309</v>
      </c>
      <c r="P3143" s="6">
        <f t="shared" si="295"/>
        <v>62.5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61.111111111111114</v>
      </c>
      <c r="P3144" s="6">
        <f t="shared" si="295"/>
        <v>916.66666666666663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 t="e">
        <f t="shared" si="294"/>
        <v>#DIV/0!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1.3262599469496021</v>
      </c>
      <c r="P3146" s="6">
        <f t="shared" si="295"/>
        <v>333.33333333333331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 t="e">
        <f t="shared" si="294"/>
        <v>#DIV/0!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9.5238095238095237</v>
      </c>
      <c r="P3148" s="6">
        <f t="shared" si="295"/>
        <v>4166.666666666667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0.85088279089555419</v>
      </c>
      <c r="P3149" s="6">
        <f t="shared" si="295"/>
        <v>93.896713615023472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41909.761053240734</v>
      </c>
      <c r="T3149" s="10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0.76238881829733163</v>
      </c>
      <c r="P3150" s="6">
        <f t="shared" si="295"/>
        <v>31.578947368421051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0.96153846153846156</v>
      </c>
      <c r="P3151" s="6">
        <f t="shared" si="295"/>
        <v>50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0.99009900990099009</v>
      </c>
      <c r="P3152" s="6">
        <f t="shared" si="295"/>
        <v>33.653846153846153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0.99601593625498008</v>
      </c>
      <c r="P3153" s="6">
        <f t="shared" si="295"/>
        <v>102.94117647058823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0.94380094380094381</v>
      </c>
      <c r="P3154" s="6">
        <f t="shared" si="295"/>
        <v>32.835820895522389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0.29798857710454435</v>
      </c>
      <c r="P3155" s="6">
        <f t="shared" si="295"/>
        <v>12.448132780082988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0.8855154965211891</v>
      </c>
      <c r="P3156" s="6">
        <f t="shared" si="295"/>
        <v>56.91056910569106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0.5304910331100674</v>
      </c>
      <c r="P3157" s="6">
        <f t="shared" si="295"/>
        <v>16.556291390728475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0.9821428571428571</v>
      </c>
      <c r="P3158" s="6">
        <f t="shared" si="295"/>
        <v>61.797752808988761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0.99009900990099009</v>
      </c>
      <c r="P3159" s="6">
        <f t="shared" si="295"/>
        <v>97.560975609756099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0.8771929824561403</v>
      </c>
      <c r="P3160" s="6">
        <f t="shared" si="295"/>
        <v>72.463768115942031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41447.631388888891</v>
      </c>
      <c r="T3160" s="10">
        <f t="shared" si="2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0.74916842305041398</v>
      </c>
      <c r="P3161" s="6">
        <f t="shared" si="295"/>
        <v>28.846153846153847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0.98489822718319109</v>
      </c>
      <c r="P3162" s="6">
        <f t="shared" si="295"/>
        <v>78.94736842105263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0.95147478591817314</v>
      </c>
      <c r="P3163" s="6">
        <f t="shared" si="295"/>
        <v>27.027027027027028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0.78647267007471489</v>
      </c>
      <c r="P3164" s="6">
        <f t="shared" si="295"/>
        <v>63.492063492063494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0.89965397923875434</v>
      </c>
      <c r="P3165" s="6">
        <f t="shared" si="295"/>
        <v>180.55555555555554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0.93668040464593483</v>
      </c>
      <c r="P3166" s="6">
        <f t="shared" si="295"/>
        <v>35.2112676056338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41766.597395833327</v>
      </c>
      <c r="T3166" s="10">
        <f t="shared" si="2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0.61475409836065575</v>
      </c>
      <c r="P3167" s="6">
        <f t="shared" si="295"/>
        <v>35.714285714285715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0.62411030846562832</v>
      </c>
      <c r="P3168" s="6">
        <f t="shared" si="295"/>
        <v>37.634408602150536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0.86083213773314204</v>
      </c>
      <c r="P3169" s="6">
        <f t="shared" si="295"/>
        <v>54.545454545454547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0.80515297906602257</v>
      </c>
      <c r="P3170" s="6">
        <f t="shared" si="295"/>
        <v>40.983606557377051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0.97075597621647858</v>
      </c>
      <c r="P3171" s="6">
        <f t="shared" si="295"/>
        <v>97.560975609756099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0.89086859688195996</v>
      </c>
      <c r="P3172" s="6">
        <f t="shared" si="295"/>
        <v>28.169014084507044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0.91899698043849287</v>
      </c>
      <c r="P3173" s="6">
        <f t="shared" si="295"/>
        <v>59.82905982905983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0.86956521739130432</v>
      </c>
      <c r="P3174" s="6">
        <f t="shared" si="295"/>
        <v>68.965517241379317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0.970873786407767</v>
      </c>
      <c r="P3175" s="6">
        <f t="shared" si="295"/>
        <v>135.13513513513513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41878.670046296298</v>
      </c>
      <c r="T3175" s="10">
        <f t="shared" si="2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0.98879367172050103</v>
      </c>
      <c r="P3176" s="6">
        <f t="shared" si="295"/>
        <v>130.43478260869566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0.91274187659729833</v>
      </c>
      <c r="P3177" s="6">
        <f t="shared" si="295"/>
        <v>83.333333333333329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0.87076076993583873</v>
      </c>
      <c r="P3178" s="6">
        <f t="shared" si="295"/>
        <v>34.545454545454547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0.85178875638841567</v>
      </c>
      <c r="P3179" s="6">
        <f t="shared" si="295"/>
        <v>49.019607843137258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0.58229813664596275</v>
      </c>
      <c r="P3180" s="6">
        <f t="shared" si="295"/>
        <v>19.23076923076923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0.87594529095982754</v>
      </c>
      <c r="P3181" s="6">
        <f t="shared" si="295"/>
        <v>67.741935483870961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0.83507306889352817</v>
      </c>
      <c r="P3182" s="6">
        <f t="shared" si="295"/>
        <v>26.666666666666668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0.91743119266055051</v>
      </c>
      <c r="P3183" s="6">
        <f t="shared" si="295"/>
        <v>33.333333333333336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0.99122061738884171</v>
      </c>
      <c r="P3184" s="6">
        <f t="shared" si="295"/>
        <v>46.357615894039732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0.91743119266055051</v>
      </c>
      <c r="P3185" s="6">
        <f t="shared" si="295"/>
        <v>36.764705882352942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0.93275488069414314</v>
      </c>
      <c r="P3186" s="6">
        <f t="shared" si="295"/>
        <v>93.478260869565219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0.9785932721712538</v>
      </c>
      <c r="P3188" s="6">
        <f t="shared" si="295"/>
        <v>45.714285714285715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0.85989451960559504</v>
      </c>
      <c r="P3189" s="6">
        <f t="shared" si="295"/>
        <v>61.475409836065573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1.5384615384615385</v>
      </c>
      <c r="P3190" s="6">
        <f t="shared" si="295"/>
        <v>22.222222222222221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8.112094395280236</v>
      </c>
      <c r="P3191" s="6">
        <f t="shared" si="295"/>
        <v>2894.7368421052633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 t="e">
        <f t="shared" si="294"/>
        <v>#DIV/0!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24.834437086092716</v>
      </c>
      <c r="P3193" s="6">
        <f t="shared" si="295"/>
        <v>937.5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98.039215686274517</v>
      </c>
      <c r="P3194" s="6">
        <f t="shared" si="295"/>
        <v>1250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8.5178875638841571</v>
      </c>
      <c r="P3195" s="6">
        <f t="shared" si="295"/>
        <v>208.33333333333334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 t="e">
        <f t="shared" si="294"/>
        <v>#DIV/0!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1.6908212560386473</v>
      </c>
      <c r="P3197" s="6">
        <f t="shared" si="295"/>
        <v>89.743589743589737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1666.6666666666667</v>
      </c>
      <c r="P3198" s="6">
        <f t="shared" si="295"/>
        <v>500000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8.7336244541484724</v>
      </c>
      <c r="P3199" s="6">
        <f t="shared" si="295"/>
        <v>2500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272.72727272727275</v>
      </c>
      <c r="P3200" s="6">
        <f t="shared" si="295"/>
        <v>10000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1.9171779141104295</v>
      </c>
      <c r="P3201" s="6">
        <f t="shared" si="295"/>
        <v>94.339622641509436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41858.553449074076</v>
      </c>
      <c r="T3201" s="10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50000</v>
      </c>
      <c r="P3202" s="6">
        <f t="shared" si="295"/>
        <v>50000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(D3203/E3203)</f>
        <v>80</v>
      </c>
      <c r="P3203" s="6">
        <f t="shared" ref="P3203:P3266" si="301">(D3203/L3203)</f>
        <v>1000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(J3203/86400)+25569+(-5/24)</f>
        <v>41861.558761574073</v>
      </c>
      <c r="T3203" s="10">
        <f t="shared" ref="T3203:T3266" si="305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1.8341892883345561</v>
      </c>
      <c r="P3204" s="6">
        <f t="shared" si="301"/>
        <v>200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4</v>
      </c>
      <c r="P3205" s="6">
        <f t="shared" si="301"/>
        <v>166.66666666666666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 t="e">
        <f t="shared" si="300"/>
        <v>#DIV/0!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29.304029304029303</v>
      </c>
      <c r="P3207" s="6">
        <f t="shared" si="301"/>
        <v>666.66666666666663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 t="e">
        <f t="shared" si="300"/>
        <v>#DIV/0!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2.1568627450980391</v>
      </c>
      <c r="P3209" s="6">
        <f t="shared" si="301"/>
        <v>152.77777777777777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0.96618357487922701</v>
      </c>
      <c r="P3210" s="6">
        <f t="shared" si="301"/>
        <v>60.975609756097562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0.83806028741057004</v>
      </c>
      <c r="P3211" s="6">
        <f t="shared" si="301"/>
        <v>42.035398230088497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</v>
      </c>
      <c r="T3211" s="10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0.79512324410283597</v>
      </c>
      <c r="P3212" s="6">
        <f t="shared" si="301"/>
        <v>50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0.83511855052467232</v>
      </c>
      <c r="P3213" s="6">
        <f t="shared" si="301"/>
        <v>71.428571428571431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41834.378240740734</v>
      </c>
      <c r="T3213" s="10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0.79207920792079212</v>
      </c>
      <c r="P3214" s="6">
        <f t="shared" si="301"/>
        <v>42.553191489361701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0.99883469285833193</v>
      </c>
      <c r="P3215" s="6">
        <f t="shared" si="301"/>
        <v>127.65957446808511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0.97911227154046998</v>
      </c>
      <c r="P3216" s="6">
        <f t="shared" si="301"/>
        <v>104.34782608695652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0.99649802123964348</v>
      </c>
      <c r="P3217" s="6">
        <f t="shared" si="301"/>
        <v>261.19402985074629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0.99950024987506247</v>
      </c>
      <c r="P3218" s="6">
        <f t="shared" si="301"/>
        <v>57.142857142857146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0.86190384983719592</v>
      </c>
      <c r="P3219" s="6">
        <f t="shared" si="301"/>
        <v>43.269230769230766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0.97943192948090108</v>
      </c>
      <c r="P3220" s="6">
        <f t="shared" si="301"/>
        <v>65.217391304347828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0.9989012086704625</v>
      </c>
      <c r="P3221" s="6">
        <f t="shared" si="301"/>
        <v>168.0672268907563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0.99166997223324083</v>
      </c>
      <c r="P3222" s="6">
        <f t="shared" si="301"/>
        <v>254.23728813559322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0.96688421561518012</v>
      </c>
      <c r="P3223" s="6">
        <f t="shared" si="301"/>
        <v>35.398230088495573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0.80128205128205132</v>
      </c>
      <c r="P3224" s="6">
        <f t="shared" si="301"/>
        <v>29.761904761904763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0.91310751104565535</v>
      </c>
      <c r="P3225" s="6">
        <f t="shared" si="301"/>
        <v>41.891891891891895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42206.627037037033</v>
      </c>
      <c r="T3225" s="10">
        <f t="shared" si="305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0.98007187193727541</v>
      </c>
      <c r="P3226" s="6">
        <f t="shared" si="301"/>
        <v>138.88888888888889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0.97703957010258913</v>
      </c>
      <c r="P3227" s="6">
        <f t="shared" si="301"/>
        <v>51.282051282051285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0.96</v>
      </c>
      <c r="P3228" s="6">
        <f t="shared" si="301"/>
        <v>57.142857142857146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0.8</v>
      </c>
      <c r="P3229" s="6">
        <f t="shared" si="301"/>
        <v>40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0.97710776102735897</v>
      </c>
      <c r="P3230" s="6">
        <f t="shared" si="301"/>
        <v>189.18918918918919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0.92708478190330501</v>
      </c>
      <c r="P3231" s="6">
        <f t="shared" si="301"/>
        <v>99.009900990099013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0.91004550227511372</v>
      </c>
      <c r="P3232" s="6">
        <f t="shared" si="301"/>
        <v>70.270270270270274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41897.959791666661</v>
      </c>
      <c r="T3232" s="10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0.6211180124223602</v>
      </c>
      <c r="P3233" s="6">
        <f t="shared" si="301"/>
        <v>35.714285714285715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0.76219512195121952</v>
      </c>
      <c r="P3234" s="6">
        <f t="shared" si="301"/>
        <v>38.46153846153846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0.84175084175084181</v>
      </c>
      <c r="P3235" s="6">
        <f t="shared" si="301"/>
        <v>81.967213114754102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0.99608786491056378</v>
      </c>
      <c r="P3236" s="6">
        <f t="shared" si="301"/>
        <v>34.782608695652172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0.96892965570699563</v>
      </c>
      <c r="P3237" s="6">
        <f t="shared" si="301"/>
        <v>82.872928176795583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0.99403578528827041</v>
      </c>
      <c r="P3238" s="6">
        <f t="shared" si="301"/>
        <v>181.81818181818181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0.99218610916768624</v>
      </c>
      <c r="P3239" s="6">
        <f t="shared" si="301"/>
        <v>130.11152416356876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0.890302066772655</v>
      </c>
      <c r="P3240" s="6">
        <f t="shared" si="301"/>
        <v>35.443037974683541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0.94411642492003522</v>
      </c>
      <c r="P3241" s="6">
        <f t="shared" si="301"/>
        <v>56.365384615384613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0.99436526350679488</v>
      </c>
      <c r="P3242" s="6">
        <f t="shared" si="301"/>
        <v>88.235294117647058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0.86725844301601873</v>
      </c>
      <c r="P3243" s="6">
        <f t="shared" si="301"/>
        <v>50.898203592814369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0.78552003783064506</v>
      </c>
      <c r="P3244" s="6">
        <f t="shared" si="301"/>
        <v>54.644808743169399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0.97240792512458973</v>
      </c>
      <c r="P3245" s="6">
        <f t="shared" si="301"/>
        <v>112.67605633802818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0.97146326654523374</v>
      </c>
      <c r="P3246" s="6">
        <f t="shared" si="301"/>
        <v>23.188405797101449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0.95872899926953981</v>
      </c>
      <c r="P3247" s="6">
        <f t="shared" si="301"/>
        <v>77.777777777777771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0.89911886351375647</v>
      </c>
      <c r="P3248" s="6">
        <f t="shared" si="301"/>
        <v>51.813471502590673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0.94464386926128852</v>
      </c>
      <c r="P3249" s="6">
        <f t="shared" si="301"/>
        <v>43.859649122807021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0.99214551467548573</v>
      </c>
      <c r="P3250" s="6">
        <f t="shared" si="301"/>
        <v>60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0.95304106740599548</v>
      </c>
      <c r="P3251" s="6">
        <f t="shared" si="301"/>
        <v>62.5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0.98471718922325513</v>
      </c>
      <c r="P3252" s="6">
        <f t="shared" si="301"/>
        <v>117.37089201877934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0.90307043949428056</v>
      </c>
      <c r="P3253" s="6">
        <f t="shared" si="301"/>
        <v>75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0.78233657858136296</v>
      </c>
      <c r="P3254" s="6">
        <f t="shared" si="301"/>
        <v>45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0.98207709305180457</v>
      </c>
      <c r="P3255" s="6">
        <f t="shared" si="301"/>
        <v>173.91304347826087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0.98757929122193944</v>
      </c>
      <c r="P3256" s="6">
        <f t="shared" si="301"/>
        <v>69.892473118279568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0.5714285714285714</v>
      </c>
      <c r="P3257" s="6">
        <f t="shared" si="301"/>
        <v>16.666666666666668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0.78088396064344834</v>
      </c>
      <c r="P3258" s="6">
        <f t="shared" si="301"/>
        <v>56.81818181818182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0.94073819726339269</v>
      </c>
      <c r="P3259" s="6">
        <f t="shared" si="301"/>
        <v>48.780487804878049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0.95044127630685671</v>
      </c>
      <c r="P3260" s="6">
        <f t="shared" si="301"/>
        <v>93.333333333333329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0.94190494131522695</v>
      </c>
      <c r="P3261" s="6">
        <f t="shared" si="301"/>
        <v>237.11340206185568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0.91541559868180156</v>
      </c>
      <c r="P3262" s="6">
        <f t="shared" si="301"/>
        <v>68.493150684931507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0.99547511312217196</v>
      </c>
      <c r="P3263" s="6">
        <f t="shared" si="301"/>
        <v>67.34693877551021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0.97048763026012252</v>
      </c>
      <c r="P3264" s="6">
        <f t="shared" si="301"/>
        <v>91.044776119402982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0.89153258016660963</v>
      </c>
      <c r="P3265" s="6">
        <f t="shared" si="301"/>
        <v>36.764705882352942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0.970873786407767</v>
      </c>
      <c r="P3266" s="6">
        <f t="shared" si="301"/>
        <v>51.020408163265309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(D3267/E3267)</f>
        <v>0.6097560975609756</v>
      </c>
      <c r="P3267" s="6">
        <f t="shared" ref="P3267:P3330" si="307">(D3267/L3267)</f>
        <v>42.857142857142854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(J3267/86400)+25569+(-5/24)</f>
        <v>42311.503645833327</v>
      </c>
      <c r="T3267" s="10">
        <f t="shared" ref="T3267:T3330" si="311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0.76171131141297443</v>
      </c>
      <c r="P3268" s="6">
        <f t="shared" si="307"/>
        <v>36.809815950920246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42136.327800925923</v>
      </c>
      <c r="T3268" s="10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0.97943192948090108</v>
      </c>
      <c r="P3269" s="6">
        <f t="shared" si="307"/>
        <v>52.083333333333336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0.78125</v>
      </c>
      <c r="P3270" s="6">
        <f t="shared" si="307"/>
        <v>47.61904761904762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0.98522167487684731</v>
      </c>
      <c r="P3271" s="6">
        <f t="shared" si="307"/>
        <v>114.28571428571429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42137.187465277777</v>
      </c>
      <c r="T3271" s="10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0.98360655737704916</v>
      </c>
      <c r="P3272" s="6">
        <f t="shared" si="307"/>
        <v>60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0.76923076923076927</v>
      </c>
      <c r="P3273" s="6">
        <f t="shared" si="307"/>
        <v>29.411764705882351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0.64754257592436704</v>
      </c>
      <c r="P3274" s="6">
        <f t="shared" si="307"/>
        <v>68.965517241379317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0.93109869646182497</v>
      </c>
      <c r="P3275" s="6">
        <f t="shared" si="307"/>
        <v>190.47619047619048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0.98694683221903856</v>
      </c>
      <c r="P3276" s="6">
        <f t="shared" si="307"/>
        <v>54.195804195804193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0.99722991689750695</v>
      </c>
      <c r="P3277" s="6">
        <f t="shared" si="307"/>
        <v>150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0.85583872194750854</v>
      </c>
      <c r="P3278" s="6">
        <f t="shared" si="307"/>
        <v>45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0.92081031307550643</v>
      </c>
      <c r="P3279" s="6">
        <f t="shared" si="307"/>
        <v>50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41931.474606481475</v>
      </c>
      <c r="T3279" s="10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0.96711798839458418</v>
      </c>
      <c r="P3280" s="6">
        <f t="shared" si="307"/>
        <v>73.529411764705884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0.87507543753771877</v>
      </c>
      <c r="P3281" s="6">
        <f t="shared" si="307"/>
        <v>92.063492063492063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42430.894201388888</v>
      </c>
      <c r="T3281" s="10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0.970873786407767</v>
      </c>
      <c r="P3282" s="6">
        <f t="shared" si="307"/>
        <v>66.666666666666671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0.82236842105263153</v>
      </c>
      <c r="P3283" s="6">
        <f t="shared" si="307"/>
        <v>106.38297872340425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0.97421473578353579</v>
      </c>
      <c r="P3284" s="6">
        <f t="shared" si="307"/>
        <v>130.80168776371309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0.95465393794749398</v>
      </c>
      <c r="P3285" s="6">
        <f t="shared" si="307"/>
        <v>17.021276595744681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0.98425196850393704</v>
      </c>
      <c r="P3286" s="6">
        <f t="shared" si="307"/>
        <v>200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0.89204139900071378</v>
      </c>
      <c r="P3287" s="6">
        <f t="shared" si="307"/>
        <v>61.716049382716051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0.98264002620373403</v>
      </c>
      <c r="P3288" s="6">
        <f t="shared" si="307"/>
        <v>122.95081967213115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0.99735799866154562</v>
      </c>
      <c r="P3290" s="6">
        <f t="shared" si="307"/>
        <v>48.309178743961354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0.75164233850964357</v>
      </c>
      <c r="P3291" s="6">
        <f t="shared" si="307"/>
        <v>20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0.82508250825082508</v>
      </c>
      <c r="P3292" s="6">
        <f t="shared" si="307"/>
        <v>27.777777777777779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0.8771929824561403</v>
      </c>
      <c r="P3293" s="6">
        <f t="shared" si="307"/>
        <v>35.714285714285715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0.34948096885813151</v>
      </c>
      <c r="P3294" s="6">
        <f t="shared" si="307"/>
        <v>6.7333333333333334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0.58670143415906129</v>
      </c>
      <c r="P3295" s="6">
        <f t="shared" si="307"/>
        <v>49.450549450549453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0.84507042253521125</v>
      </c>
      <c r="P3296" s="6">
        <f t="shared" si="307"/>
        <v>25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0.97220871932334274</v>
      </c>
      <c r="P3297" s="6">
        <f t="shared" si="307"/>
        <v>25.925925925925927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0.69412309116149928</v>
      </c>
      <c r="P3298" s="6">
        <f t="shared" si="307"/>
        <v>31.914893617021278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0.99927325581395354</v>
      </c>
      <c r="P3299" s="6">
        <f t="shared" si="307"/>
        <v>125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0.98299420033421803</v>
      </c>
      <c r="P3300" s="6">
        <f t="shared" si="307"/>
        <v>138.88888888888889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0.86058519793459554</v>
      </c>
      <c r="P3301" s="6">
        <f t="shared" si="307"/>
        <v>47.61904761904762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0.73439412484700117</v>
      </c>
      <c r="P3302" s="6">
        <f t="shared" si="307"/>
        <v>34.090909090909093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0.7492507492507493</v>
      </c>
      <c r="P3303" s="6">
        <f t="shared" si="307"/>
        <v>42.857142857142854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42538.527499999997</v>
      </c>
      <c r="T3303" s="10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0.9671848013816926</v>
      </c>
      <c r="P3304" s="6">
        <f t="shared" si="307"/>
        <v>168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0.86289549376797703</v>
      </c>
      <c r="P3305" s="6">
        <f t="shared" si="307"/>
        <v>51.428571428571431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0.95678520172221337</v>
      </c>
      <c r="P3306" s="6">
        <f t="shared" si="307"/>
        <v>85.714285714285708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0.98015192354814995</v>
      </c>
      <c r="P3307" s="6">
        <f t="shared" si="307"/>
        <v>200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0.57034220532319391</v>
      </c>
      <c r="P3308" s="6">
        <f t="shared" si="307"/>
        <v>27.777777777777779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0.9373828271466067</v>
      </c>
      <c r="P3309" s="6">
        <f t="shared" si="307"/>
        <v>50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0.81775700934579443</v>
      </c>
      <c r="P3310" s="6">
        <f t="shared" si="307"/>
        <v>61.403508771929822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0.62724014336917566</v>
      </c>
      <c r="P3311" s="6">
        <f t="shared" si="307"/>
        <v>11.290322580645162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0.99923136049192929</v>
      </c>
      <c r="P3312" s="6">
        <f t="shared" si="307"/>
        <v>209.67741935483872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0.91041514930808454</v>
      </c>
      <c r="P3313" s="6">
        <f t="shared" si="307"/>
        <v>55.555555555555557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0.99960015993602558</v>
      </c>
      <c r="P3314" s="6">
        <f t="shared" si="307"/>
        <v>60.975609756097562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0.86169754416199917</v>
      </c>
      <c r="P3315" s="6">
        <f t="shared" si="307"/>
        <v>68.965517241379317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0.47449584816132861</v>
      </c>
      <c r="P3316" s="6">
        <f t="shared" si="307"/>
        <v>13.793103448275861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0.90909090909090906</v>
      </c>
      <c r="P3317" s="6">
        <f t="shared" si="307"/>
        <v>44.943820224719104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</v>
      </c>
      <c r="T3317" s="10">
        <f t="shared" si="311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0.99913340903944603</v>
      </c>
      <c r="P3318" s="6">
        <f t="shared" si="307"/>
        <v>93.896000000000001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0.94170403587443952</v>
      </c>
      <c r="P3319" s="6">
        <f t="shared" si="307"/>
        <v>58.333333333333336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42498.831296296295</v>
      </c>
      <c r="T3319" s="10">
        <f t="shared" si="311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0.79617834394904463</v>
      </c>
      <c r="P3320" s="6">
        <f t="shared" si="307"/>
        <v>62.5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0.92592592592592593</v>
      </c>
      <c r="P3321" s="6">
        <f t="shared" si="307"/>
        <v>31.25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0.99009900990099009</v>
      </c>
      <c r="P3322" s="6">
        <f t="shared" si="307"/>
        <v>65.78947368421052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0.93109869646182497</v>
      </c>
      <c r="P3323" s="6">
        <f t="shared" si="307"/>
        <v>33.333333333333336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0.9850746268656716</v>
      </c>
      <c r="P3324" s="6">
        <f t="shared" si="307"/>
        <v>143.47826086956522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0.79428117553613975</v>
      </c>
      <c r="P3325" s="6">
        <f t="shared" si="307"/>
        <v>20.408163265306122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0.98360655737704916</v>
      </c>
      <c r="P3326" s="6">
        <f t="shared" si="307"/>
        <v>150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0.88888888888888884</v>
      </c>
      <c r="P3327" s="6">
        <f t="shared" si="307"/>
        <v>26.666666666666668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0.98643649815043155</v>
      </c>
      <c r="P3328" s="6">
        <f t="shared" si="307"/>
        <v>140.35087719298247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0.98765432098765427</v>
      </c>
      <c r="P3329" s="6">
        <f t="shared" si="307"/>
        <v>24.242424242424242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0.68311195445920303</v>
      </c>
      <c r="P3330" s="6">
        <f t="shared" si="307"/>
        <v>200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(D3331/E3331)</f>
        <v>0.85616438356164382</v>
      </c>
      <c r="P3331" s="6">
        <f t="shared" ref="P3331:P3394" si="313">(D3331/L3331)</f>
        <v>38.46153846153846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(J3331/86400)+25569+(-5/24)</f>
        <v>41837.114675925921</v>
      </c>
      <c r="T3331" s="10">
        <f t="shared" ref="T3331:T3394" si="317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0.94102885821831872</v>
      </c>
      <c r="P3332" s="6">
        <f t="shared" si="313"/>
        <v>21.739130434782609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0.95675468809797171</v>
      </c>
      <c r="P3333" s="6">
        <f t="shared" si="313"/>
        <v>76.92307692307692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0.95628415300546443</v>
      </c>
      <c r="P3335" s="6">
        <f t="shared" si="313"/>
        <v>31.531531531531531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0.72139396198285499</v>
      </c>
      <c r="P3336" s="6">
        <f t="shared" si="313"/>
        <v>84.152173913043484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0.99681020733652315</v>
      </c>
      <c r="P3337" s="6">
        <f t="shared" si="313"/>
        <v>79.365079365079367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42437.190347222218</v>
      </c>
      <c r="T3338" s="10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0.90744101633393826</v>
      </c>
      <c r="P3339" s="6">
        <f t="shared" si="313"/>
        <v>73.529411764705884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0.97866510080250535</v>
      </c>
      <c r="P3340" s="6">
        <f t="shared" si="313"/>
        <v>133.92857142857142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0.95831336847149018</v>
      </c>
      <c r="P3341" s="6">
        <f t="shared" si="313"/>
        <v>170.21276595744681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0.72376357056694818</v>
      </c>
      <c r="P3342" s="6">
        <f t="shared" si="313"/>
        <v>78.94736842105263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0.98360655737704916</v>
      </c>
      <c r="P3344" s="6">
        <f t="shared" si="313"/>
        <v>76.92307692307692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42062.088078703702</v>
      </c>
      <c r="T3344" s="10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0.58333333333333337</v>
      </c>
      <c r="P3345" s="6">
        <f t="shared" si="313"/>
        <v>30.434782608695652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0.98576122672508215</v>
      </c>
      <c r="P3346" s="6">
        <f t="shared" si="313"/>
        <v>112.5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0.76923076923076927</v>
      </c>
      <c r="P3347" s="6">
        <f t="shared" si="313"/>
        <v>38.46153846153846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0.90909090909090906</v>
      </c>
      <c r="P3348" s="6">
        <f t="shared" si="313"/>
        <v>83.333333333333329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0.83717036416910839</v>
      </c>
      <c r="P3349" s="6">
        <f t="shared" si="313"/>
        <v>90.909090909090907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0.99709934735315442</v>
      </c>
      <c r="P3350" s="6">
        <f t="shared" si="313"/>
        <v>69.620253164556956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0.65189048239895697</v>
      </c>
      <c r="P3351" s="6">
        <f t="shared" si="313"/>
        <v>71.428571428571431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0.95759233926128595</v>
      </c>
      <c r="P3352" s="6">
        <f t="shared" si="313"/>
        <v>68.627450980392155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0.98911968348170132</v>
      </c>
      <c r="P3353" s="6">
        <f t="shared" si="313"/>
        <v>92.592592592592595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0.93005952380952384</v>
      </c>
      <c r="P3354" s="6">
        <f t="shared" si="313"/>
        <v>71.428571428571431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0.31746031746031744</v>
      </c>
      <c r="P3355" s="6">
        <f t="shared" si="313"/>
        <v>11.363636363636363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0.98103335513407453</v>
      </c>
      <c r="P3356" s="6">
        <f t="shared" si="313"/>
        <v>54.545454545454547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0.79185520361990946</v>
      </c>
      <c r="P3357" s="6">
        <f t="shared" si="313"/>
        <v>116.66666666666667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0.98619329388560162</v>
      </c>
      <c r="P3358" s="6">
        <f t="shared" si="313"/>
        <v>55.555555555555557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0.99009900990099009</v>
      </c>
      <c r="P3359" s="6">
        <f t="shared" si="313"/>
        <v>95.238095238095241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0.9709680551509855</v>
      </c>
      <c r="P3360" s="6">
        <f t="shared" si="313"/>
        <v>61.728395061728392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0.94117647058823528</v>
      </c>
      <c r="P3361" s="6">
        <f t="shared" si="313"/>
        <v>173.91304347826087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0.98640946953090747</v>
      </c>
      <c r="P3362" s="6">
        <f t="shared" si="313"/>
        <v>125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0.88136788295434509</v>
      </c>
      <c r="P3363" s="6">
        <f t="shared" si="313"/>
        <v>73.529411764705884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0.45871559633027525</v>
      </c>
      <c r="P3364" s="6">
        <f t="shared" si="313"/>
        <v>25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0.98600508905852413</v>
      </c>
      <c r="P3365" s="6">
        <f t="shared" si="313"/>
        <v>298.07692307692309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0.94398993077407178</v>
      </c>
      <c r="P3366" s="6">
        <f t="shared" si="313"/>
        <v>41.666666666666664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0.96153846153846156</v>
      </c>
      <c r="P3367" s="6">
        <f t="shared" si="313"/>
        <v>833.33333333333337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42320.893425925919</v>
      </c>
      <c r="T3367" s="10">
        <f t="shared" si="317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0.45248868778280543</v>
      </c>
      <c r="P3368" s="6">
        <f t="shared" si="313"/>
        <v>27.777777777777779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0.84269662921348309</v>
      </c>
      <c r="P3369" s="6">
        <f t="shared" si="313"/>
        <v>25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0.95602294455066916</v>
      </c>
      <c r="P3370" s="6">
        <f t="shared" si="313"/>
        <v>43.478260869565219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0.9624639076034649</v>
      </c>
      <c r="P3371" s="6">
        <f t="shared" si="313"/>
        <v>92.592592592592595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0.84937712344280858</v>
      </c>
      <c r="P3372" s="6">
        <f t="shared" si="313"/>
        <v>57.692307692307693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0.72202166064981954</v>
      </c>
      <c r="P3373" s="6">
        <f t="shared" si="313"/>
        <v>22.222222222222221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0.96618357487922701</v>
      </c>
      <c r="P3374" s="6">
        <f t="shared" si="313"/>
        <v>37.037037037037038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0.99750623441396513</v>
      </c>
      <c r="P3375" s="6">
        <f t="shared" si="313"/>
        <v>66.666666666666671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0.93833780160857905</v>
      </c>
      <c r="P3376" s="6">
        <f t="shared" si="313"/>
        <v>67.307692307692307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0.99987501562304715</v>
      </c>
      <c r="P3378" s="6">
        <f t="shared" si="313"/>
        <v>421.05263157894734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0.98960910440376049</v>
      </c>
      <c r="P3379" s="6">
        <f t="shared" si="313"/>
        <v>103.8961038961039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42053.524293981478</v>
      </c>
      <c r="T3379" s="10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0.92905405405405406</v>
      </c>
      <c r="P3380" s="6">
        <f t="shared" si="313"/>
        <v>26.19047619047619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0.964785335262904</v>
      </c>
      <c r="P3381" s="6">
        <f t="shared" si="313"/>
        <v>52.631578947368418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0.95754867539099908</v>
      </c>
      <c r="P3382" s="6">
        <f t="shared" si="313"/>
        <v>107.14285714285714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41937.745115740741</v>
      </c>
      <c r="T3382" s="10">
        <f t="shared" si="317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0.97799511002444983</v>
      </c>
      <c r="P3383" s="6">
        <f t="shared" si="313"/>
        <v>83.333333333333329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0.99262620533182078</v>
      </c>
      <c r="P3384" s="6">
        <f t="shared" si="313"/>
        <v>76.086956521739125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0.8951406649616368</v>
      </c>
      <c r="P3385" s="6">
        <f t="shared" si="313"/>
        <v>58.333333333333336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0.99989001209866912</v>
      </c>
      <c r="P3386" s="6">
        <f t="shared" si="313"/>
        <v>93.75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0.95238095238095233</v>
      </c>
      <c r="P3388" s="6">
        <f t="shared" si="313"/>
        <v>48.780487804878049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0.85567598402738165</v>
      </c>
      <c r="P3389" s="6">
        <f t="shared" si="313"/>
        <v>85.714285714285708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41947.554259259261</v>
      </c>
      <c r="T3389" s="10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0.96339113680154143</v>
      </c>
      <c r="P3390" s="6">
        <f t="shared" si="313"/>
        <v>33.333333333333336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0.8733624454148472</v>
      </c>
      <c r="P3391" s="6">
        <f t="shared" si="313"/>
        <v>161.29032258064515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0.9765625</v>
      </c>
      <c r="P3392" s="6">
        <f t="shared" si="313"/>
        <v>68.181818181818187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41815.566493055558</v>
      </c>
      <c r="T3392" s="10">
        <f t="shared" si="317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0.44843049327354262</v>
      </c>
      <c r="P3393" s="6">
        <f t="shared" si="313"/>
        <v>27.777777777777779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(D3395/E3395)</f>
        <v>0.94517958412098302</v>
      </c>
      <c r="P3395" s="6">
        <f t="shared" ref="P3395:P3458" si="319">(D3395/L3395)</f>
        <v>34.090909090909093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(J3395/86400)+25569+(-5/24)</f>
        <v>41923.713310185187</v>
      </c>
      <c r="T3395" s="10">
        <f t="shared" ref="T3395:T3458" si="323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0.70242656449552998</v>
      </c>
      <c r="P3396" s="6">
        <f t="shared" si="319"/>
        <v>20.37037037037037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0.54347826086956519</v>
      </c>
      <c r="P3397" s="6">
        <f t="shared" si="319"/>
        <v>13.157894736842104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42140.503981481474</v>
      </c>
      <c r="T3397" s="10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0.95846645367412142</v>
      </c>
      <c r="P3398" s="6">
        <f t="shared" si="319"/>
        <v>53.571428571428569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41764.238298611112</v>
      </c>
      <c r="T3398" s="10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0.8928571428571429</v>
      </c>
      <c r="P3399" s="6">
        <f t="shared" si="319"/>
        <v>10.416666666666666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0.90029259509340531</v>
      </c>
      <c r="P3400" s="6">
        <f t="shared" si="319"/>
        <v>61.53846153846154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41941.543703703697</v>
      </c>
      <c r="T3400" s="10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0.96385542168674698</v>
      </c>
      <c r="P3401" s="6">
        <f t="shared" si="319"/>
        <v>26.086956521739129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0.9959167413604223</v>
      </c>
      <c r="P3402" s="6">
        <f t="shared" si="319"/>
        <v>117.64705882352941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0.98171970209884907</v>
      </c>
      <c r="P3403" s="6">
        <f t="shared" si="319"/>
        <v>43.939393939393938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0.91102338293349527</v>
      </c>
      <c r="P3404" s="6">
        <f t="shared" si="319"/>
        <v>90.909090909090907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0.81967213114754101</v>
      </c>
      <c r="P3406" s="6">
        <f t="shared" si="319"/>
        <v>166.66666666666666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0.72689511941848395</v>
      </c>
      <c r="P3407" s="6">
        <f t="shared" si="319"/>
        <v>20.588235294117649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0.99690958030106669</v>
      </c>
      <c r="P3408" s="6">
        <f t="shared" si="319"/>
        <v>109.89010989010988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0.93370681605975725</v>
      </c>
      <c r="P3409" s="6">
        <f t="shared" si="319"/>
        <v>29.850746268656717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0.47393364928909953</v>
      </c>
      <c r="P3410" s="6">
        <f t="shared" si="319"/>
        <v>27.777777777777779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0.80906148867313921</v>
      </c>
      <c r="P3411" s="6">
        <f t="shared" si="319"/>
        <v>23.80952380952381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42544.605995370366</v>
      </c>
      <c r="T3411" s="10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0.92165898617511521</v>
      </c>
      <c r="P3412" s="6">
        <f t="shared" si="319"/>
        <v>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0.96556163501770198</v>
      </c>
      <c r="P3413" s="6">
        <f t="shared" si="319"/>
        <v>192.30769230769232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0.76923076923076927</v>
      </c>
      <c r="P3415" s="6">
        <f t="shared" si="319"/>
        <v>35.714285714285715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0.96618357487922701</v>
      </c>
      <c r="P3416" s="6">
        <f t="shared" si="319"/>
        <v>68.181818181818187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0.83612040133779264</v>
      </c>
      <c r="P3418" s="6">
        <f t="shared" si="319"/>
        <v>133.33333333333334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0.99999411768166069</v>
      </c>
      <c r="P3419" s="6">
        <f t="shared" si="319"/>
        <v>37.777777777777779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0.99132589838909546</v>
      </c>
      <c r="P3420" s="6">
        <f t="shared" si="319"/>
        <v>71.428571428571431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0.93856655290102387</v>
      </c>
      <c r="P3421" s="6">
        <f t="shared" si="319"/>
        <v>59.782608695652172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0.72463768115942029</v>
      </c>
      <c r="P3422" s="6">
        <f t="shared" si="319"/>
        <v>20.588235294117649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0.98863074641621351</v>
      </c>
      <c r="P3423" s="6">
        <f t="shared" si="319"/>
        <v>102.04081632653062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0.91659028414298804</v>
      </c>
      <c r="P3424" s="6">
        <f t="shared" si="319"/>
        <v>65.217391304347828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0.7142857142857143</v>
      </c>
      <c r="P3425" s="6">
        <f t="shared" si="319"/>
        <v>25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0.96540627514078836</v>
      </c>
      <c r="P3426" s="6">
        <f t="shared" si="319"/>
        <v>78.94736842105263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0.97115350375998266</v>
      </c>
      <c r="P3427" s="6">
        <f t="shared" si="319"/>
        <v>288.46153846153845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0.92478421701602964</v>
      </c>
      <c r="P3428" s="6">
        <f t="shared" si="319"/>
        <v>43.103448275862071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0.97323600973236013</v>
      </c>
      <c r="P3430" s="6">
        <f t="shared" si="319"/>
        <v>39.215686274509807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0.76923076923076927</v>
      </c>
      <c r="P3431" s="6">
        <f t="shared" si="319"/>
        <v>12.5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0.92123869755272947</v>
      </c>
      <c r="P3432" s="6">
        <f t="shared" si="319"/>
        <v>27.777777777777779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0.91199270405836752</v>
      </c>
      <c r="P3434" s="6">
        <f t="shared" si="319"/>
        <v>47.61904761904762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0.99737532808398954</v>
      </c>
      <c r="P3435" s="6">
        <f t="shared" si="319"/>
        <v>133.80281690140845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41775.854803240734</v>
      </c>
      <c r="T3435" s="10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0.94741828517290383</v>
      </c>
      <c r="P3436" s="6">
        <f t="shared" si="319"/>
        <v>59.523809523809526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41800.172094907401</v>
      </c>
      <c r="T3436" s="10">
        <f t="shared" si="323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0.8928571428571429</v>
      </c>
      <c r="P3437" s="6">
        <f t="shared" si="319"/>
        <v>52.631578947368418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0.94428706326723322</v>
      </c>
      <c r="P3438" s="6">
        <f t="shared" si="319"/>
        <v>135.13513513513513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0.99009900990099009</v>
      </c>
      <c r="P3439" s="6">
        <f t="shared" si="319"/>
        <v>83.333333333333329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0.95969289827255277</v>
      </c>
      <c r="P3440" s="6">
        <f t="shared" si="319"/>
        <v>178.57142857142858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42100.719525462962</v>
      </c>
      <c r="T3440" s="10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0.74250993107032803</v>
      </c>
      <c r="P3441" s="6">
        <f t="shared" si="319"/>
        <v>66.666666666666671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0.95040411182834938</v>
      </c>
      <c r="P3442" s="6">
        <f t="shared" si="319"/>
        <v>60.975609756097562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0.97465886939571145</v>
      </c>
      <c r="P3443" s="6">
        <f t="shared" si="319"/>
        <v>58.139534883720927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42124.632777777777</v>
      </c>
      <c r="T3444" s="10">
        <f t="shared" si="323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0.53908355795148244</v>
      </c>
      <c r="P3445" s="6">
        <f t="shared" si="319"/>
        <v>22.222222222222221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0.34602076124567471</v>
      </c>
      <c r="P3446" s="6">
        <f t="shared" si="319"/>
        <v>15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0.92421441774491686</v>
      </c>
      <c r="P3448" s="6">
        <f t="shared" si="319"/>
        <v>40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0.92764378478664189</v>
      </c>
      <c r="P3449" s="6">
        <f t="shared" si="319"/>
        <v>71.428571428571431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0.91106290672451196</v>
      </c>
      <c r="P3450" s="6">
        <f t="shared" si="319"/>
        <v>46.666666666666664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0.58608058608058611</v>
      </c>
      <c r="P3451" s="6">
        <f t="shared" si="319"/>
        <v>40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0.65789473684210531</v>
      </c>
      <c r="P3452" s="6">
        <f t="shared" si="319"/>
        <v>12.820512820512821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0.9878419452887538</v>
      </c>
      <c r="P3453" s="6">
        <f t="shared" si="319"/>
        <v>40.625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0.65274151436031336</v>
      </c>
      <c r="P3454" s="6">
        <f t="shared" si="319"/>
        <v>27.027027027027028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0.77922077922077926</v>
      </c>
      <c r="P3455" s="6">
        <f t="shared" si="319"/>
        <v>21.428571428571427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0.99290780141843971</v>
      </c>
      <c r="P3456" s="6">
        <f t="shared" si="319"/>
        <v>33.333333333333336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0.99354197714853454</v>
      </c>
      <c r="P3457" s="6">
        <f t="shared" si="319"/>
        <v>144.92753623188406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0.52273915316257191</v>
      </c>
      <c r="P3458" s="6">
        <f t="shared" si="319"/>
        <v>187.5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(D3459/E3459)</f>
        <v>0.71326676176890158</v>
      </c>
      <c r="P3459" s="6">
        <f t="shared" ref="P3459:P3522" si="325">(D3459/L3459)</f>
        <v>36.363636363636367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(J3459/86400)+25569+(-5/24)</f>
        <v>42016.498344907406</v>
      </c>
      <c r="T3459" s="10">
        <f t="shared" ref="T3459:T3522" si="32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0.80427631578947367</v>
      </c>
      <c r="P3460" s="6">
        <f t="shared" si="325"/>
        <v>36.222222222222221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0.79239302694136293</v>
      </c>
      <c r="P3461" s="6">
        <f t="shared" si="325"/>
        <v>13.888888888888889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0.52631578947368418</v>
      </c>
      <c r="P3462" s="6">
        <f t="shared" si="325"/>
        <v>26.315789473684209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41852.318888888891</v>
      </c>
      <c r="T3462" s="10">
        <f t="shared" si="32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0.71942446043165464</v>
      </c>
      <c r="P3463" s="6">
        <f t="shared" si="325"/>
        <v>41.666666666666664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0.49504950495049505</v>
      </c>
      <c r="P3464" s="6">
        <f t="shared" si="325"/>
        <v>14.705882352941176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0.967305088024763</v>
      </c>
      <c r="P3465" s="6">
        <f t="shared" si="325"/>
        <v>87.719298245614041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0.97729165119288208</v>
      </c>
      <c r="P3466" s="6">
        <f t="shared" si="325"/>
        <v>53.763440860215056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0.970873786407767</v>
      </c>
      <c r="P3467" s="6">
        <f t="shared" si="325"/>
        <v>55.555555555555557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0.7865168539325843</v>
      </c>
      <c r="P3468" s="6">
        <f t="shared" si="325"/>
        <v>57.377049180327866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0.99009900990099009</v>
      </c>
      <c r="P3469" s="6">
        <f t="shared" si="325"/>
        <v>63.829787234042556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0.82115289866973229</v>
      </c>
      <c r="P3470" s="6">
        <f t="shared" si="325"/>
        <v>588.23529411764707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42605.55704861111</v>
      </c>
      <c r="T3470" s="10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0.88188976377952755</v>
      </c>
      <c r="P3471" s="6">
        <f t="shared" si="325"/>
        <v>44.444444444444443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0.66666666666666663</v>
      </c>
      <c r="P3472" s="6">
        <f t="shared" si="325"/>
        <v>27.777777777777779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0.46598322460391428</v>
      </c>
      <c r="P3473" s="6">
        <f t="shared" si="325"/>
        <v>16.666666666666668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41841.61215277778</v>
      </c>
      <c r="T3473" s="10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0.97991180793728561</v>
      </c>
      <c r="P3474" s="6">
        <f t="shared" si="325"/>
        <v>86.956521739130437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0.99009900990099009</v>
      </c>
      <c r="P3476" s="6">
        <f t="shared" si="325"/>
        <v>51.282051282051285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0.88235294117647056</v>
      </c>
      <c r="P3477" s="6">
        <f t="shared" si="325"/>
        <v>17.647058823529413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0.96153846153846156</v>
      </c>
      <c r="P3478" s="6">
        <f t="shared" si="325"/>
        <v>50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0.86705202312138729</v>
      </c>
      <c r="P3479" s="6">
        <f t="shared" si="325"/>
        <v>46.153846153846153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0.88613203367301729</v>
      </c>
      <c r="P3480" s="6">
        <f t="shared" si="325"/>
        <v>35.087719298245617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42053.708587962959</v>
      </c>
      <c r="T3480" s="10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0.78206465067778941</v>
      </c>
      <c r="P3481" s="6">
        <f t="shared" si="325"/>
        <v>26.785714285714285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41781.64675925926</v>
      </c>
      <c r="T3481" s="10">
        <f t="shared" si="32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0.7009345794392523</v>
      </c>
      <c r="P3482" s="6">
        <f t="shared" si="325"/>
        <v>115.38461538461539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0.84175084175084181</v>
      </c>
      <c r="P3483" s="6">
        <f t="shared" si="325"/>
        <v>105.26315789473684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41989.039212962962</v>
      </c>
      <c r="T3483" s="10">
        <f t="shared" si="32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0.72289156626506024</v>
      </c>
      <c r="P3484" s="6">
        <f t="shared" si="325"/>
        <v>37.5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0.62523329600597233</v>
      </c>
      <c r="P3485" s="6">
        <f t="shared" si="325"/>
        <v>25.18796992481203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0.87535014005602241</v>
      </c>
      <c r="P3486" s="6">
        <f t="shared" si="325"/>
        <v>56.81818181818182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0.99397590361445787</v>
      </c>
      <c r="P3487" s="6">
        <f t="shared" si="325"/>
        <v>55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0.64432989690721654</v>
      </c>
      <c r="P3488" s="6">
        <f t="shared" si="325"/>
        <v>53.571428571428569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0.78277886497064575</v>
      </c>
      <c r="P3489" s="6">
        <f t="shared" si="325"/>
        <v>30.303030303030305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0.82508250825082508</v>
      </c>
      <c r="P3490" s="6">
        <f t="shared" si="325"/>
        <v>103.44827586206897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0.88731144631765746</v>
      </c>
      <c r="P3491" s="6">
        <f t="shared" si="325"/>
        <v>69.444444444444443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0.78431372549019607</v>
      </c>
      <c r="P3492" s="6">
        <f t="shared" si="325"/>
        <v>37.037037037037038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0.63211125158027814</v>
      </c>
      <c r="P3493" s="6">
        <f t="shared" si="325"/>
        <v>50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0.94994775287359201</v>
      </c>
      <c r="P3494" s="6">
        <f t="shared" si="325"/>
        <v>108.57142857142857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0.93580385551188472</v>
      </c>
      <c r="P3497" s="6">
        <f t="shared" si="325"/>
        <v>69.444444444444443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41915.554502314808</v>
      </c>
      <c r="T3497" s="10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0.8038585209003215</v>
      </c>
      <c r="P3498" s="6">
        <f t="shared" si="325"/>
        <v>38.46153846153846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0.91992882562277578</v>
      </c>
      <c r="P3499" s="6">
        <f t="shared" si="325"/>
        <v>31.653061224489797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42511.53361111111</v>
      </c>
      <c r="T3499" s="10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0.97633136094674555</v>
      </c>
      <c r="P3500" s="6">
        <f t="shared" si="325"/>
        <v>39.285714285714285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0.94786729857819907</v>
      </c>
      <c r="P3501" s="6">
        <f t="shared" si="325"/>
        <v>57.142857142857146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0.94073377234242705</v>
      </c>
      <c r="P3502" s="6">
        <f t="shared" si="325"/>
        <v>23.80952380952381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42419.711087962962</v>
      </c>
      <c r="T3502" s="10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0.99337748344370858</v>
      </c>
      <c r="P3503" s="6">
        <f t="shared" si="325"/>
        <v>35.714285714285715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0.94876660341555974</v>
      </c>
      <c r="P3504" s="6">
        <f t="shared" si="325"/>
        <v>129.03225806451613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0.92971364819635549</v>
      </c>
      <c r="P3505" s="6">
        <f t="shared" si="325"/>
        <v>65.78947368421052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0.96376252891287584</v>
      </c>
      <c r="P3507" s="6">
        <f t="shared" si="325"/>
        <v>64.102564102564102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0.98522167487684731</v>
      </c>
      <c r="P3508" s="6">
        <f t="shared" si="325"/>
        <v>103.44827586206897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0.95785440613026818</v>
      </c>
      <c r="P3509" s="6">
        <f t="shared" si="325"/>
        <v>138.88888888888889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0.55555555555555558</v>
      </c>
      <c r="P3510" s="6">
        <f t="shared" si="325"/>
        <v>6.666666666666667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0.94043887147335425</v>
      </c>
      <c r="P3511" s="6">
        <f t="shared" si="325"/>
        <v>90.909090909090907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0.99447513812154698</v>
      </c>
      <c r="P3512" s="6">
        <f t="shared" si="325"/>
        <v>60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0.98814229249011853</v>
      </c>
      <c r="P3513" s="6">
        <f t="shared" si="325"/>
        <v>78.94736842105263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0.84464555052790347</v>
      </c>
      <c r="P3515" s="6">
        <f t="shared" si="325"/>
        <v>63.636363636363633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0.90909090909090906</v>
      </c>
      <c r="P3516" s="6">
        <f t="shared" si="325"/>
        <v>50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0.97402597402597402</v>
      </c>
      <c r="P3517" s="6">
        <f t="shared" si="325"/>
        <v>65.217391304347828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41794.609189814808</v>
      </c>
      <c r="T3519" s="10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0.90871090271341071</v>
      </c>
      <c r="P3520" s="6">
        <f t="shared" si="325"/>
        <v>45.454545454545453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0.98667982239763197</v>
      </c>
      <c r="P3521" s="6">
        <f t="shared" si="325"/>
        <v>71.428571428571431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0.99255583126550873</v>
      </c>
      <c r="P3522" s="6">
        <f t="shared" si="325"/>
        <v>95.238095238095241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(D3523/E3523)</f>
        <v>0.5902192242833052</v>
      </c>
      <c r="P3523" s="6">
        <f t="shared" ref="P3523:P3586" si="331">(D3523/L3523)</f>
        <v>26.923076923076923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(J3523/86400)+25569+(-5/24)</f>
        <v>41881.153009259258</v>
      </c>
      <c r="T3523" s="10">
        <f t="shared" ref="T3523:T3586" si="335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0.87989441267047952</v>
      </c>
      <c r="P3525" s="6">
        <f t="shared" si="331"/>
        <v>50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0.98463962189838516</v>
      </c>
      <c r="P3526" s="6">
        <f t="shared" si="331"/>
        <v>135.13513513513513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0.94339622641509435</v>
      </c>
      <c r="P3527" s="6">
        <f t="shared" si="331"/>
        <v>71.428571428571431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0.98039215686274506</v>
      </c>
      <c r="P3528" s="6">
        <f t="shared" si="331"/>
        <v>97.058823529411768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0.85531004989308623</v>
      </c>
      <c r="P3529" s="6">
        <f t="shared" si="331"/>
        <v>69.767441860465112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0.98861593768723788</v>
      </c>
      <c r="P3530" s="6">
        <f t="shared" si="331"/>
        <v>44.594594594594597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0.75757575757575757</v>
      </c>
      <c r="P3531" s="6">
        <f t="shared" si="331"/>
        <v>27.777777777777779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0.78125</v>
      </c>
      <c r="P3533" s="6">
        <f t="shared" si="331"/>
        <v>38.46153846153846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0.84063047285464099</v>
      </c>
      <c r="P3534" s="6">
        <f t="shared" si="331"/>
        <v>35.555555555555557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0.79239302694136293</v>
      </c>
      <c r="P3535" s="6">
        <f t="shared" si="331"/>
        <v>62.5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0.6402048655569782</v>
      </c>
      <c r="P3536" s="6">
        <f t="shared" si="331"/>
        <v>24.509803921568629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0.96946194861851676</v>
      </c>
      <c r="P3537" s="6">
        <f t="shared" si="331"/>
        <v>43.478260869565219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42248.431828703702</v>
      </c>
      <c r="T3537" s="10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0.65217391304347827</v>
      </c>
      <c r="P3538" s="6">
        <f t="shared" si="331"/>
        <v>8.8235294117647065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0.55418719211822665</v>
      </c>
      <c r="P3539" s="6">
        <f t="shared" si="331"/>
        <v>24.107142857142858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41923.146018518521</v>
      </c>
      <c r="T3539" s="10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0.77851304009342159</v>
      </c>
      <c r="P3540" s="6">
        <f t="shared" si="331"/>
        <v>24.096385542168676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0.83565459610027859</v>
      </c>
      <c r="P3541" s="6">
        <f t="shared" si="331"/>
        <v>46.153846153846153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0.81300813008130079</v>
      </c>
      <c r="P3542" s="6">
        <f t="shared" si="331"/>
        <v>37.5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0.95238095238095233</v>
      </c>
      <c r="P3543" s="6">
        <f t="shared" si="331"/>
        <v>37.5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0.97812555575315663</v>
      </c>
      <c r="P3544" s="6">
        <f t="shared" si="331"/>
        <v>64.705882352941174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0.95541401273885351</v>
      </c>
      <c r="P3545" s="6">
        <f t="shared" si="331"/>
        <v>51.724137931034484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0.99601593625498008</v>
      </c>
      <c r="P3547" s="6">
        <f t="shared" si="331"/>
        <v>31.25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0.97777777777777775</v>
      </c>
      <c r="P3548" s="6">
        <f t="shared" si="331"/>
        <v>57.89473684210526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0.87405492810898211</v>
      </c>
      <c r="P3549" s="6">
        <f t="shared" si="331"/>
        <v>104.16666666666667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0.98130841121495327</v>
      </c>
      <c r="P3550" s="6">
        <f t="shared" si="331"/>
        <v>161.53846153846155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0.98039215686274506</v>
      </c>
      <c r="P3551" s="6">
        <f t="shared" si="331"/>
        <v>23.80952380952381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0.95419847328244278</v>
      </c>
      <c r="P3552" s="6">
        <f t="shared" si="331"/>
        <v>39.0625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0.98199672667757776</v>
      </c>
      <c r="P3553" s="6">
        <f t="shared" si="331"/>
        <v>60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0.94097519247219841</v>
      </c>
      <c r="P3555" s="6">
        <f t="shared" si="331"/>
        <v>52.884615384615387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0.88166161474561422</v>
      </c>
      <c r="P3556" s="6">
        <f t="shared" si="331"/>
        <v>94.339622641509436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0.99547511312217196</v>
      </c>
      <c r="P3558" s="6">
        <f t="shared" si="331"/>
        <v>110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0.99964012955336079</v>
      </c>
      <c r="P3559" s="6">
        <f t="shared" si="331"/>
        <v>179.21146953405017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0.69444444444444442</v>
      </c>
      <c r="P3560" s="6">
        <f t="shared" si="331"/>
        <v>15.909090909090908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0.96618357487922701</v>
      </c>
      <c r="P3561" s="6">
        <f t="shared" si="331"/>
        <v>41.666666666666664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0.9221902017291066</v>
      </c>
      <c r="P3562" s="6">
        <f t="shared" si="331"/>
        <v>43.243243243243242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</v>
      </c>
      <c r="T3562" s="10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0.9765625</v>
      </c>
      <c r="P3563" s="6">
        <f t="shared" si="331"/>
        <v>46.296296296296298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0.67164179104477617</v>
      </c>
      <c r="P3564" s="6">
        <f t="shared" si="331"/>
        <v>10.161290322580646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0.94795715233671429</v>
      </c>
      <c r="P3565" s="6">
        <f t="shared" si="331"/>
        <v>20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0.99502487562189057</v>
      </c>
      <c r="P3566" s="6">
        <f t="shared" si="331"/>
        <v>58.823529411764703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42236.414918981478</v>
      </c>
      <c r="T3566" s="10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0.76595744680851063</v>
      </c>
      <c r="P3567" s="6">
        <f t="shared" si="331"/>
        <v>75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0.95465393794749398</v>
      </c>
      <c r="P3568" s="6">
        <f t="shared" si="331"/>
        <v>52.631578947368418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0.91911764705882348</v>
      </c>
      <c r="P3569" s="6">
        <f t="shared" si="331"/>
        <v>24.390243902439025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0.90090090090090091</v>
      </c>
      <c r="P3570" s="6">
        <f t="shared" si="331"/>
        <v>52.631578947368418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0.99522292993630568</v>
      </c>
      <c r="P3571" s="6">
        <f t="shared" si="331"/>
        <v>121.95121951219512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0.87450808919982514</v>
      </c>
      <c r="P3572" s="6">
        <f t="shared" si="331"/>
        <v>76.92307692307692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</v>
      </c>
      <c r="T3572" s="10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0.81922446750409617</v>
      </c>
      <c r="P3573" s="6">
        <f t="shared" si="331"/>
        <v>60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0.97276264591439687</v>
      </c>
      <c r="P3575" s="6">
        <f t="shared" si="331"/>
        <v>38.46153846153846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0.94232331437855399</v>
      </c>
      <c r="P3576" s="6">
        <f t="shared" si="331"/>
        <v>128.88888888888889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41926.734351851854</v>
      </c>
      <c r="T3576" s="10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0.9868745682423764</v>
      </c>
      <c r="P3577" s="6">
        <f t="shared" si="331"/>
        <v>98.039215686274517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0.76923076923076927</v>
      </c>
      <c r="P3579" s="6">
        <f t="shared" si="331"/>
        <v>22.222222222222221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0.99986668444207438</v>
      </c>
      <c r="P3580" s="6">
        <f t="shared" si="331"/>
        <v>40.54054054054054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0.87804878048780488</v>
      </c>
      <c r="P3582" s="6">
        <f t="shared" si="331"/>
        <v>33.333333333333336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0.34843205574912894</v>
      </c>
      <c r="P3584" s="6">
        <f t="shared" si="331"/>
        <v>20.408163265306122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0.92165898617511521</v>
      </c>
      <c r="P3585" s="6">
        <f t="shared" si="331"/>
        <v>125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0.86580086580086579</v>
      </c>
      <c r="P3586" s="6">
        <f t="shared" si="331"/>
        <v>26.785714285714285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(D3587/E3587)</f>
        <v>0.83950617283950613</v>
      </c>
      <c r="P3587" s="6">
        <f t="shared" ref="P3587:P3650" si="337">(D3587/L3587)</f>
        <v>147.82608695652175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(J3587/86400)+25569+(-5/24)</f>
        <v>41964.507986111108</v>
      </c>
      <c r="T3587" s="10">
        <f t="shared" ref="T3587:T3650" si="341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0.91385402705007923</v>
      </c>
      <c r="P3588" s="6">
        <f t="shared" si="337"/>
        <v>138.88888888888889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0.78988941548183256</v>
      </c>
      <c r="P3589" s="6">
        <f t="shared" si="337"/>
        <v>17.857142857142858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0.99502487562189057</v>
      </c>
      <c r="P3590" s="6">
        <f t="shared" si="337"/>
        <v>18.181818181818183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0.78431372549019607</v>
      </c>
      <c r="P3591" s="6">
        <f t="shared" si="337"/>
        <v>64.516129032258064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0.99940035978412955</v>
      </c>
      <c r="P3592" s="6">
        <f t="shared" si="337"/>
        <v>68.493150684931507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0.5714285714285714</v>
      </c>
      <c r="P3593" s="6">
        <f t="shared" si="337"/>
        <v>38.888888888888886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0.78585461689587421</v>
      </c>
      <c r="P3594" s="6">
        <f t="shared" si="337"/>
        <v>57.142857142857146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0.90388671286532085</v>
      </c>
      <c r="P3595" s="6">
        <f t="shared" si="337"/>
        <v>69.767441860465112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0.794044665012407</v>
      </c>
      <c r="P3596" s="6">
        <f t="shared" si="337"/>
        <v>44.444444444444443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0.84388185654008441</v>
      </c>
      <c r="P3597" s="6">
        <f t="shared" si="337"/>
        <v>41.935483870967744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0.92827004219409281</v>
      </c>
      <c r="P3598" s="6">
        <f t="shared" si="337"/>
        <v>73.333333333333329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0.97465886939571145</v>
      </c>
      <c r="P3599" s="6">
        <f t="shared" si="337"/>
        <v>75.757575757575751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0.90826521344232514</v>
      </c>
      <c r="P3600" s="6">
        <f t="shared" si="337"/>
        <v>37.037037037037038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0.49504950495049505</v>
      </c>
      <c r="P3601" s="6">
        <f t="shared" si="337"/>
        <v>29.411764705882351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0.76923076923076927</v>
      </c>
      <c r="P3602" s="6">
        <f t="shared" si="337"/>
        <v>2.5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0.95831336847149018</v>
      </c>
      <c r="P3603" s="6">
        <f t="shared" si="337"/>
        <v>37.735849056603776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0.99950024987506247</v>
      </c>
      <c r="P3604" s="6">
        <f t="shared" si="337"/>
        <v>81.632653061224488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0.5859375</v>
      </c>
      <c r="P3605" s="6">
        <f t="shared" si="337"/>
        <v>26.315789473684209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0.88626292466765144</v>
      </c>
      <c r="P3606" s="6">
        <f t="shared" si="337"/>
        <v>43.478260869565219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0.54347826086956519</v>
      </c>
      <c r="P3607" s="6">
        <f t="shared" si="337"/>
        <v>16.666666666666668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0.76765609007164792</v>
      </c>
      <c r="P3608" s="6">
        <f t="shared" si="337"/>
        <v>46.875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0.94827586206896552</v>
      </c>
      <c r="P3609" s="6">
        <f t="shared" si="337"/>
        <v>27.5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42506.501041666663</v>
      </c>
      <c r="T3610" s="10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0.65224625623960064</v>
      </c>
      <c r="P3611" s="6">
        <f t="shared" si="337"/>
        <v>93.333333333333329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42429.783391203702</v>
      </c>
      <c r="T3611" s="10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0.61614294516327783</v>
      </c>
      <c r="P3612" s="6">
        <f t="shared" si="337"/>
        <v>32.258064516129032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0.73529411764705888</v>
      </c>
      <c r="P3613" s="6">
        <f t="shared" si="337"/>
        <v>49.019607843137258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0.69252077562326875</v>
      </c>
      <c r="P3614" s="6">
        <f t="shared" si="337"/>
        <v>87.719298245614041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41789.518645833326</v>
      </c>
      <c r="T3614" s="10">
        <f t="shared" si="341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0.99206349206349209</v>
      </c>
      <c r="P3616" s="6">
        <f t="shared" si="337"/>
        <v>35.2112676056338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0.93632958801498123</v>
      </c>
      <c r="P3617" s="6">
        <f t="shared" si="337"/>
        <v>34.722222222222221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0.80128205128205132</v>
      </c>
      <c r="P3618" s="6">
        <f t="shared" si="337"/>
        <v>55.555555555555557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0.84090909090909094</v>
      </c>
      <c r="P3619" s="6">
        <f t="shared" si="337"/>
        <v>14.509803921568627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0.99009900990099009</v>
      </c>
      <c r="P3620" s="6">
        <f t="shared" si="337"/>
        <v>35.714285714285715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0.88495575221238942</v>
      </c>
      <c r="P3621" s="6">
        <f t="shared" si="337"/>
        <v>58.823529411764703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42660.923912037033</v>
      </c>
      <c r="T3621" s="10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0.9506564056133997</v>
      </c>
      <c r="P3622" s="6">
        <f t="shared" si="337"/>
        <v>53.299492385786799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0.91130012150668283</v>
      </c>
      <c r="P3623" s="6">
        <f t="shared" si="337"/>
        <v>42.857142857142854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0.99901097913066061</v>
      </c>
      <c r="P3624" s="6">
        <f t="shared" si="337"/>
        <v>47.61904761904762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0.83333333333333337</v>
      </c>
      <c r="P3625" s="6">
        <f t="shared" si="337"/>
        <v>73.529411764705884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0.95298602287166456</v>
      </c>
      <c r="P3626" s="6">
        <f t="shared" si="337"/>
        <v>76.92307692307692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42545.56585648148</v>
      </c>
      <c r="T3626" s="10">
        <f t="shared" si="341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0.97402597402597402</v>
      </c>
      <c r="P3627" s="6">
        <f t="shared" si="337"/>
        <v>38.46153846153846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0.98207709305180457</v>
      </c>
      <c r="P3628" s="6">
        <f t="shared" si="337"/>
        <v>83.333333333333329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 t="e">
        <f t="shared" si="336"/>
        <v>#DIV/0!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500000</v>
      </c>
      <c r="P3631" s="6">
        <f t="shared" si="337"/>
        <v>500000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3000</v>
      </c>
      <c r="P3632" s="6">
        <f t="shared" si="337"/>
        <v>3000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1.9598853868194843</v>
      </c>
      <c r="P3633" s="6">
        <f t="shared" si="337"/>
        <v>289.83050847457628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5</v>
      </c>
      <c r="P3634" s="6">
        <f t="shared" si="337"/>
        <v>500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2.8376844494892168</v>
      </c>
      <c r="P3635" s="6">
        <f t="shared" si="337"/>
        <v>161.29032258064515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23.547880690737834</v>
      </c>
      <c r="P3636" s="6">
        <f t="shared" si="337"/>
        <v>4166.666666666667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2.7429467084639501</v>
      </c>
      <c r="P3637" s="6">
        <f t="shared" si="337"/>
        <v>350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 t="e">
        <f t="shared" si="336"/>
        <v>#DIV/0!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42226.486446759256</v>
      </c>
      <c r="T3638" s="10">
        <f t="shared" si="341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3.2397408207343412</v>
      </c>
      <c r="P3639" s="6">
        <f t="shared" si="337"/>
        <v>214.28571428571428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15.277777777777779</v>
      </c>
      <c r="P3640" s="6">
        <f t="shared" si="337"/>
        <v>1650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25000</v>
      </c>
      <c r="P3641" s="6">
        <f t="shared" si="337"/>
        <v>25000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18.181818181818183</v>
      </c>
      <c r="P3642" s="6">
        <f t="shared" si="337"/>
        <v>333.33333333333331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 t="e">
        <f t="shared" si="336"/>
        <v>#DIV/0!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</v>
      </c>
      <c r="T3643" s="10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46.666666666666664</v>
      </c>
      <c r="P3644" s="6">
        <f t="shared" si="337"/>
        <v>350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 t="e">
        <f t="shared" si="336"/>
        <v>#DIV/0!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6.0901339829476244</v>
      </c>
      <c r="P3646" s="6">
        <f t="shared" si="337"/>
        <v>416.66666666666669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1000</v>
      </c>
      <c r="P3647" s="6">
        <f t="shared" si="337"/>
        <v>1000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20.79002079002079</v>
      </c>
      <c r="P3648" s="6">
        <f t="shared" si="337"/>
        <v>1250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16.666666666666668</v>
      </c>
      <c r="P3649" s="6">
        <f t="shared" si="337"/>
        <v>250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0.99618957487609894</v>
      </c>
      <c r="P3650" s="6">
        <f t="shared" si="337"/>
        <v>547.94520547945206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(D3651/E3651)</f>
        <v>0.96153846153846156</v>
      </c>
      <c r="P3651" s="6">
        <f t="shared" ref="P3651:P3714" si="343">(D3651/L3651)</f>
        <v>93.75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(J3651/86400)+25569+(-5/24)</f>
        <v>41780.504560185182</v>
      </c>
      <c r="T3651" s="10">
        <f t="shared" ref="T3651:T3714" si="347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0.96153846153846156</v>
      </c>
      <c r="P3653" s="6">
        <f t="shared" si="343"/>
        <v>55.555555555555557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0.39893617021276595</v>
      </c>
      <c r="P3654" s="6">
        <f t="shared" si="343"/>
        <v>17.647058823529413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0.99502487562189057</v>
      </c>
      <c r="P3655" s="6">
        <f t="shared" si="343"/>
        <v>60.606060606060609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0.57339449541284404</v>
      </c>
      <c r="P3656" s="6">
        <f t="shared" si="343"/>
        <v>39.473684210526315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0.86014106313435401</v>
      </c>
      <c r="P3657" s="6">
        <f t="shared" si="343"/>
        <v>63.291139240506332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0.945000945000945</v>
      </c>
      <c r="P3658" s="6">
        <f t="shared" si="343"/>
        <v>108.69565217391305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42737.701805555553</v>
      </c>
      <c r="T3658" s="10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0.90293453724604966</v>
      </c>
      <c r="P3659" s="6">
        <f t="shared" si="343"/>
        <v>100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</v>
      </c>
      <c r="T3659" s="10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0.99337748344370858</v>
      </c>
      <c r="P3660" s="6">
        <f t="shared" si="343"/>
        <v>75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0.98007187193727541</v>
      </c>
      <c r="P3661" s="6">
        <f t="shared" si="343"/>
        <v>230.76923076923077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0.90090090090090091</v>
      </c>
      <c r="P3663" s="6">
        <f t="shared" si="343"/>
        <v>83.333333333333329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0.98595020951441947</v>
      </c>
      <c r="P3664" s="6">
        <f t="shared" si="343"/>
        <v>200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0.96153846153846156</v>
      </c>
      <c r="P3665" s="6">
        <f t="shared" si="343"/>
        <v>25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0.91428571428571426</v>
      </c>
      <c r="P3666" s="6">
        <f t="shared" si="343"/>
        <v>42.10526315789474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0.86834733893557425</v>
      </c>
      <c r="P3667" s="6">
        <f t="shared" si="343"/>
        <v>44.285714285714285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0.96927088213342982</v>
      </c>
      <c r="P3669" s="6">
        <f t="shared" si="343"/>
        <v>51.724137931034484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42173.761793981474</v>
      </c>
      <c r="T3669" s="10">
        <f t="shared" si="347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0.96618357487922701</v>
      </c>
      <c r="P3670" s="6">
        <f t="shared" si="343"/>
        <v>35.714285714285715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0.72358900144717797</v>
      </c>
      <c r="P3671" s="6">
        <f t="shared" si="343"/>
        <v>58.823529411764703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0.91286307053941906</v>
      </c>
      <c r="P3672" s="6">
        <f t="shared" si="343"/>
        <v>18.333333333333332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0.99150141643059486</v>
      </c>
      <c r="P3673" s="6">
        <f t="shared" si="343"/>
        <v>87.5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0.98489822718319109</v>
      </c>
      <c r="P3674" s="6">
        <f t="shared" si="343"/>
        <v>52.631578947368418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0.88008800880088012</v>
      </c>
      <c r="P3675" s="6">
        <f t="shared" si="343"/>
        <v>35.087719298245617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0.7142857142857143</v>
      </c>
      <c r="P3677" s="6">
        <f t="shared" si="343"/>
        <v>16.666666666666668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0.77669902912621358</v>
      </c>
      <c r="P3678" s="6">
        <f t="shared" si="343"/>
        <v>50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0.97177794873871315</v>
      </c>
      <c r="P3679" s="6">
        <f t="shared" si="343"/>
        <v>60.301507537688444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41802.365949074076</v>
      </c>
      <c r="T3679" s="10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0.97560975609756095</v>
      </c>
      <c r="P3680" s="6">
        <f t="shared" si="343"/>
        <v>64.516129032258064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0.90826521344232514</v>
      </c>
      <c r="P3681" s="6">
        <f t="shared" si="343"/>
        <v>66.666666666666671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0.88678687555424185</v>
      </c>
      <c r="P3682" s="6">
        <f t="shared" si="343"/>
        <v>88.235294117647058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42627.245763888888</v>
      </c>
      <c r="T3682" s="10">
        <f t="shared" si="347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0.89365504915102767</v>
      </c>
      <c r="P3683" s="6">
        <f t="shared" si="343"/>
        <v>55.555555555555557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0.7183908045977011</v>
      </c>
      <c r="P3684" s="6">
        <f t="shared" si="343"/>
        <v>44.776119402985074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0.90206185567010311</v>
      </c>
      <c r="P3685" s="6">
        <f t="shared" si="343"/>
        <v>53.030303030303031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0.7190795781399808</v>
      </c>
      <c r="P3686" s="6">
        <f t="shared" si="343"/>
        <v>32.608695652173914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0.94607379375591294</v>
      </c>
      <c r="P3687" s="6">
        <f t="shared" si="343"/>
        <v>39.682539682539684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0.9859154929577465</v>
      </c>
      <c r="P3688" s="6">
        <f t="shared" si="343"/>
        <v>58.333333333333336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0.99755598782981691</v>
      </c>
      <c r="P3689" s="6">
        <f t="shared" si="343"/>
        <v>200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0.91603053435114501</v>
      </c>
      <c r="P3690" s="6">
        <f t="shared" si="343"/>
        <v>76.92307692307692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0.84507042253521125</v>
      </c>
      <c r="P3691" s="6">
        <f t="shared" si="343"/>
        <v>48.387096774193552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0.83333333333333337</v>
      </c>
      <c r="P3692" s="6">
        <f t="shared" si="343"/>
        <v>48.387096774193552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</v>
      </c>
      <c r="T3692" s="10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0.78149421694279464</v>
      </c>
      <c r="P3693" s="6">
        <f t="shared" si="343"/>
        <v>145.98540145985402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0.79365079365079361</v>
      </c>
      <c r="P3694" s="6">
        <f t="shared" si="343"/>
        <v>58.823529411764703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0.77441860465116275</v>
      </c>
      <c r="P3695" s="6">
        <f t="shared" si="343"/>
        <v>23.785714285714285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0.93085106382978722</v>
      </c>
      <c r="P3696" s="6">
        <f t="shared" si="343"/>
        <v>58.333333333333336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0.99875156054931336</v>
      </c>
      <c r="P3697" s="6">
        <f t="shared" si="343"/>
        <v>121.21212121212122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0.64516129032258063</v>
      </c>
      <c r="P3698" s="6">
        <f t="shared" si="343"/>
        <v>25.641025641025642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0.92592592592592593</v>
      </c>
      <c r="P3699" s="6">
        <f t="shared" si="343"/>
        <v>66.666666666666671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0.90481360839667024</v>
      </c>
      <c r="P3700" s="6">
        <f t="shared" si="343"/>
        <v>36.764705882352942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0.99206349206349209</v>
      </c>
      <c r="P3701" s="6">
        <f t="shared" si="343"/>
        <v>62.5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0.82508250825082508</v>
      </c>
      <c r="P3702" s="6">
        <f t="shared" si="343"/>
        <v>27.777777777777779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0.99667774086378735</v>
      </c>
      <c r="P3703" s="6">
        <f t="shared" si="343"/>
        <v>38.46153846153846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0.91603053435114501</v>
      </c>
      <c r="P3704" s="6">
        <f t="shared" si="343"/>
        <v>142.85714285714286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0.81018518518518523</v>
      </c>
      <c r="P3705" s="6">
        <f t="shared" si="343"/>
        <v>35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0.73347839906114765</v>
      </c>
      <c r="P3706" s="6">
        <f t="shared" si="343"/>
        <v>11.111111111111111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0.96649572649572646</v>
      </c>
      <c r="P3707" s="6">
        <f t="shared" si="343"/>
        <v>80.771428571428572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0.82417582417582413</v>
      </c>
      <c r="P3708" s="6">
        <f t="shared" si="343"/>
        <v>115.38461538461539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0.5376344086021505</v>
      </c>
      <c r="P3709" s="6">
        <f t="shared" si="343"/>
        <v>43.478260869565219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0.33333333333333331</v>
      </c>
      <c r="P3710" s="6">
        <f t="shared" si="343"/>
        <v>17.948717948717949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41809.933865740742</v>
      </c>
      <c r="T3710" s="10">
        <f t="shared" si="347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0.92378752886836024</v>
      </c>
      <c r="P3711" s="6">
        <f t="shared" si="343"/>
        <v>28.571428571428573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0.70844686648501365</v>
      </c>
      <c r="P3712" s="6">
        <f t="shared" si="343"/>
        <v>48.148148148148145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0.8771929824561403</v>
      </c>
      <c r="P3713" s="6">
        <f t="shared" si="343"/>
        <v>23.80952380952381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0.65047701647875111</v>
      </c>
      <c r="P3714" s="6">
        <f t="shared" si="343"/>
        <v>72.115384615384613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42133.963738425919</v>
      </c>
      <c r="T3714" s="10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(D3715/E3715)</f>
        <v>0.98522167487684731</v>
      </c>
      <c r="P3715" s="6">
        <f t="shared" ref="P3715:P3778" si="349">(D3715/L3715)</f>
        <v>105.26315789473684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(J3715/86400)+25569+(-5/24)</f>
        <v>42505.529699074068</v>
      </c>
      <c r="T3715" s="10">
        <f t="shared" ref="T3715:T3778" si="353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0.97703957010258913</v>
      </c>
      <c r="P3716" s="6">
        <f t="shared" si="349"/>
        <v>103.09278350515464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42118.347997685181</v>
      </c>
      <c r="T3716" s="10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0.97493036211699169</v>
      </c>
      <c r="P3717" s="6">
        <f t="shared" si="349"/>
        <v>129.62962962962962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0.6420545746388443</v>
      </c>
      <c r="P3718" s="6">
        <f t="shared" si="349"/>
        <v>33.333333333333336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0.99255583126550873</v>
      </c>
      <c r="P3719" s="6">
        <f t="shared" si="349"/>
        <v>307.69230769230768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0.41771094402673348</v>
      </c>
      <c r="P3720" s="6">
        <f t="shared" si="349"/>
        <v>10.869565217391305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0.47619047619047616</v>
      </c>
      <c r="P3721" s="6">
        <f t="shared" si="349"/>
        <v>50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0.95679907219483906</v>
      </c>
      <c r="P3722" s="6">
        <f t="shared" si="349"/>
        <v>82.5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0.99206349206349209</v>
      </c>
      <c r="P3723" s="6">
        <f t="shared" si="349"/>
        <v>113.63636363636364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0.89928057553956831</v>
      </c>
      <c r="P3724" s="6">
        <f t="shared" si="349"/>
        <v>42.857142857142854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0.97996515679442509</v>
      </c>
      <c r="P3725" s="6">
        <f t="shared" si="349"/>
        <v>71.428571428571431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41943.544699074067</v>
      </c>
      <c r="T3725" s="10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0.97515619507659512</v>
      </c>
      <c r="P3726" s="6">
        <f t="shared" si="349"/>
        <v>48.314606741573037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42465.283101851848</v>
      </c>
      <c r="T3726" s="10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0.78740157480314965</v>
      </c>
      <c r="P3727" s="6">
        <f t="shared" si="349"/>
        <v>20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0.29524140326502257</v>
      </c>
      <c r="P3728" s="6">
        <f t="shared" si="349"/>
        <v>18.478260869565219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42461.932534722218</v>
      </c>
      <c r="T3728" s="10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0.99255583126550873</v>
      </c>
      <c r="P3729" s="6">
        <f t="shared" si="349"/>
        <v>60.606060606060609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10.741138560687434</v>
      </c>
      <c r="P3730" s="6">
        <f t="shared" si="349"/>
        <v>645.16129032258061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13.812154696132596</v>
      </c>
      <c r="P3731" s="6">
        <f t="shared" si="349"/>
        <v>1000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8.870967741935484</v>
      </c>
      <c r="P3733" s="6">
        <f t="shared" si="349"/>
        <v>458.33333333333331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6.4885496183206106</v>
      </c>
      <c r="P3734" s="6">
        <f t="shared" si="349"/>
        <v>212.5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 t="e">
        <f t="shared" si="348"/>
        <v>#DIV/0!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3.5128805620608898</v>
      </c>
      <c r="P3736" s="6">
        <f t="shared" si="349"/>
        <v>214.28571428571428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7.5</v>
      </c>
      <c r="P3737" s="6">
        <f t="shared" si="349"/>
        <v>75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150</v>
      </c>
      <c r="P3738" s="6">
        <f t="shared" si="349"/>
        <v>1500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4.666666666666667</v>
      </c>
      <c r="P3739" s="6">
        <f t="shared" si="349"/>
        <v>175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5.5555555555555554</v>
      </c>
      <c r="P3740" s="6">
        <f t="shared" si="349"/>
        <v>250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4.9689440993788816</v>
      </c>
      <c r="P3741" s="6">
        <f t="shared" si="349"/>
        <v>500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5.5865921787709496</v>
      </c>
      <c r="P3742" s="6">
        <f t="shared" si="349"/>
        <v>142.85714285714286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 t="e">
        <f t="shared" si="348"/>
        <v>#DIV/0!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50</v>
      </c>
      <c r="P3744" s="6">
        <f t="shared" si="349"/>
        <v>1250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 t="e">
        <f t="shared" si="348"/>
        <v>#DIV/0!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 t="e">
        <f t="shared" si="348"/>
        <v>#DIV/0!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41831.489606481475</v>
      </c>
      <c r="T3747" s="10">
        <f t="shared" si="353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42.079207920792079</v>
      </c>
      <c r="P3748" s="6">
        <f t="shared" si="349"/>
        <v>8500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100</v>
      </c>
      <c r="P3749" s="6">
        <f t="shared" si="349"/>
        <v>2500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0.96599690880989186</v>
      </c>
      <c r="P3750" s="6">
        <f t="shared" si="349"/>
        <v>96.15384615384616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0.95238095238095233</v>
      </c>
      <c r="P3751" s="6">
        <f t="shared" si="349"/>
        <v>71.428571428571431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0.99552015928322546</v>
      </c>
      <c r="P3752" s="6">
        <f t="shared" si="349"/>
        <v>214.28571428571428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0.75414781297134237</v>
      </c>
      <c r="P3753" s="6">
        <f t="shared" si="349"/>
        <v>90.909090909090907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0.88495575221238942</v>
      </c>
      <c r="P3754" s="6">
        <f t="shared" si="349"/>
        <v>33.333333333333336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0.96767950454809371</v>
      </c>
      <c r="P3755" s="6">
        <f t="shared" si="349"/>
        <v>166.66666666666666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0.83333333333333337</v>
      </c>
      <c r="P3756" s="6">
        <f t="shared" si="349"/>
        <v>92.592592592592595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0.77138849929873776</v>
      </c>
      <c r="P3757" s="6">
        <f t="shared" si="349"/>
        <v>19.642857142857142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0.98901098901098905</v>
      </c>
      <c r="P3758" s="6">
        <f t="shared" si="349"/>
        <v>264.70588235294116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0.92153765139547128</v>
      </c>
      <c r="P3759" s="6">
        <f t="shared" si="349"/>
        <v>70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0.9771986970684039</v>
      </c>
      <c r="P3760" s="6">
        <f t="shared" si="349"/>
        <v>57.692307692307693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41747.263171296298</v>
      </c>
      <c r="T3760" s="10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0.90707678631765365</v>
      </c>
      <c r="P3761" s="6">
        <f t="shared" si="349"/>
        <v>45.454545454545453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0.98994806732438811</v>
      </c>
      <c r="P3762" s="6">
        <f t="shared" si="349"/>
        <v>54.945054945054942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0.9412650602409639</v>
      </c>
      <c r="P3764" s="6">
        <f t="shared" si="349"/>
        <v>44.642857142857146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0.88139007806597836</v>
      </c>
      <c r="P3767" s="6">
        <f t="shared" si="349"/>
        <v>65.420560747663558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0.97418317176505431</v>
      </c>
      <c r="P3768" s="6">
        <f t="shared" si="349"/>
        <v>104.16666666666667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0.85653104925053536</v>
      </c>
      <c r="P3769" s="6">
        <f t="shared" si="349"/>
        <v>35.714285714285715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0.92891263808866942</v>
      </c>
      <c r="P3770" s="6">
        <f t="shared" si="349"/>
        <v>68.965517241379317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0.68493150684931503</v>
      </c>
      <c r="P3773" s="6">
        <f t="shared" si="349"/>
        <v>26.315789473684209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0.90744101633393826</v>
      </c>
      <c r="P3774" s="6">
        <f t="shared" si="349"/>
        <v>151.5151515151515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0.92421441774491686</v>
      </c>
      <c r="P3775" s="6">
        <f t="shared" si="349"/>
        <v>87.719298245614041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42655.796840277777</v>
      </c>
      <c r="T3775" s="10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0.99750623441396513</v>
      </c>
      <c r="P3777" s="6">
        <f t="shared" si="349"/>
        <v>142.85714285714286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0.93709734098629494</v>
      </c>
      <c r="P3778" s="6">
        <f t="shared" si="349"/>
        <v>85.106382978723403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(D3779/E3779)</f>
        <v>0.6983240223463687</v>
      </c>
      <c r="P3779" s="6">
        <f t="shared" ref="P3779:P3842" si="355">(D3779/L3779)</f>
        <v>33.898305084745765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(J3779/86400)+25569+(-5/24)</f>
        <v>41886.903020833335</v>
      </c>
      <c r="T3779" s="10">
        <f t="shared" ref="T3779:T3842" si="35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0.95200317334391116</v>
      </c>
      <c r="P3780" s="6">
        <f t="shared" si="355"/>
        <v>66.666666666666671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0.96172340834775916</v>
      </c>
      <c r="P3781" s="6">
        <f t="shared" si="355"/>
        <v>130.43478260869566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0.83333333333333337</v>
      </c>
      <c r="P3782" s="6">
        <f t="shared" si="355"/>
        <v>83.333333333333329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0.91185410334346506</v>
      </c>
      <c r="P3783" s="6">
        <f t="shared" si="355"/>
        <v>86.538461538461533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0.98280098280098283</v>
      </c>
      <c r="P3784" s="6">
        <f t="shared" si="355"/>
        <v>74.074074074074076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42546.653900462959</v>
      </c>
      <c r="T3784" s="10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0.77569489334195219</v>
      </c>
      <c r="P3785" s="6">
        <f t="shared" si="355"/>
        <v>50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0.86956521739130432</v>
      </c>
      <c r="P3786" s="6">
        <f t="shared" si="355"/>
        <v>100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0.66334991708126034</v>
      </c>
      <c r="P3787" s="6">
        <f t="shared" si="355"/>
        <v>66.666666666666671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0.9011715229798738</v>
      </c>
      <c r="P3788" s="6">
        <f t="shared" si="355"/>
        <v>84.507042253521121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0.9971509971509972</v>
      </c>
      <c r="P3789" s="6">
        <f t="shared" si="355"/>
        <v>35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150</v>
      </c>
      <c r="P3790" s="6">
        <f t="shared" si="355"/>
        <v>75000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30.603448275862068</v>
      </c>
      <c r="P3791" s="6">
        <f t="shared" si="355"/>
        <v>887.5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 t="e">
        <f t="shared" si="354"/>
        <v>#DIV/0!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 t="e">
        <f t="shared" si="354"/>
        <v>#DIV/0!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357.14285714285717</v>
      </c>
      <c r="P3794" s="6">
        <f t="shared" si="355"/>
        <v>6250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1.6762452107279693</v>
      </c>
      <c r="P3795" s="6">
        <f t="shared" si="355"/>
        <v>291.66666666666669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100</v>
      </c>
      <c r="P3796" s="6">
        <f t="shared" si="355"/>
        <v>5000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60</v>
      </c>
      <c r="P3797" s="6">
        <f t="shared" si="355"/>
        <v>300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22500</v>
      </c>
      <c r="P3798" s="6">
        <f t="shared" si="355"/>
        <v>22500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1.1152416356877324</v>
      </c>
      <c r="P3799" s="6">
        <f t="shared" si="355"/>
        <v>162.16216216216216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68.292682926829272</v>
      </c>
      <c r="P3800" s="6">
        <f t="shared" si="355"/>
        <v>14000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41831.514444444438</v>
      </c>
      <c r="T3800" s="10">
        <f t="shared" si="35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24.875621890547265</v>
      </c>
      <c r="P3801" s="6">
        <f t="shared" si="355"/>
        <v>2500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24.971623155505107</v>
      </c>
      <c r="P3802" s="6">
        <f t="shared" si="355"/>
        <v>1375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11.737089201877934</v>
      </c>
      <c r="P3803" s="6">
        <f t="shared" si="355"/>
        <v>555.55555555555554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 t="e">
        <f t="shared" si="354"/>
        <v>#DIV/0!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5.0890585241730282</v>
      </c>
      <c r="P3805" s="6">
        <f t="shared" si="355"/>
        <v>300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 t="e">
        <f t="shared" si="354"/>
        <v>#DIV/0!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50000</v>
      </c>
      <c r="P3807" s="6">
        <f t="shared" si="355"/>
        <v>75000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1500</v>
      </c>
      <c r="P3808" s="6">
        <f t="shared" si="355"/>
        <v>7500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3.2967032967032965</v>
      </c>
      <c r="P3809" s="6">
        <f t="shared" si="355"/>
        <v>166.66666666666666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0.98765432098765427</v>
      </c>
      <c r="P3811" s="6">
        <f t="shared" si="355"/>
        <v>52.631578947368418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0.8214676889375685</v>
      </c>
      <c r="P3812" s="6">
        <f t="shared" si="355"/>
        <v>57.692307692307693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0.30303030303030304</v>
      </c>
      <c r="P3813" s="6">
        <f t="shared" si="355"/>
        <v>13.157894736842104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0.91282519397535367</v>
      </c>
      <c r="P3814" s="6">
        <f t="shared" si="355"/>
        <v>181.81818181818181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0.99057071023919929</v>
      </c>
      <c r="P3815" s="6">
        <f t="shared" si="355"/>
        <v>77.777777777777771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0.71360608943862991</v>
      </c>
      <c r="P3816" s="6">
        <f t="shared" si="355"/>
        <v>44.117647058823529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0.99999000009999905</v>
      </c>
      <c r="P3817" s="6">
        <f t="shared" si="355"/>
        <v>50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0.83865881682014121</v>
      </c>
      <c r="P3818" s="6">
        <f t="shared" si="355"/>
        <v>40.54054054054054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0.93240093240093236</v>
      </c>
      <c r="P3819" s="6">
        <f t="shared" si="355"/>
        <v>100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0.43859649122807015</v>
      </c>
      <c r="P3820" s="6">
        <f t="shared" si="355"/>
        <v>25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0.93984962406015038</v>
      </c>
      <c r="P3821" s="6">
        <f t="shared" si="355"/>
        <v>38.46153846153846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0.69767441860465118</v>
      </c>
      <c r="P3822" s="6">
        <f t="shared" si="355"/>
        <v>15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0.95654550423613005</v>
      </c>
      <c r="P3823" s="6">
        <f t="shared" si="355"/>
        <v>76.086956521739125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0.90892564988183966</v>
      </c>
      <c r="P3824" s="6">
        <f t="shared" si="355"/>
        <v>65.78947368421052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0.94339622641509435</v>
      </c>
      <c r="P3825" s="6">
        <f t="shared" si="355"/>
        <v>60.975609756097562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0.92592592592592593</v>
      </c>
      <c r="P3826" s="6">
        <f t="shared" si="355"/>
        <v>35.714285714285715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0.94858660595712385</v>
      </c>
      <c r="P3827" s="6">
        <f t="shared" si="355"/>
        <v>102.04081632653062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0.83916083916083917</v>
      </c>
      <c r="P3828" s="6">
        <f t="shared" si="355"/>
        <v>23.076923076923077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0.65502183406113534</v>
      </c>
      <c r="P3829" s="6">
        <f t="shared" si="355"/>
        <v>46.153846153846153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0.99800399201596801</v>
      </c>
      <c r="P3831" s="6">
        <f t="shared" si="355"/>
        <v>62.5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0.44444444444444442</v>
      </c>
      <c r="P3832" s="6">
        <f t="shared" si="355"/>
        <v>33.333333333333336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0.94320046782743205</v>
      </c>
      <c r="P3833" s="6">
        <f t="shared" si="355"/>
        <v>55.555555555555557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0.95541401273885351</v>
      </c>
      <c r="P3834" s="6">
        <f t="shared" si="355"/>
        <v>133.33333333333334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0.8571428571428571</v>
      </c>
      <c r="P3835" s="6">
        <f t="shared" si="355"/>
        <v>60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41963.664027777777</v>
      </c>
      <c r="T3835" s="10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0.9171507184347294</v>
      </c>
      <c r="P3836" s="6">
        <f t="shared" si="355"/>
        <v>52.631578947368418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0.625</v>
      </c>
      <c r="P3837" s="6">
        <f t="shared" si="355"/>
        <v>25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0.88888888888888884</v>
      </c>
      <c r="P3838" s="6">
        <f t="shared" si="355"/>
        <v>57.142857142857146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0.97943192948090108</v>
      </c>
      <c r="P3839" s="6">
        <f t="shared" si="355"/>
        <v>117.64705882352941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0.99182734269618344</v>
      </c>
      <c r="P3840" s="6">
        <f t="shared" si="355"/>
        <v>1000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0.98765432098765427</v>
      </c>
      <c r="P3841" s="6">
        <f t="shared" si="355"/>
        <v>62.5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42154.934305555558</v>
      </c>
      <c r="T3841" s="10">
        <f t="shared" si="35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1.5384615384615385E-2</v>
      </c>
      <c r="P3842" s="6">
        <f t="shared" si="355"/>
        <v>0.33333333333333331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(D3843/E3843)</f>
        <v>11.467889908256881</v>
      </c>
      <c r="P3843" s="6">
        <f t="shared" ref="P3843:P3906" si="361">(D3843/L3843)</f>
        <v>294.11764705882354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(J3843/86400)+25569+(-5/24)</f>
        <v>41780.57739583333</v>
      </c>
      <c r="T3843" s="10">
        <f t="shared" ref="T3843:T3906" si="365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4.557885141294439</v>
      </c>
      <c r="P3844" s="6">
        <f t="shared" si="361"/>
        <v>217.39130434782609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4.694835680751174</v>
      </c>
      <c r="P3845" s="6">
        <f t="shared" si="361"/>
        <v>263.15789473684208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2.4102311854402361</v>
      </c>
      <c r="P3846" s="6">
        <f t="shared" si="361"/>
        <v>196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47.505938242280287</v>
      </c>
      <c r="P3847" s="6">
        <f t="shared" si="361"/>
        <v>3333.3333333333335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42248.418680555558</v>
      </c>
      <c r="T3847" s="10">
        <f t="shared" si="365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37.037037037037038</v>
      </c>
      <c r="P3848" s="6">
        <f t="shared" si="361"/>
        <v>875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6.1873895109015908</v>
      </c>
      <c r="P3849" s="6">
        <f t="shared" si="361"/>
        <v>1166.6666666666667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6.1061531235321747</v>
      </c>
      <c r="P3850" s="6">
        <f t="shared" si="361"/>
        <v>302.32558139534882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14.19782300047326</v>
      </c>
      <c r="P3851" s="6">
        <f t="shared" si="361"/>
        <v>1071.4285714285713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26.315789473684209</v>
      </c>
      <c r="P3852" s="6">
        <f t="shared" si="361"/>
        <v>250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2.9342723004694835</v>
      </c>
      <c r="P3853" s="6">
        <f t="shared" si="361"/>
        <v>104.16666666666667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500</v>
      </c>
      <c r="P3854" s="6">
        <f t="shared" si="361"/>
        <v>5000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3846.1538461538462</v>
      </c>
      <c r="P3855" s="6">
        <f t="shared" si="361"/>
        <v>50000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6.1521252796420578</v>
      </c>
      <c r="P3856" s="6">
        <f t="shared" si="361"/>
        <v>550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40</v>
      </c>
      <c r="P3857" s="6">
        <f t="shared" si="361"/>
        <v>1000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5000</v>
      </c>
      <c r="P3858" s="6">
        <f t="shared" si="361"/>
        <v>5000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19.23076923076923</v>
      </c>
      <c r="P3859" s="6">
        <f t="shared" si="361"/>
        <v>1250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50</v>
      </c>
      <c r="P3860" s="6">
        <f t="shared" si="361"/>
        <v>500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42128.222731481474</v>
      </c>
      <c r="T3860" s="10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2500</v>
      </c>
      <c r="P3861" s="6">
        <f t="shared" si="361"/>
        <v>2500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5.6603773584905657</v>
      </c>
      <c r="P3862" s="6">
        <f t="shared" si="361"/>
        <v>461.53846153846155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41833.452662037038</v>
      </c>
      <c r="T3862" s="10">
        <f t="shared" si="365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20</v>
      </c>
      <c r="P3863" s="6">
        <f t="shared" si="361"/>
        <v>2000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7500</v>
      </c>
      <c r="P3864" s="6">
        <f t="shared" si="361"/>
        <v>7500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 t="e">
        <f t="shared" si="360"/>
        <v>#DIV/0!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83.333333333333329</v>
      </c>
      <c r="P3866" s="6">
        <f t="shared" si="361"/>
        <v>1666.6666666666667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3.7123076923076921</v>
      </c>
      <c r="P3867" s="6">
        <f t="shared" si="361"/>
        <v>172.35714285714286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181.81818181818181</v>
      </c>
      <c r="P3868" s="6">
        <f t="shared" si="361"/>
        <v>1000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7.9681274900398407</v>
      </c>
      <c r="P3869" s="6">
        <f t="shared" si="361"/>
        <v>400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500</v>
      </c>
      <c r="P3870" s="6">
        <f t="shared" si="361"/>
        <v>5000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41865.45144675926</v>
      </c>
      <c r="T3870" s="10">
        <f t="shared" si="365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29.006637168141594</v>
      </c>
      <c r="P3871" s="6">
        <f t="shared" si="361"/>
        <v>874.06666666666672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6.666666666666667</v>
      </c>
      <c r="P3872" s="6">
        <f t="shared" si="361"/>
        <v>1000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41792.963865740741</v>
      </c>
      <c r="T3872" s="10">
        <f t="shared" si="365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37.5</v>
      </c>
      <c r="P3873" s="6">
        <f t="shared" si="361"/>
        <v>500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 t="e">
        <f t="shared" si="360"/>
        <v>#DIV/0!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 t="e">
        <f t="shared" si="360"/>
        <v>#DIV/0!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 t="e">
        <f t="shared" si="360"/>
        <v>#DIV/0!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 t="e">
        <f t="shared" si="360"/>
        <v>#DIV/0!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1.8941233608547838</v>
      </c>
      <c r="P3878" s="6">
        <f t="shared" si="361"/>
        <v>84.782608695652172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20.145044319097501</v>
      </c>
      <c r="P3879" s="6">
        <f t="shared" si="361"/>
        <v>1785.7142857142858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1800</v>
      </c>
      <c r="P3880" s="6">
        <f t="shared" si="361"/>
        <v>18000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 t="e">
        <f t="shared" si="360"/>
        <v>#DIV/0!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7.6530612244897958</v>
      </c>
      <c r="P3882" s="6">
        <f t="shared" si="361"/>
        <v>441.1764705882353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20</v>
      </c>
      <c r="P3883" s="6">
        <f t="shared" si="361"/>
        <v>500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 t="e">
        <f t="shared" si="360"/>
        <v>#DIV/0!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 t="e">
        <f t="shared" si="360"/>
        <v>#DIV/0!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 t="e">
        <f t="shared" si="360"/>
        <v>#DIV/0!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 t="e">
        <f t="shared" si="360"/>
        <v>#DIV/0!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 t="e">
        <f t="shared" si="360"/>
        <v>#DIV/0!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57.142857142857146</v>
      </c>
      <c r="P3889" s="6">
        <f t="shared" si="361"/>
        <v>1000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3.6900369003690039</v>
      </c>
      <c r="P3890" s="6">
        <f t="shared" si="361"/>
        <v>142.85714285714286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67.79661016949153</v>
      </c>
      <c r="P3891" s="6">
        <f t="shared" si="361"/>
        <v>888.88888888888891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5.9429477020602217</v>
      </c>
      <c r="P3892" s="6">
        <f t="shared" si="361"/>
        <v>1875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3.0769230769230771</v>
      </c>
      <c r="P3893" s="6">
        <f t="shared" si="361"/>
        <v>114.28571428571429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 t="e">
        <f t="shared" si="360"/>
        <v>#DIV/0!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41867.443946759253</v>
      </c>
      <c r="T3894" s="10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4.6403712296983759</v>
      </c>
      <c r="P3895" s="6">
        <f t="shared" si="361"/>
        <v>595.23809523809518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28.846153846153847</v>
      </c>
      <c r="P3896" s="6">
        <f t="shared" si="361"/>
        <v>1363.6363636363637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20</v>
      </c>
      <c r="P3897" s="6">
        <f t="shared" si="361"/>
        <v>1000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9.4117647058823533</v>
      </c>
      <c r="P3898" s="6">
        <f t="shared" si="361"/>
        <v>400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5.6818181818181817</v>
      </c>
      <c r="P3899" s="6">
        <f t="shared" si="361"/>
        <v>250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3.0712530712530715</v>
      </c>
      <c r="P3900" s="6">
        <f t="shared" si="361"/>
        <v>156.25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80</v>
      </c>
      <c r="P3901" s="6">
        <f t="shared" si="361"/>
        <v>5000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41843.566678240742</v>
      </c>
      <c r="T3901" s="10">
        <f t="shared" si="365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18.518518518518519</v>
      </c>
      <c r="P3902" s="6">
        <f t="shared" si="361"/>
        <v>500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120</v>
      </c>
      <c r="P3903" s="6">
        <f t="shared" si="361"/>
        <v>3000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42317.618043981478</v>
      </c>
      <c r="T3903" s="10">
        <f t="shared" si="365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2.0477815699658701</v>
      </c>
      <c r="P3904" s="6">
        <f t="shared" si="361"/>
        <v>96.774193548387103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 t="e">
        <f t="shared" si="360"/>
        <v>#DIV/0!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3333.3333333333335</v>
      </c>
      <c r="P3906" s="6">
        <f t="shared" si="361"/>
        <v>5000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(D3907/E3907)</f>
        <v>8.6705202312138727</v>
      </c>
      <c r="P3907" s="6">
        <f t="shared" ref="P3907:P3970" si="367">(D3907/L3907)</f>
        <v>214.28571428571428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(J3907/86400)+25569+(-5/24)</f>
        <v>42124.415543981479</v>
      </c>
      <c r="T3907" s="10">
        <f t="shared" ref="T3907:T3970" si="371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1.4851485148514851</v>
      </c>
      <c r="P3908" s="6">
        <f t="shared" si="367"/>
        <v>93.75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6.5359477124183005</v>
      </c>
      <c r="P3909" s="6">
        <f t="shared" si="367"/>
        <v>250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11.538461538461538</v>
      </c>
      <c r="P3910" s="6">
        <f t="shared" si="367"/>
        <v>187.5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444.44444444444446</v>
      </c>
      <c r="P3911" s="6">
        <f t="shared" si="367"/>
        <v>15000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32.432432432432435</v>
      </c>
      <c r="P3912" s="6">
        <f t="shared" si="367"/>
        <v>2000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2.6729034413631809</v>
      </c>
      <c r="P3913" s="6">
        <f t="shared" si="367"/>
        <v>222.22222222222223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15000</v>
      </c>
      <c r="P3914" s="6">
        <f t="shared" si="367"/>
        <v>15000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1428.5714285714287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2.7502750275027501</v>
      </c>
      <c r="P3916" s="6">
        <f t="shared" si="367"/>
        <v>92.592592592592595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42114.610601851855</v>
      </c>
      <c r="T3916" s="10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300</v>
      </c>
      <c r="P3917" s="6">
        <f t="shared" si="367"/>
        <v>1500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 t="e">
        <f t="shared" si="366"/>
        <v>#DIV/0!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350</v>
      </c>
      <c r="P3919" s="6">
        <f t="shared" si="367"/>
        <v>3500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500</v>
      </c>
      <c r="P3920" s="6">
        <f t="shared" si="367"/>
        <v>20000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55.555555555555557</v>
      </c>
      <c r="P3921" s="6">
        <f t="shared" si="367"/>
        <v>1666.6666666666667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18.518518518518519</v>
      </c>
      <c r="P3922" s="6">
        <f t="shared" si="367"/>
        <v>833.33333333333337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 t="e">
        <f t="shared" si="366"/>
        <v>#DIV/0!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12.295081967213115</v>
      </c>
      <c r="P3924" s="6">
        <f t="shared" si="367"/>
        <v>125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8.3092485549132942</v>
      </c>
      <c r="P3925" s="6">
        <f t="shared" si="367"/>
        <v>676.47058823529414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6.5502183406113534</v>
      </c>
      <c r="P3926" s="6">
        <f t="shared" si="367"/>
        <v>375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50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333.33333333333331</v>
      </c>
      <c r="P3928" s="6">
        <f t="shared" si="367"/>
        <v>5000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100</v>
      </c>
      <c r="P3929" s="6">
        <f t="shared" si="367"/>
        <v>1250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7.6804915514592933</v>
      </c>
      <c r="P3930" s="6">
        <f t="shared" si="367"/>
        <v>714.28571428571433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44.150110375275936</v>
      </c>
      <c r="P3931" s="6">
        <f t="shared" si="367"/>
        <v>1428.5714285714287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 t="e">
        <f t="shared" si="366"/>
        <v>#DIV/0!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 t="e">
        <f t="shared" si="366"/>
        <v>#DIV/0!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12000</v>
      </c>
      <c r="P3934" s="6">
        <f t="shared" si="367"/>
        <v>12000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6.3520871143375679</v>
      </c>
      <c r="P3935" s="6">
        <f t="shared" si="367"/>
        <v>583.33333333333337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9.0909090909090917</v>
      </c>
      <c r="P3936" s="6">
        <f t="shared" si="367"/>
        <v>416.66666666666669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2.2813688212927756</v>
      </c>
      <c r="P3937" s="6">
        <f t="shared" si="367"/>
        <v>130.43478260869566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42221.448449074072</v>
      </c>
      <c r="T3937" s="10">
        <f t="shared" si="371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 t="e">
        <f t="shared" si="366"/>
        <v>#DIV/0!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1.1609657947686116</v>
      </c>
      <c r="P3939" s="6">
        <f t="shared" si="367"/>
        <v>288.5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8.1989924433249364</v>
      </c>
      <c r="P3940" s="6">
        <f t="shared" si="367"/>
        <v>651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42151.697384259256</v>
      </c>
      <c r="T3940" s="10">
        <f t="shared" si="371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1000</v>
      </c>
      <c r="P3941" s="6">
        <f t="shared" si="367"/>
        <v>5000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454.54545454545456</v>
      </c>
      <c r="P3942" s="6">
        <f t="shared" si="367"/>
        <v>2500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110</v>
      </c>
      <c r="P3943" s="6">
        <f t="shared" si="367"/>
        <v>2750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 t="e">
        <f t="shared" si="366"/>
        <v>#DIV/0!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2.8058361391694726</v>
      </c>
      <c r="P3945" s="6">
        <f t="shared" si="367"/>
        <v>384.61538461538464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 t="e">
        <f t="shared" si="366"/>
        <v>#DIV/0!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400</v>
      </c>
      <c r="P3947" s="6">
        <f t="shared" si="367"/>
        <v>2000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30.76923076923077</v>
      </c>
      <c r="P3948" s="6">
        <f t="shared" si="367"/>
        <v>1200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29.702970297029704</v>
      </c>
      <c r="P3949" s="6">
        <f t="shared" si="367"/>
        <v>1500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 t="e">
        <f t="shared" si="366"/>
        <v>#DIV/0!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41829.117164351854</v>
      </c>
      <c r="T3950" s="10">
        <f t="shared" si="371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6.3411540900443883</v>
      </c>
      <c r="P3951" s="6">
        <f t="shared" si="367"/>
        <v>312.5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160</v>
      </c>
      <c r="P3952" s="6">
        <f t="shared" si="367"/>
        <v>4000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200000</v>
      </c>
      <c r="P3953" s="6">
        <f t="shared" si="367"/>
        <v>200000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1040</v>
      </c>
      <c r="P3954" s="6">
        <f t="shared" si="367"/>
        <v>26000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 t="e">
        <f t="shared" si="366"/>
        <v>#DIV/0!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 t="e">
        <f t="shared" si="366"/>
        <v>#DIV/0!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4.117647058823529</v>
      </c>
      <c r="P3957" s="6">
        <f t="shared" si="367"/>
        <v>218.75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 t="e">
        <f t="shared" si="366"/>
        <v>#DIV/0!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4000</v>
      </c>
      <c r="P3959" s="6">
        <f t="shared" si="367"/>
        <v>28000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42513.76798611111</v>
      </c>
      <c r="T3959" s="10">
        <f t="shared" si="371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3.1201248049921997</v>
      </c>
      <c r="P3960" s="6">
        <f t="shared" si="367"/>
        <v>125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41816.742037037031</v>
      </c>
      <c r="T3960" s="10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4.1095890410958908</v>
      </c>
      <c r="P3961" s="6">
        <f t="shared" si="367"/>
        <v>100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66.666666666666671</v>
      </c>
      <c r="P3962" s="6">
        <f t="shared" si="367"/>
        <v>750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238.0952380952381</v>
      </c>
      <c r="P3963" s="6">
        <f t="shared" si="367"/>
        <v>2500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31.111111111111111</v>
      </c>
      <c r="P3964" s="6">
        <f t="shared" si="367"/>
        <v>466.66666666666669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 t="e">
        <f t="shared" si="366"/>
        <v>#DIV/0!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15.873015873015873</v>
      </c>
      <c r="P3966" s="6">
        <f t="shared" si="367"/>
        <v>666.66666666666663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7.0175438596491224</v>
      </c>
      <c r="P3967" s="6">
        <f t="shared" si="367"/>
        <v>500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166.66666666666666</v>
      </c>
      <c r="P3968" s="6">
        <f t="shared" si="367"/>
        <v>3750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4.1463414634146343</v>
      </c>
      <c r="P3969" s="6">
        <f t="shared" si="367"/>
        <v>170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9.4876660341555983</v>
      </c>
      <c r="P3970" s="6">
        <f t="shared" si="367"/>
        <v>454.54545454545456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(D3971/E3971)</f>
        <v>13.388625592417062</v>
      </c>
      <c r="P3971" s="6">
        <f t="shared" ref="P3971:P4034" si="373">(D3971/L3971)</f>
        <v>470.83333333333331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(J3971/86400)+25569+(-5/24)</f>
        <v>42601.646365740737</v>
      </c>
      <c r="T3971" s="10">
        <f t="shared" ref="T3971:T4034" si="377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1363.6363636363637</v>
      </c>
      <c r="P3972" s="6">
        <f t="shared" si="373"/>
        <v>7500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42447.655219907407</v>
      </c>
      <c r="T3972" s="10">
        <f t="shared" si="377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102.94117647058823</v>
      </c>
      <c r="P3973" s="6">
        <f t="shared" si="373"/>
        <v>2333.3333333333335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4.7393364928909953</v>
      </c>
      <c r="P3974" s="6">
        <f t="shared" si="373"/>
        <v>125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1.2804097311139564</v>
      </c>
      <c r="P3975" s="6">
        <f t="shared" si="373"/>
        <v>135.13513513513513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3.125</v>
      </c>
      <c r="P3976" s="6">
        <f t="shared" si="373"/>
        <v>90.909090909090907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 t="e">
        <f t="shared" si="372"/>
        <v>#DIV/0!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2.096774193548387</v>
      </c>
      <c r="P3978" s="6">
        <f t="shared" si="373"/>
        <v>130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68.965517241379317</v>
      </c>
      <c r="P3979" s="6">
        <f t="shared" si="373"/>
        <v>15000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9.3457943925233646</v>
      </c>
      <c r="P3980" s="6">
        <f t="shared" si="373"/>
        <v>250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54.545454545454547</v>
      </c>
      <c r="P3981" s="6">
        <f t="shared" si="373"/>
        <v>1000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5.5555555555555554</v>
      </c>
      <c r="P3982" s="6">
        <f t="shared" si="373"/>
        <v>357.14285714285717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24.489795918367346</v>
      </c>
      <c r="P3983" s="6">
        <f t="shared" si="373"/>
        <v>4285.7142857142853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5</v>
      </c>
      <c r="P3984" s="6">
        <f t="shared" si="373"/>
        <v>170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2.8733556873871549</v>
      </c>
      <c r="P3985" s="6">
        <f t="shared" si="373"/>
        <v>242.17391304347825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15.789473684210526</v>
      </c>
      <c r="P3986" s="6">
        <f t="shared" si="373"/>
        <v>150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41920.75513888889</v>
      </c>
      <c r="T3986" s="10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3.1201248049921997</v>
      </c>
      <c r="P3987" s="6">
        <f t="shared" si="373"/>
        <v>105.26315789473684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10.245901639344263</v>
      </c>
      <c r="P3988" s="6">
        <f t="shared" si="373"/>
        <v>384.61538461538464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2.6490066225165565</v>
      </c>
      <c r="P3989" s="6">
        <f t="shared" si="373"/>
        <v>30.76923076923077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46.875</v>
      </c>
      <c r="P3990" s="6">
        <f t="shared" si="373"/>
        <v>375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 t="e">
        <f t="shared" si="372"/>
        <v>#DIV/0!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23.913043478260871</v>
      </c>
      <c r="P3992" s="6">
        <f t="shared" si="373"/>
        <v>550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5</v>
      </c>
      <c r="P3993" s="6">
        <f t="shared" si="373"/>
        <v>500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18.484288354898336</v>
      </c>
      <c r="P3994" s="6">
        <f t="shared" si="373"/>
        <v>1111.1111111111111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16666.666666666668</v>
      </c>
      <c r="P3995" s="6">
        <f t="shared" si="373"/>
        <v>50000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400</v>
      </c>
      <c r="P3996" s="6">
        <f t="shared" si="373"/>
        <v>2000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2.8571428571428572</v>
      </c>
      <c r="P3997" s="6">
        <f t="shared" si="373"/>
        <v>50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6.0362173038229372</v>
      </c>
      <c r="P3998" s="6">
        <f t="shared" si="373"/>
        <v>176.47058823529412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41950.058611111112</v>
      </c>
      <c r="T3998" s="10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 t="e">
        <f t="shared" si="372"/>
        <v>#DIV/0!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1.7482517482517483</v>
      </c>
      <c r="P4000" s="6">
        <f t="shared" si="373"/>
        <v>104.16666666666667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6.0553633217993079</v>
      </c>
      <c r="P4001" s="6">
        <f t="shared" si="373"/>
        <v>500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800</v>
      </c>
      <c r="P4002" s="6">
        <f t="shared" si="373"/>
        <v>8000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2.6490066225165565</v>
      </c>
      <c r="P4003" s="6">
        <f t="shared" si="373"/>
        <v>85.714285714285708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54.347826086956523</v>
      </c>
      <c r="P4004" s="6">
        <f t="shared" si="373"/>
        <v>312.5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9.9502487562189046</v>
      </c>
      <c r="P4005" s="6">
        <f t="shared" si="373"/>
        <v>1000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500</v>
      </c>
      <c r="P4006" s="6">
        <f t="shared" si="373"/>
        <v>500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75</v>
      </c>
      <c r="P4007" s="6">
        <f t="shared" si="373"/>
        <v>1500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15000</v>
      </c>
      <c r="P4008" s="6">
        <f t="shared" si="373"/>
        <v>30000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400</v>
      </c>
      <c r="P4009" s="6">
        <f t="shared" si="373"/>
        <v>2000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16.666666666666668</v>
      </c>
      <c r="P4010" s="6">
        <f t="shared" si="373"/>
        <v>250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25.733333333333334</v>
      </c>
      <c r="P4011" s="6">
        <f t="shared" si="373"/>
        <v>643.33333333333337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4.1331802525832373</v>
      </c>
      <c r="P4012" s="6">
        <f t="shared" si="373"/>
        <v>189.47368421052633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13.157894736842104</v>
      </c>
      <c r="P4013" s="6">
        <f t="shared" si="373"/>
        <v>62.5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 t="e">
        <f t="shared" si="372"/>
        <v>#DIV/0!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76.92307692307692</v>
      </c>
      <c r="P4015" s="6">
        <f t="shared" si="373"/>
        <v>1000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 t="e">
        <f t="shared" si="372"/>
        <v>#DIV/0!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7000</v>
      </c>
      <c r="P4017" s="6">
        <f t="shared" si="373"/>
        <v>7000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42174.572488425925</v>
      </c>
      <c r="T4017" s="10">
        <f t="shared" si="377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7.1428571428571432</v>
      </c>
      <c r="P4018" s="6">
        <f t="shared" si="373"/>
        <v>71.428571428571431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95.238095238095241</v>
      </c>
      <c r="P4019" s="6">
        <f t="shared" si="373"/>
        <v>5000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11.538461538461538</v>
      </c>
      <c r="P4020" s="6">
        <f t="shared" si="373"/>
        <v>375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120.68965517241379</v>
      </c>
      <c r="P4021" s="6">
        <f t="shared" si="373"/>
        <v>875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6</v>
      </c>
      <c r="P4022" s="6">
        <f t="shared" si="373"/>
        <v>200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120</v>
      </c>
      <c r="P4023" s="6">
        <f t="shared" si="373"/>
        <v>7500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1.4375848574395016</v>
      </c>
      <c r="P4024" s="6">
        <f t="shared" si="373"/>
        <v>91.370558375634516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41990.375775462962</v>
      </c>
      <c r="T4024" s="10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 t="e">
        <f t="shared" si="372"/>
        <v>#DIV/0!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42408.791238425925</v>
      </c>
      <c r="T4025" s="10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80</v>
      </c>
      <c r="P4026" s="6">
        <f t="shared" si="373"/>
        <v>800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20</v>
      </c>
      <c r="P4027" s="6">
        <f t="shared" si="373"/>
        <v>1250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 t="e">
        <f t="shared" si="372"/>
        <v>#DIV/0!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13.953488372093023</v>
      </c>
      <c r="P4029" s="6">
        <f t="shared" si="373"/>
        <v>428.57142857142856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3.5650623885918002</v>
      </c>
      <c r="P4030" s="6">
        <f t="shared" si="373"/>
        <v>181.81818181818181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 t="e">
        <f t="shared" si="372"/>
        <v>#DIV/0!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42321.816782407404</v>
      </c>
      <c r="T4031" s="10">
        <f t="shared" si="377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6.25</v>
      </c>
      <c r="P4032" s="6">
        <f t="shared" si="373"/>
        <v>416.66666666666669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 t="e">
        <f t="shared" si="372"/>
        <v>#DIV/0!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14.64406779661017</v>
      </c>
      <c r="P4034" s="6">
        <f t="shared" si="373"/>
        <v>864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(D4035/E4035)</f>
        <v>3.891246973700706</v>
      </c>
      <c r="P4035" s="6">
        <f t="shared" ref="P4035:P4098" si="379">(D4035/L4035)</f>
        <v>254.25531914893617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(J4035/86400)+25569+(-5/24)</f>
        <v>42614.06046296296</v>
      </c>
      <c r="T4035" s="10">
        <f t="shared" ref="T4035:T4098" si="383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67.5</v>
      </c>
      <c r="P4036" s="6">
        <f t="shared" si="379"/>
        <v>6750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2.7137042062415198</v>
      </c>
      <c r="P4037" s="6">
        <f t="shared" si="379"/>
        <v>400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41903.674618055556</v>
      </c>
      <c r="T4037" s="10">
        <f t="shared" si="383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2.1253985122210413</v>
      </c>
      <c r="P4038" s="6">
        <f t="shared" si="379"/>
        <v>352.94117647058823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41804.728750000002</v>
      </c>
      <c r="T4038" s="10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8.75</v>
      </c>
      <c r="P4039" s="6">
        <f t="shared" si="379"/>
        <v>350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42496.862442129626</v>
      </c>
      <c r="T4039" s="10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8.3056478405315612</v>
      </c>
      <c r="P4040" s="6">
        <f t="shared" si="379"/>
        <v>625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41869.590393518512</v>
      </c>
      <c r="T4040" s="10">
        <f t="shared" si="383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1.6666666666666667</v>
      </c>
      <c r="P4041" s="6">
        <f t="shared" si="379"/>
        <v>100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3.2</v>
      </c>
      <c r="P4042" s="6">
        <f t="shared" si="379"/>
        <v>4000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238.0952380952381</v>
      </c>
      <c r="P4043" s="6">
        <f t="shared" si="379"/>
        <v>2500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476.1904761904762</v>
      </c>
      <c r="P4044" s="6">
        <f t="shared" si="379"/>
        <v>3333.3333333333335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 t="e">
        <f t="shared" si="378"/>
        <v>#DIV/0!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2.6666666666666665</v>
      </c>
      <c r="P4046" s="6">
        <f t="shared" si="379"/>
        <v>150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5000</v>
      </c>
      <c r="P4047" s="6">
        <f t="shared" si="379"/>
        <v>5000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12.173913043478262</v>
      </c>
      <c r="P4048" s="6">
        <f t="shared" si="379"/>
        <v>466.66666666666669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45.454545454545453</v>
      </c>
      <c r="P4049" s="6">
        <f t="shared" si="379"/>
        <v>1250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5.6647784071976011</v>
      </c>
      <c r="P4050" s="6">
        <f t="shared" si="379"/>
        <v>186.8131868131868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1250</v>
      </c>
      <c r="P4051" s="6">
        <f t="shared" si="379"/>
        <v>20000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1500</v>
      </c>
      <c r="P4052" s="6">
        <f t="shared" si="379"/>
        <v>1500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 t="e">
        <f t="shared" si="378"/>
        <v>#DIV/0!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41761.601817129624</v>
      </c>
      <c r="T4053" s="10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2.6642984014209592</v>
      </c>
      <c r="P4054" s="6">
        <f t="shared" si="379"/>
        <v>230.76923076923077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4.5454545454545459</v>
      </c>
      <c r="P4055" s="6">
        <f t="shared" si="379"/>
        <v>250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 t="e">
        <f t="shared" si="378"/>
        <v>#DIV/0!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5.6753688989784337</v>
      </c>
      <c r="P4057" s="6">
        <f t="shared" si="379"/>
        <v>238.0952380952381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1.8867924528301887</v>
      </c>
      <c r="P4058" s="6">
        <f t="shared" si="379"/>
        <v>166.66666666666666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42534.724988425922</v>
      </c>
      <c r="T4058" s="10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4.5161290322580649</v>
      </c>
      <c r="P4059" s="6">
        <f t="shared" si="379"/>
        <v>583.33333333333337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39.473684210526315</v>
      </c>
      <c r="P4060" s="6">
        <f t="shared" si="379"/>
        <v>937.5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40</v>
      </c>
      <c r="P4061" s="6">
        <f t="shared" si="379"/>
        <v>1428.5714285714287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35.087719298245617</v>
      </c>
      <c r="P4062" s="6">
        <f t="shared" si="379"/>
        <v>2000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 t="e">
        <f t="shared" si="378"/>
        <v>#DIV/0!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40.816326530612244</v>
      </c>
      <c r="P4064" s="6">
        <f t="shared" si="379"/>
        <v>6666.666666666667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70.370370370370367</v>
      </c>
      <c r="P4065" s="6">
        <f t="shared" si="379"/>
        <v>1055.5555555555557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5.1948051948051948</v>
      </c>
      <c r="P4066" s="6">
        <f t="shared" si="379"/>
        <v>333.33333333333331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148.14814814814815</v>
      </c>
      <c r="P4067" s="6">
        <f t="shared" si="379"/>
        <v>1000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600</v>
      </c>
      <c r="P4068" s="6">
        <f t="shared" si="379"/>
        <v>15000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1.6420361247947455</v>
      </c>
      <c r="P4069" s="6">
        <f t="shared" si="379"/>
        <v>294.11764705882354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99.999999999999986</v>
      </c>
      <c r="P4070" s="6">
        <f t="shared" si="379"/>
        <v>3495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2.9069767441860463</v>
      </c>
      <c r="P4071" s="6">
        <f t="shared" si="379"/>
        <v>96.15384615384616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6.0606060606060606</v>
      </c>
      <c r="P4072" s="6">
        <f t="shared" si="379"/>
        <v>166.66666666666666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 t="e">
        <f t="shared" si="378"/>
        <v>#DIV/0!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250</v>
      </c>
      <c r="P4074" s="6">
        <f t="shared" si="379"/>
        <v>500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94.594594594594597</v>
      </c>
      <c r="P4075" s="6">
        <f t="shared" si="379"/>
        <v>1750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42078.136874999997</v>
      </c>
      <c r="T4075" s="10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3.7414965986394559</v>
      </c>
      <c r="P4076" s="6">
        <f t="shared" si="379"/>
        <v>130.95238095238096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3.4722222222222223</v>
      </c>
      <c r="P4077" s="6">
        <f t="shared" si="379"/>
        <v>153.84615384615384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 t="e">
        <f t="shared" si="378"/>
        <v>#DIV/0!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41905.587372685179</v>
      </c>
      <c r="T4078" s="10">
        <f t="shared" si="383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11.235955056179776</v>
      </c>
      <c r="P4079" s="6">
        <f t="shared" si="379"/>
        <v>2500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 t="e">
        <f t="shared" si="378"/>
        <v>#DIV/0!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600</v>
      </c>
      <c r="P4081" s="6">
        <f t="shared" si="379"/>
        <v>3000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 t="e">
        <f t="shared" si="378"/>
        <v>#DIV/0!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6.3542857142857141</v>
      </c>
      <c r="P4083" s="6">
        <f t="shared" si="379"/>
        <v>185.33333333333334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50</v>
      </c>
      <c r="P4084" s="6">
        <f t="shared" si="379"/>
        <v>75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4.6113306982872198</v>
      </c>
      <c r="P4085" s="6">
        <f t="shared" si="379"/>
        <v>583.33333333333337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300</v>
      </c>
      <c r="P4086" s="6">
        <f t="shared" si="379"/>
        <v>3000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350</v>
      </c>
      <c r="P4087" s="6">
        <f t="shared" si="379"/>
        <v>3500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21.276595744680851</v>
      </c>
      <c r="P4088" s="6">
        <f t="shared" si="379"/>
        <v>200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 t="e">
        <f t="shared" si="378"/>
        <v>#DIV/0!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9.2592592592592595</v>
      </c>
      <c r="P4090" s="6">
        <f t="shared" si="379"/>
        <v>666.66666666666663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20.833333333333332</v>
      </c>
      <c r="P4091" s="6">
        <f t="shared" si="379"/>
        <v>625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31.25</v>
      </c>
      <c r="P4092" s="6">
        <f t="shared" si="379"/>
        <v>333.33333333333331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7.8431372549019605</v>
      </c>
      <c r="P4093" s="6">
        <f t="shared" si="379"/>
        <v>200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5500</v>
      </c>
      <c r="P4094" s="6">
        <f t="shared" si="379"/>
        <v>110000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41.666666666666664</v>
      </c>
      <c r="P4095" s="6">
        <f t="shared" si="379"/>
        <v>625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2.7397260273972601</v>
      </c>
      <c r="P4096" s="6">
        <f t="shared" si="379"/>
        <v>250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37.5</v>
      </c>
      <c r="P4097" s="6">
        <f t="shared" si="379"/>
        <v>30000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8.75</v>
      </c>
      <c r="P4098" s="6">
        <f t="shared" si="379"/>
        <v>700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 t="e">
        <f t="shared" ref="O4099:O4115" si="384">(D4099/E4099)</f>
        <v>#DIV/0!</v>
      </c>
      <c r="P4099" s="6" t="e">
        <f t="shared" ref="P4099:P4115" si="385">(D4099/L4099)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(J4099/86400)+25569+(-5/24)</f>
        <v>42344.616168981483</v>
      </c>
      <c r="T4099" s="10">
        <f t="shared" ref="T4099:T4115" si="38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 t="e">
        <f t="shared" si="384"/>
        <v>#DIV/0!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90</v>
      </c>
      <c r="P4101" s="6">
        <f t="shared" si="385"/>
        <v>4500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 t="e">
        <f t="shared" si="384"/>
        <v>#DIV/0!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 t="e">
        <f t="shared" si="384"/>
        <v>#DIV/0!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3.6496350364963503</v>
      </c>
      <c r="P4104" s="6">
        <f t="shared" si="385"/>
        <v>83.333333333333329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166.66666666666666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4.6801872074882995</v>
      </c>
      <c r="P4106" s="6">
        <f t="shared" si="385"/>
        <v>214.28571428571428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14.347826086956522</v>
      </c>
      <c r="P4107" s="6">
        <f t="shared" si="385"/>
        <v>5500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1.4164305949008498</v>
      </c>
      <c r="P4108" s="6">
        <f t="shared" si="385"/>
        <v>151.5151515151515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48.780487804878049</v>
      </c>
      <c r="P4109" s="6">
        <f t="shared" si="385"/>
        <v>500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50.847457627118644</v>
      </c>
      <c r="P4110" s="6">
        <f t="shared" si="385"/>
        <v>3000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42766.823344907403</v>
      </c>
      <c r="T4110" s="10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 t="e">
        <f t="shared" si="384"/>
        <v>#DIV/0!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3.4883720930232558</v>
      </c>
      <c r="P4112" s="6">
        <f t="shared" si="385"/>
        <v>50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42512.418414351851</v>
      </c>
      <c r="T4112" s="10">
        <f t="shared" si="38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31.914893617021278</v>
      </c>
      <c r="P4113" s="6">
        <f t="shared" si="385"/>
        <v>500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2500</v>
      </c>
      <c r="P4114" s="6">
        <f t="shared" si="385"/>
        <v>2500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500</v>
      </c>
      <c r="P4115" s="6">
        <f t="shared" si="385"/>
        <v>500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autoFilter ref="A1:O4115"/>
  <conditionalFormatting sqref="F1:F1048576">
    <cfRule type="containsText" dxfId="3" priority="7" operator="containsText" text="Successful">
      <formula>NOT(ISERROR(SEARCH("Successful",F1)))</formula>
    </cfRule>
    <cfRule type="containsText" dxfId="2" priority="6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3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880609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/>
  </sheetViews>
  <sheetFormatPr defaultColWidth="5.140625" defaultRowHeight="15" x14ac:dyDescent="0.25"/>
  <cols>
    <col min="1" max="1" width="17.85546875" bestFit="1" customWidth="1"/>
    <col min="2" max="2" width="15.5703125" bestFit="1" customWidth="1"/>
    <col min="3" max="3" width="11.85546875" bestFit="1" customWidth="1"/>
    <col min="4" max="4" width="17" bestFit="1" customWidth="1"/>
    <col min="5" max="5" width="12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8390</v>
      </c>
      <c r="G1" t="s">
        <v>8388</v>
      </c>
      <c r="H1" t="s">
        <v>8389</v>
      </c>
    </row>
    <row r="2" spans="1:8" x14ac:dyDescent="0.25">
      <c r="A2" t="s">
        <v>8391</v>
      </c>
      <c r="B2">
        <f>COUNTIFS('Data Source'!D:D,"&lt;1000",'Data Source'!F:F,"successful")</f>
        <v>322</v>
      </c>
      <c r="C2">
        <f>COUNTIFS('Data Source'!D:D,"&lt;1000",'Data Source'!F:F,"failed")</f>
        <v>113</v>
      </c>
      <c r="D2">
        <f>COUNTIFS('Data Source'!D:D,"&lt;1000",'Data Source'!F:F,"canceled")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5">
      <c r="A3" t="s">
        <v>8392</v>
      </c>
      <c r="B3">
        <f>COUNTIFS('Data Source'!D:D,"&gt;= 1000", 'Data Source'!D:D,"&lt;=  4999",'Data Source'!F:F,"successful")</f>
        <v>932</v>
      </c>
      <c r="C3">
        <f>COUNTIFS('Data Source'!D:D,"&gt;= 1000", 'Data Source'!D:D,"&lt;=  4999",'Data Source'!F:F,"failed")</f>
        <v>420</v>
      </c>
      <c r="D3">
        <f>COUNTIFS('Data Source'!D:D,"&gt;= 1000", 'Data Source'!D:D,"&lt;=  4999",'Data Source'!F:F,"canceled")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5">
      <c r="A4" t="s">
        <v>8393</v>
      </c>
      <c r="B4">
        <f>COUNTIFS('Data Source'!D:D,"&gt;= 5000", 'Data Source'!D:D,"&lt;=  9999",'Data Source'!F:F,"successful")</f>
        <v>381</v>
      </c>
      <c r="C4">
        <f>COUNTIFS('Data Source'!D:D,"&gt;= 5000", 'Data Source'!D:D,"&lt;=  9999",'Data Source'!F:F,"failed")</f>
        <v>283</v>
      </c>
      <c r="D4">
        <f>COUNTIFS('Data Source'!D:D,"&gt;= 5000", 'Data Source'!D:D,"&lt;=  9999",'Data Source'!F:F,"canceled")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5">
      <c r="A5" t="s">
        <v>8394</v>
      </c>
      <c r="B5">
        <f>COUNTIFS('Data Source'!D:D,"&gt;= 10000", 'Data Source'!D:D,"&lt;=  14999",'Data Source'!F:F,"successful")</f>
        <v>168</v>
      </c>
      <c r="C5">
        <f>COUNTIFS('Data Source'!D:D,"&gt;= 10000", 'Data Source'!D:D,"&lt;=  14999",'Data Source'!F:F,"failed")</f>
        <v>144</v>
      </c>
      <c r="D5">
        <f>COUNTIFS('Data Source'!D:D,"&gt;= 10000", 'Data Source'!D:D,"&lt;=  14999",'Data Source'!F:F,"canceled")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t="s">
        <v>8395</v>
      </c>
      <c r="B6">
        <f>COUNTIFS('Data Source'!D:D,"&gt;= 15000", 'Data Source'!D:D,"&lt;=  19999",'Data Source'!F:F,"successful")</f>
        <v>94</v>
      </c>
      <c r="C6">
        <f>COUNTIFS('Data Source'!D:D,"&gt;= 15000", 'Data Source'!D:D,"&lt;=  19999",'Data Source'!F:F,"failed")</f>
        <v>90</v>
      </c>
      <c r="D6">
        <f>COUNTIFS('Data Source'!D:D,"&gt;= 15000", 'Data Source'!D:D,"&lt;=  19999",'Data Source'!F:F,"canceled")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t="s">
        <v>8396</v>
      </c>
      <c r="B7">
        <f>COUNTIFS('Data Source'!D:D,"&gt;= 20000", 'Data Source'!D:D,"&lt;=  24999",'Data Source'!F:F,"successful")</f>
        <v>62</v>
      </c>
      <c r="C7">
        <f>COUNTIFS('Data Source'!D:D,"&gt;= 20000", 'Data Source'!D:D,"&lt;=  24999",'Data Source'!F:F,"failed")</f>
        <v>72</v>
      </c>
      <c r="D7">
        <f>COUNTIFS('Data Source'!D:D,"&gt;= 20000",'Data Source'!D:D,"&lt;=  24999",'Data Source'!F:F,"canceled")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t="s">
        <v>8397</v>
      </c>
      <c r="B8">
        <f>COUNTIFS('Data Source'!D:D,"&gt;= 25000", 'Data Source'!D:D,"&lt;=  29999",'Data Source'!F:F,"successful")</f>
        <v>55</v>
      </c>
      <c r="C8">
        <f>COUNTIFS('Data Source'!D:D,"&gt;= 25000", 'Data Source'!D:D,"&lt;=  29999",'Data Source'!F:F,"failed")</f>
        <v>64</v>
      </c>
      <c r="D8">
        <f>COUNTIFS('Data Source'!D:D,"&gt;= 25000", 'Data Source'!D:D,"&lt;=  29999",'Data Source'!F:F,"canceled")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t="s">
        <v>8398</v>
      </c>
      <c r="B9">
        <f>COUNTIFS('Data Source'!D:D,"&gt;= 30000", 'Data Source'!D:D,"&lt;=  34999",'Data Source'!F:F,"successful")</f>
        <v>32</v>
      </c>
      <c r="C9">
        <f>COUNTIFS('Data Source'!D:D,"&gt;= 30000", 'Data Source'!D:D,"&lt;=  34999",'Data Source'!F:F,"failed")</f>
        <v>37</v>
      </c>
      <c r="D9">
        <f>COUNTIFS('Data Source'!D:D,"&gt;= 30000", 'Data Source'!D:D,"&lt;=  34999",'Data Source'!F:F,"canceled")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t="s">
        <v>8399</v>
      </c>
      <c r="B10">
        <f>COUNTIFS('Data Source'!D:D,"&gt;= 35000", 'Data Source'!D:D,"&lt;=  39999",'Data Source'!F:F,"successful")</f>
        <v>26</v>
      </c>
      <c r="C10">
        <f>COUNTIFS('Data Source'!D:D,"&gt;= 35000", 'Data Source'!D:D,"&lt;=  39999",'Data Source'!F:F,"failed")</f>
        <v>22</v>
      </c>
      <c r="D10">
        <f>COUNTIFS('Data Source'!D:D,"&gt;= 35000", 'Data Source'!D:D,"&lt;=  39999",'Data Source'!F:F,"canceled")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t="s">
        <v>8400</v>
      </c>
      <c r="B11">
        <f>COUNTIFS('Data Source'!D:D,"&gt;= 40000", 'Data Source'!D:D,"&lt;= 44999",'Data Source'!F:F,"successful")</f>
        <v>21</v>
      </c>
      <c r="C11">
        <f>COUNTIFS('Data Source'!D:D,"&gt;= 40000", 'Data Source'!D:D,"&lt;= 44999",'Data Source'!F:F,"failed")</f>
        <v>16</v>
      </c>
      <c r="D11">
        <f>COUNTIFS('Data Source'!D:D,"&gt;= 40000", 'Data Source'!D:D,"&lt;= 44999",'Data Source'!F:F,"canceled")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t="s">
        <v>8401</v>
      </c>
      <c r="B12">
        <f>COUNTIFS('Data Source'!D:D,"&gt;= 45000", 'Data Source'!D:D,"&lt;= 49999",'Data Source'!F:F,"successful")</f>
        <v>6</v>
      </c>
      <c r="C12">
        <f>COUNTIFS('Data Source'!D:D,"&gt;= 45000", 'Data Source'!D:D,"&lt;= 49999",'Data Source'!F:F,"failed")</f>
        <v>11</v>
      </c>
      <c r="D12">
        <f>COUNTIFS('Data Source'!D:D,"&gt;= 45000", 'Data Source'!D:D,"&lt;= 49999",'Data Source'!F:F,"canceled")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5">
      <c r="A13" t="s">
        <v>8402</v>
      </c>
      <c r="B13">
        <f>COUNTIFS('Data Source'!D:D,"&gt;50000",'Data Source'!F:F,"successful")</f>
        <v>55</v>
      </c>
      <c r="C13">
        <f>COUNTIFS('Data Source'!D:D,"&gt;50000",'Data Source'!F:F,"failed")</f>
        <v>198</v>
      </c>
      <c r="D13">
        <f>COUNTIFS('Data Source'!D:D,"&gt;50000",'Data Source'!F:F,"canceled")</f>
        <v>83</v>
      </c>
      <c r="E13">
        <f t="shared" si="0"/>
        <v>336</v>
      </c>
      <c r="F13" s="12">
        <f t="shared" si="1"/>
        <v>0.16369047619047619</v>
      </c>
      <c r="G13" s="12">
        <f t="shared" si="2"/>
        <v>0.5892857142857143</v>
      </c>
      <c r="H13" s="12">
        <f t="shared" si="3"/>
        <v>0.24702380952380953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Pivot-Category</vt:lpstr>
      <vt:lpstr>Pivot-Sub Category</vt:lpstr>
      <vt:lpstr>Pivot - State</vt:lpstr>
      <vt:lpstr>Data Source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Irabor, M.B.A.</cp:lastModifiedBy>
  <dcterms:created xsi:type="dcterms:W3CDTF">2017-04-20T15:17:24Z</dcterms:created>
  <dcterms:modified xsi:type="dcterms:W3CDTF">2019-01-31T21:03:51Z</dcterms:modified>
</cp:coreProperties>
</file>