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020" activeTab="3"/>
  </bookViews>
  <sheets>
    <sheet name="账户信息" sheetId="5" r:id="rId1"/>
    <sheet name="支出类型" sheetId="4" r:id="rId2"/>
    <sheet name="收入类型" sheetId="1" r:id="rId3"/>
    <sheet name="收支记录" sheetId="2" r:id="rId4"/>
    <sheet name="转账记录" sheetId="3" r:id="rId5"/>
  </sheets>
  <definedNames>
    <definedName name="_xlnm._FilterDatabase" localSheetId="3" hidden="1">收支记录!$A$1:$L$1</definedName>
    <definedName name="_xlnm._FilterDatabase" localSheetId="4" hidden="1">转账记录!$A$1:$D$1</definedName>
  </definedNames>
  <calcPr calcId="145621"/>
</workbook>
</file>

<file path=xl/calcChain.xml><?xml version="1.0" encoding="utf-8"?>
<calcChain xmlns="http://schemas.openxmlformats.org/spreadsheetml/2006/main">
  <c r="H2" i="5" l="1" a="1"/>
  <c r="H2" i="5"/>
  <c r="H3" i="5" a="1"/>
  <c r="H3" i="5"/>
  <c r="H4" i="5" a="1"/>
  <c r="H4" i="5"/>
  <c r="H5" i="5" a="1"/>
  <c r="H5" i="5"/>
  <c r="H6" i="5" a="1"/>
  <c r="H6" i="5"/>
  <c r="H7" i="5" a="1"/>
  <c r="H7" i="5"/>
  <c r="H8" i="5" a="1"/>
  <c r="H8" i="5"/>
  <c r="H9" i="5" a="1"/>
  <c r="H9" i="5"/>
  <c r="H10" i="5" a="1"/>
  <c r="H10" i="5"/>
  <c r="H11" i="5" a="1"/>
  <c r="H11" i="5"/>
  <c r="H12" i="5" a="1"/>
  <c r="H12" i="5"/>
  <c r="H13" i="5" a="1"/>
  <c r="H13" i="5"/>
  <c r="H14" i="5" a="1"/>
  <c r="H14" i="5"/>
  <c r="H15" i="5" a="1"/>
  <c r="H15" i="5"/>
  <c r="E2" i="5" a="1"/>
  <c r="E2" i="5"/>
  <c r="E3" i="5" l="1" a="1"/>
  <c r="E3" i="5"/>
  <c r="H16" i="5" a="1"/>
  <c r="H16" i="5"/>
  <c r="E4" i="5" a="1"/>
  <c r="E4" i="5"/>
  <c r="H1" i="5" a="1"/>
  <c r="H1" i="5"/>
  <c r="L2" i="2" a="1"/>
  <c r="K2" i="2" a="1"/>
  <c r="J2" i="2" a="1"/>
  <c r="I2" i="2" a="1"/>
  <c r="L3" i="2" a="1"/>
  <c r="K3" i="2" a="1"/>
  <c r="J3" i="2" a="1"/>
  <c r="I3" i="2" a="1"/>
  <c r="L2" i="2" l="1"/>
  <c r="K2" i="2"/>
  <c r="J2" i="2"/>
  <c r="I2" i="2"/>
  <c r="L3" i="2"/>
  <c r="K3" i="2"/>
  <c r="J3" i="2"/>
  <c r="I3" i="2"/>
  <c r="H2" i="2"/>
  <c r="H3" i="2"/>
</calcChain>
</file>

<file path=xl/sharedStrings.xml><?xml version="1.0" encoding="utf-8"?>
<sst xmlns="http://schemas.openxmlformats.org/spreadsheetml/2006/main" count="115" uniqueCount="101">
  <si>
    <t>账户类型</t>
  </si>
  <si>
    <t>现金账户</t>
  </si>
  <si>
    <t>银行账户</t>
  </si>
  <si>
    <t>虚拟账户</t>
  </si>
  <si>
    <t>负债</t>
  </si>
  <si>
    <t>债权</t>
  </si>
  <si>
    <t>储蓄卡/借记卡</t>
  </si>
  <si>
    <t>存折</t>
  </si>
  <si>
    <t>理财产品</t>
  </si>
  <si>
    <t>在线支付</t>
  </si>
  <si>
    <t>现金券</t>
  </si>
  <si>
    <t>储值卡</t>
  </si>
  <si>
    <t>信用卡</t>
  </si>
  <si>
    <t>应付款项</t>
  </si>
  <si>
    <t>应收款项</t>
  </si>
  <si>
    <t>账户名称</t>
  </si>
  <si>
    <t>初始金额</t>
  </si>
  <si>
    <t>账户余额</t>
  </si>
  <si>
    <t>衣服饰品</t>
  </si>
  <si>
    <t>食品酒水</t>
  </si>
  <si>
    <t>居家物业</t>
  </si>
  <si>
    <t>行车交通</t>
  </si>
  <si>
    <t>交流通讯</t>
  </si>
  <si>
    <t>休闲娱乐</t>
  </si>
  <si>
    <t>人情往来</t>
  </si>
  <si>
    <t>自我投资</t>
  </si>
  <si>
    <t>耐用投资</t>
  </si>
  <si>
    <t>医疗保健</t>
  </si>
  <si>
    <t>金融保险</t>
  </si>
  <si>
    <t>其他杂项</t>
  </si>
  <si>
    <t>衣裤</t>
  </si>
  <si>
    <t>鞋帽包包</t>
  </si>
  <si>
    <t>饰品</t>
  </si>
  <si>
    <t>早晚午餐</t>
  </si>
  <si>
    <t>烟酒茶</t>
  </si>
  <si>
    <t>水果零食</t>
  </si>
  <si>
    <t>日常用品</t>
  </si>
  <si>
    <t>水电煤</t>
  </si>
  <si>
    <t>房租</t>
  </si>
  <si>
    <t>物业管理</t>
  </si>
  <si>
    <t>维修保养</t>
  </si>
  <si>
    <t>公共交通</t>
  </si>
  <si>
    <t>出租车</t>
  </si>
  <si>
    <t>私家车</t>
  </si>
  <si>
    <t>座机费</t>
  </si>
  <si>
    <t>手机费</t>
  </si>
  <si>
    <t>上网费</t>
  </si>
  <si>
    <t>邮寄费</t>
  </si>
  <si>
    <t>运动</t>
  </si>
  <si>
    <t>腐败聚会</t>
  </si>
  <si>
    <t>宠物</t>
  </si>
  <si>
    <t>旅游</t>
  </si>
  <si>
    <t>休闲玩乐</t>
  </si>
  <si>
    <t>小说杂志</t>
  </si>
  <si>
    <t>请客送礼</t>
  </si>
  <si>
    <t>孝敬家长</t>
  </si>
  <si>
    <t>还钱（出）</t>
  </si>
  <si>
    <t>借钱（出）</t>
  </si>
  <si>
    <t>慈善</t>
  </si>
  <si>
    <t>书籍</t>
  </si>
  <si>
    <t>培训</t>
  </si>
  <si>
    <t>美容</t>
  </si>
  <si>
    <t>家具</t>
  </si>
  <si>
    <t>电器</t>
  </si>
  <si>
    <t>数码</t>
  </si>
  <si>
    <t>药品费</t>
  </si>
  <si>
    <t>保健费</t>
  </si>
  <si>
    <t>治疗费</t>
  </si>
  <si>
    <t>银行手续</t>
  </si>
  <si>
    <t>投资亏损</t>
  </si>
  <si>
    <t>按揭还款</t>
  </si>
  <si>
    <t>消费税收</t>
  </si>
  <si>
    <t>利息支出</t>
  </si>
  <si>
    <t>保险支出</t>
  </si>
  <si>
    <t>赔偿罚金</t>
  </si>
  <si>
    <t>意外丢失</t>
  </si>
  <si>
    <t>烂账损失</t>
  </si>
  <si>
    <t>工资</t>
  </si>
  <si>
    <t>利息</t>
  </si>
  <si>
    <t>投资</t>
  </si>
  <si>
    <t>经营</t>
  </si>
  <si>
    <t>还款（进）</t>
  </si>
  <si>
    <t>借款（进）</t>
  </si>
  <si>
    <t>日期</t>
  </si>
  <si>
    <t>名称</t>
  </si>
  <si>
    <t>金额</t>
  </si>
  <si>
    <t>总类</t>
    <phoneticPr fontId="1" type="noConversion"/>
  </si>
  <si>
    <t>子类</t>
  </si>
  <si>
    <t>收入类型</t>
  </si>
  <si>
    <t>账户</t>
  </si>
  <si>
    <t>收支总和</t>
  </si>
  <si>
    <t>出账总和</t>
  </si>
  <si>
    <t>进账总和</t>
  </si>
  <si>
    <t>余额</t>
    <phoneticPr fontId="1" type="noConversion"/>
  </si>
  <si>
    <t>转出账户</t>
  </si>
  <si>
    <t>转入账户</t>
  </si>
  <si>
    <t>钱包</t>
  </si>
  <si>
    <t>工行</t>
  </si>
  <si>
    <t>农行</t>
  </si>
  <si>
    <t>moew</t>
  </si>
  <si>
    <t>meow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</si>
</sst>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￥&quot;#,##0.00;[Red]\-&quot;￥&quot;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8" fontId="0" fillId="0" borderId="0" xfId="0" applyNumberFormat="1">
      <alignment vertical="center"/>
    </xf>
    <xf numFmtId="31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36" sqref="B36"/>
    </sheetView>
  </sheetViews>
  <sheetFormatPr defaultRowHeight="13.5" x14ac:dyDescent="0.15"/>
  <cols>
    <col min="4" max="5" width="11.5" style="2" bestFit="1" customWidth="1"/>
  </cols>
  <sheetData>
    <row r="1" spans="1:8" x14ac:dyDescent="0.15">
      <c r="A1" s="4" t="s">
        <v>0</v>
      </c>
      <c r="B1" s="4"/>
      <c r="C1" t="s">
        <v>15</v>
      </c>
      <c r="D1" s="2" t="s">
        <v>16</v>
      </c>
      <c r="E1" s="2" t="s">
        <v>17</v>
      </c>
      <c r="H1" t="str">
        <f t="array" aca="1" ref="H1" ca="1">IFERROR(OFFSET($C$1,SMALL(IF($C$1:$C$101&lt;&gt;0,ROW($C$1:$C$101),""),ROW(H1))-1,0),1)</f>
        <v>账户名称</v>
      </c>
    </row>
    <row r="2" spans="1:8" x14ac:dyDescent="0.15">
      <c r="A2" t="s">
        <v>1</v>
      </c>
      <c r="B2" t="s">
        <v>1</v>
      </c>
      <c r="C2" t="s">
        <v>96</v>
      </c>
      <c r="D2" s="2">
        <v>990</v>
      </c>
      <c r="E2" s="2">
        <f t="array" ref="E2">SUM(IF(收支记录!$G$1:$G$65536=账户信息!$C$2,收支记录!$C$1:$C$65536,0),-IF(转账记录!$C$1:$C$65536=账户信息!$C$2,转账记录!$B$1:$B$65536,0),IF(转账记录!$D$1:$D$65536=账户信息!$C$2,转账记录!$B$1:$B$65536,0),账户信息!$D$2)</f>
        <v>1810</v>
      </c>
      <c r="H2" s="1" t="str">
        <f t="array" aca="1" ref="H2" ca="1">IFERROR(OFFSET($C$1,SMALL(IF($C$1:$C$101&lt;&gt;0,ROW($C$1:$C$101),""),ROW(H2))-1,0),1)</f>
        <v>钱包</v>
      </c>
    </row>
    <row r="3" spans="1:8" x14ac:dyDescent="0.15">
      <c r="A3" s="4" t="s">
        <v>2</v>
      </c>
      <c r="B3" s="4" t="s">
        <v>6</v>
      </c>
      <c r="C3" t="s">
        <v>98</v>
      </c>
      <c r="D3" s="2">
        <v>2000</v>
      </c>
      <c r="E3" s="2">
        <f t="array" ref="E3">SUM(IF(收支记录!$G$1:$G$65536=账户信息!$C$3,收支记录!$C$1:$C$65536,0),-IF(转账记录!$C$1:$C$65536=账户信息!$C$3,转账记录!$B$1:$B$65536,0),IF(转账记录!$D$1:$D$65536=账户信息!$C$3,转账记录!$B$1:$B$65536,0),账户信息!$D$3)</f>
        <v>0</v>
      </c>
      <c r="H3" s="1" t="str">
        <f t="array" aca="1" ref="H3" ca="1">IFERROR(OFFSET($C$1,SMALL(IF($C$1:$C$101&lt;&gt;0,ROW($C$1:$C$101),""),ROW(H3))-1,0),1)</f>
        <v>农行</v>
      </c>
    </row>
    <row r="4" spans="1:8" x14ac:dyDescent="0.15">
      <c r="A4" s="4"/>
      <c r="B4" s="4"/>
      <c r="C4" t="s">
        <v>97</v>
      </c>
      <c r="D4" s="2">
        <v>9000</v>
      </c>
      <c r="E4" s="2">
        <f t="array" ref="E4">SUM(IF(收支记录!$G$1:$G$65536=账户信息!$C$4,收支记录!$C$1:$C$65536,0),-IF(转账记录!$C$1:$C$65536=账户信息!$C$4,转账记录!$B$1:$B$65536,0),IF(转账记录!$D$1:$D$65536=账户信息!$C$4,转账记录!$B$1:$B$65536,0),账户信息!$D$4)</f>
        <v>10000</v>
      </c>
      <c r="H4" s="1" t="str">
        <f t="array" aca="1" ref="H4" ca="1">IFERROR(OFFSET($C$1,SMALL(IF($C$1:$C$101&lt;&gt;0,ROW($C$1:$C$101),""),ROW(H4))-1,0),1)</f>
        <v>工行</v>
      </c>
    </row>
    <row r="5" spans="1:8" x14ac:dyDescent="0.15">
      <c r="A5" s="4"/>
      <c r="B5" t="s">
        <v>7</v>
      </c>
      <c r="H5" s="1">
        <f t="array" aca="1" ref="H5" ca="1">IFERROR(OFFSET($C$1,SMALL(IF($C$1:$C$101&lt;&gt;0,ROW($C$1:$C$101),""),ROW(H5))-1,0),1)</f>
        <v>1</v>
      </c>
    </row>
    <row r="6" spans="1:8" x14ac:dyDescent="0.15">
      <c r="A6" s="4"/>
      <c r="B6" t="s">
        <v>8</v>
      </c>
      <c r="H6" s="1">
        <f t="array" aca="1" ref="H6" ca="1">IFERROR(OFFSET($C$1,SMALL(IF($C$1:$C$101&lt;&gt;0,ROW($C$1:$C$101),""),ROW(H6))-1,0),1)</f>
        <v>1</v>
      </c>
    </row>
    <row r="7" spans="1:8" x14ac:dyDescent="0.15">
      <c r="A7" s="4" t="s">
        <v>3</v>
      </c>
      <c r="B7" t="s">
        <v>9</v>
      </c>
      <c r="H7" s="1">
        <f t="array" aca="1" ref="H7" ca="1">IFERROR(OFFSET($C$1,SMALL(IF($C$1:$C$101&lt;&gt;0,ROW($C$1:$C$101),""),ROW(H7))-1,0),1)</f>
        <v>1</v>
      </c>
    </row>
    <row r="8" spans="1:8" x14ac:dyDescent="0.15">
      <c r="A8" s="4"/>
      <c r="B8" t="s">
        <v>10</v>
      </c>
      <c r="H8" s="1">
        <f t="array" aca="1" ref="H8" ca="1">IFERROR(OFFSET($C$1,SMALL(IF($C$1:$C$101&lt;&gt;0,ROW($C$1:$C$101),""),ROW(H8))-1,0),1)</f>
        <v>1</v>
      </c>
    </row>
    <row r="9" spans="1:8" x14ac:dyDescent="0.15">
      <c r="A9" s="4"/>
      <c r="B9" t="s">
        <v>11</v>
      </c>
      <c r="H9" s="1">
        <f t="array" aca="1" ref="H9" ca="1">IFERROR(OFFSET($C$1,SMALL(IF($C$1:$C$101&lt;&gt;0,ROW($C$1:$C$101),""),ROW(H9))-1,0),1)</f>
        <v>1</v>
      </c>
    </row>
    <row r="10" spans="1:8" x14ac:dyDescent="0.15">
      <c r="A10" s="4" t="s">
        <v>4</v>
      </c>
      <c r="B10" t="s">
        <v>12</v>
      </c>
      <c r="H10" s="1">
        <f t="array" aca="1" ref="H10" ca="1">IFERROR(OFFSET($C$1,SMALL(IF($C$1:$C$101&lt;&gt;0,ROW($C$1:$C$101),""),ROW(H10))-1,0),1)</f>
        <v>1</v>
      </c>
    </row>
    <row r="11" spans="1:8" x14ac:dyDescent="0.15">
      <c r="A11" s="4"/>
      <c r="B11" t="s">
        <v>13</v>
      </c>
      <c r="H11" s="1">
        <f t="array" aca="1" ref="H11" ca="1">IFERROR(OFFSET($C$1,SMALL(IF($C$1:$C$101&lt;&gt;0,ROW($C$1:$C$101),""),ROW(H11))-1,0),1)</f>
        <v>1</v>
      </c>
    </row>
    <row r="12" spans="1:8" x14ac:dyDescent="0.15">
      <c r="A12" t="s">
        <v>5</v>
      </c>
      <c r="B12" t="s">
        <v>14</v>
      </c>
      <c r="H12" s="1">
        <f t="array" aca="1" ref="H12" ca="1">IFERROR(OFFSET($C$1,SMALL(IF($C$1:$C$101&lt;&gt;0,ROW($C$1:$C$101),""),ROW(H12))-1,0),1)</f>
        <v>1</v>
      </c>
    </row>
    <row r="13" spans="1:8" x14ac:dyDescent="0.15">
      <c r="H13" s="1">
        <f t="array" aca="1" ref="H13" ca="1">IFERROR(OFFSET($C$1,SMALL(IF($C$1:$C$101&lt;&gt;0,ROW($C$1:$C$101),""),ROW(H13))-1,0),1)</f>
        <v>1</v>
      </c>
    </row>
    <row r="14" spans="1:8" x14ac:dyDescent="0.15">
      <c r="H14" s="1">
        <f t="array" aca="1" ref="H14" ca="1">IFERROR(OFFSET($C$1,SMALL(IF($C$1:$C$101&lt;&gt;0,ROW($C$1:$C$101),""),ROW(H14))-1,0),1)</f>
        <v>1</v>
      </c>
    </row>
    <row r="15" spans="1:8" x14ac:dyDescent="0.15">
      <c r="H15" s="1">
        <f t="array" aca="1" ref="H15" ca="1">IFERROR(OFFSET($C$1,SMALL(IF($C$1:$C$101&lt;&gt;0,ROW($C$1:$C$101),""),ROW(H15))-1,0),1)</f>
        <v>1</v>
      </c>
    </row>
    <row r="16" spans="1:8" x14ac:dyDescent="0.15">
      <c r="H16">
        <f t="array" aca="1" ref="H16" ca="1">IFERROR(OFFSET($C$1,SMALL(IF($C$1:$C$101&lt;&gt;0,ROW($C$1:$C$101),""),ROW(H16))-1,0),1)</f>
        <v>1</v>
      </c>
    </row>
  </sheetData>
  <mergeCells count="5">
    <mergeCell ref="A1:B1"/>
    <mergeCell ref="A7:A9"/>
    <mergeCell ref="A10:A11"/>
    <mergeCell ref="A3:A6"/>
    <mergeCell ref="B3:B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3.5" x14ac:dyDescent="0.15"/>
  <sheetData>
    <row r="1" spans="1:12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15">
      <c r="A2" t="s">
        <v>30</v>
      </c>
      <c r="B2" t="s">
        <v>33</v>
      </c>
      <c r="C2" t="s">
        <v>36</v>
      </c>
      <c r="D2" t="s">
        <v>41</v>
      </c>
      <c r="E2" t="s">
        <v>44</v>
      </c>
      <c r="F2" t="s">
        <v>48</v>
      </c>
      <c r="G2" t="s">
        <v>54</v>
      </c>
      <c r="H2" t="s">
        <v>59</v>
      </c>
      <c r="I2" t="s">
        <v>62</v>
      </c>
      <c r="J2" t="s">
        <v>65</v>
      </c>
      <c r="K2" t="s">
        <v>68</v>
      </c>
      <c r="L2" t="s">
        <v>74</v>
      </c>
    </row>
    <row r="3" spans="1:12" x14ac:dyDescent="0.15">
      <c r="A3" t="s">
        <v>31</v>
      </c>
      <c r="B3" t="s">
        <v>34</v>
      </c>
      <c r="C3" t="s">
        <v>37</v>
      </c>
      <c r="D3" t="s">
        <v>42</v>
      </c>
      <c r="E3" t="s">
        <v>45</v>
      </c>
      <c r="F3" t="s">
        <v>49</v>
      </c>
      <c r="G3" t="s">
        <v>55</v>
      </c>
      <c r="H3" t="s">
        <v>60</v>
      </c>
      <c r="I3" t="s">
        <v>63</v>
      </c>
      <c r="J3" t="s">
        <v>66</v>
      </c>
      <c r="K3" t="s">
        <v>69</v>
      </c>
      <c r="L3" t="s">
        <v>75</v>
      </c>
    </row>
    <row r="4" spans="1:12" x14ac:dyDescent="0.15">
      <c r="A4" t="s">
        <v>32</v>
      </c>
      <c r="B4" t="s">
        <v>35</v>
      </c>
      <c r="C4" t="s">
        <v>38</v>
      </c>
      <c r="D4" t="s">
        <v>43</v>
      </c>
      <c r="E4" t="s">
        <v>46</v>
      </c>
      <c r="F4" t="s">
        <v>50</v>
      </c>
      <c r="G4" t="s">
        <v>56</v>
      </c>
      <c r="H4" t="s">
        <v>61</v>
      </c>
      <c r="I4" t="s">
        <v>64</v>
      </c>
      <c r="J4" t="s">
        <v>67</v>
      </c>
      <c r="K4" t="s">
        <v>70</v>
      </c>
      <c r="L4" t="s">
        <v>76</v>
      </c>
    </row>
    <row r="5" spans="1:12" x14ac:dyDescent="0.15">
      <c r="C5" t="s">
        <v>39</v>
      </c>
      <c r="E5" t="s">
        <v>47</v>
      </c>
      <c r="F5" t="s">
        <v>51</v>
      </c>
      <c r="G5" t="s">
        <v>57</v>
      </c>
      <c r="K5" t="s">
        <v>71</v>
      </c>
    </row>
    <row r="6" spans="1:12" x14ac:dyDescent="0.15">
      <c r="C6" t="s">
        <v>40</v>
      </c>
      <c r="F6" t="s">
        <v>52</v>
      </c>
      <c r="G6" t="s">
        <v>58</v>
      </c>
      <c r="K6" t="s">
        <v>72</v>
      </c>
    </row>
    <row r="7" spans="1:12" x14ac:dyDescent="0.15">
      <c r="F7" t="s">
        <v>53</v>
      </c>
      <c r="K7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sheetData>
    <row r="1" spans="1:6" x14ac:dyDescent="0.1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Split"/>
      <selection pane="bottomLeft" activeCell="H5" sqref="H5"/>
    </sheetView>
  </sheetViews>
  <sheetFormatPr defaultRowHeight="13.5" x14ac:dyDescent="0.15"/>
  <cols>
    <col min="1" max="1" width="15.625" style="3" bestFit="1" customWidth="1"/>
    <col min="3" max="3" width="9" style="2"/>
    <col min="8" max="8" width="11.5" style="2" bestFit="1" customWidth="1"/>
    <col min="9" max="12" width="0" hidden="1" customWidth="1"/>
  </cols>
  <sheetData>
    <row r="1" spans="1:12" x14ac:dyDescent="0.15">
      <c r="A1" s="3" t="s">
        <v>83</v>
      </c>
      <c r="B1" t="s">
        <v>84</v>
      </c>
      <c r="C1" s="2" t="s">
        <v>85</v>
      </c>
      <c r="D1" t="s">
        <v>86</v>
      </c>
      <c r="E1" t="s">
        <v>87</v>
      </c>
      <c r="F1" t="s">
        <v>88</v>
      </c>
      <c r="G1" t="s">
        <v>89</v>
      </c>
      <c r="H1" s="2" t="s">
        <v>93</v>
      </c>
      <c r="I1" t="s">
        <v>90</v>
      </c>
      <c r="J1" t="s">
        <v>91</v>
      </c>
      <c r="K1" t="s">
        <v>92</v>
      </c>
      <c r="L1" t="s">
        <v>16</v>
      </c>
    </row>
    <row r="2" spans="1:12" x14ac:dyDescent="0.15">
      <c r="A2" s="3">
        <v>41618</v>
      </c>
      <c r="B2" t="s">
        <v>100</v>
      </c>
      <c r="C2" s="2">
        <v>-90</v>
      </c>
      <c r="D2" t="s">
        <v>23</v>
      </c>
      <c r="E2" t="s">
        <v>50</v>
      </c>
      <c r="G2" t="s">
        <v>96</v>
      </c>
      <c r="H2" s="2">
        <f ca="1">SUM(INDIRECT("收支记录!$I$"&amp;ROW()&amp;":$L$"&amp;ROW()))</f>
        <v>900</v>
      </c>
      <c r="I2">
        <f t="array" aca="1" ref="I2" ca="1">SUM(IF(INDIRECT("收支记录!$G$2:$G$"&amp;SUM(ROW()))=INDIRECT("收支记录!$G$"&amp;SUM(ROW())),INDIRECT("收支记录!$C$2:$C$"&amp;SUM(ROW())),0))</f>
        <v>-90</v>
      </c>
      <c r="J2">
        <f t="array" aca="1" ref="J2" ca="1">SUM(-IF((转账记录!$C$2:$C$65536=INDIRECT("收支记录!$G$"&amp;SUM(ROW())))*(转账记录!$A$2:$A$65536&lt;=INDIRECT("收支记录!$A$"&amp;SUM(ROW()))),转账记录!$B$2:$B$65536,0))</f>
        <v>0</v>
      </c>
      <c r="K2">
        <f t="array" aca="1" ref="K2" ca="1">SUM(IF((转账记录!$D$2:$D$65536=INDIRECT("收支记录!$G$"&amp;SUM(ROW())))*(转账记录!$A$2:$A$65536&lt;=INDIRECT("收支记录!$A$"&amp;SUM(ROW()))),转账记录!$B$2:$B$65536,0))</f>
        <v>0</v>
      </c>
      <c r="L2">
        <f t="array" aca="1" ref="L2" ca="1">SUM(IF(账户信息!$C$2:$C$65536=INDIRECT("收支记录!$G$"&amp;SUM(ROW())),账户信息!$D$2:$D$65536,0))</f>
        <v>990</v>
      </c>
    </row>
    <row r="3" spans="1:12" x14ac:dyDescent="0.15">
      <c r="A3" s="3">
        <v>41624</v>
      </c>
      <c r="B3" t="s">
        <v>99</v>
      </c>
      <c r="C3" s="2">
        <v>-90</v>
      </c>
      <c r="D3" t="s">
        <v>23</v>
      </c>
      <c r="E3" t="s">
        <v>50</v>
      </c>
      <c r="G3" t="s">
        <v>96</v>
      </c>
      <c r="H3" s="2">
        <f ca="1">SUM(INDIRECT("收支记录!$I$"&amp;ROW()&amp;":$L$"&amp;ROW()))</f>
        <v>1810</v>
      </c>
      <c r="I3">
        <f t="array" aca="1" ref="I3" ca="1">SUM(IF(INDIRECT("收支记录!$G$2:$G$"&amp;SUM(ROW()))=INDIRECT("收支记录!$G$"&amp;SUM(ROW())),INDIRECT("收支记录!$C$2:$C$"&amp;SUM(ROW())),0))</f>
        <v>-180</v>
      </c>
      <c r="J3">
        <f t="array" aca="1" ref="J3" ca="1">SUM(-IF((转账记录!$C$2:$C$65536=INDIRECT("收支记录!$G$"&amp;SUM(ROW())))*(转账记录!$A$2:$A$65536&lt;=INDIRECT("收支记录!$A$"&amp;SUM(ROW()))),转账记录!$B$2:$B$65536,0))</f>
        <v>0</v>
      </c>
      <c r="K3">
        <f t="array" aca="1" ref="K3" ca="1">SUM(IF((转账记录!$D$2:$D$65536=INDIRECT("收支记录!$G$"&amp;SUM(ROW())))*(转账记录!$A$2:$A$65536&lt;=INDIRECT("收支记录!$A$"&amp;SUM(ROW()))),转账记录!$B$2:$B$65536,0))</f>
        <v>1000</v>
      </c>
      <c r="L3">
        <f t="array" aca="1" ref="L3" ca="1">SUM(IF(账户信息!$C$2:$C$65536=INDIRECT("收支记录!$G$"&amp;SUM(ROW())),账户信息!$D$2:$D$65536,0))</f>
        <v>990</v>
      </c>
    </row>
  </sheetData>
  <autoFilter ref="A1:L1"/>
  <sortState ref="A2:L3">
    <sortCondition ref="A2"/>
  </sortState>
  <phoneticPr fontId="1" type="noConversion"/>
  <dataValidations count="2">
    <dataValidation type="date" operator="notEqual" allowBlank="1" showInputMessage="1" showErrorMessage="1" sqref="A1:A1048576">
      <formula1>1</formula1>
    </dataValidation>
    <dataValidation type="decimal" operator="notEqual" allowBlank="1" showInputMessage="1" showErrorMessage="1" sqref="C1:C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notBetween" allowBlank="1" showInputMessage="1" showErrorMessage="1">
          <x14:formula1>
            <xm:f>OFFSET(支出类型!$A$2,,MATCH($D1,支出类型!$1:$1,)-1,COUNTA(OFFSET(支出类型!$A$2,,MATCH($D1,支出类型!$1:$1,)-1,65535)))</xm:f>
          </x14:formula1>
          <xm:sqref>E1:E1048576</xm:sqref>
        </x14:dataValidation>
        <x14:dataValidation type="list" operator="notBetween" allowBlank="1" showInputMessage="1" showErrorMessage="1">
          <x14:formula1>
            <xm:f>OFFSET(支出类型!$A$1,0,0,1,COUNTA(支出类型!$1:$1))</xm:f>
          </x14:formula1>
          <xm:sqref>D1:D1048576</xm:sqref>
        </x14:dataValidation>
        <x14:dataValidation type="list" operator="notBetween" allowBlank="1" showInputMessage="1" showErrorMessage="1">
          <x14:formula1>
            <xm:f>OFFSET(收入类型!$A$1,0,0,1,COUNTA(收入类型!$1:$1))</xm:f>
          </x14:formula1>
          <xm:sqref>F1:F1048576</xm:sqref>
        </x14:dataValidation>
        <x14:dataValidation type="list" operator="notBetween" allowBlank="1" showInputMessage="1" showErrorMessage="1">
          <x14:formula1>
            <xm:f>OFFSET(账户信息!$H$1,1,0,COUNTA(账户信息!$H$1:$H$65537)-COUNTIF(账户信息!$H$1:$H$65537,"1")-1,1)</xm:f>
          </x14:formula1>
          <xm:sqref>G1:G1048576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Split"/>
      <selection pane="bottomLeft" activeCell="A10" sqref="A10"/>
    </sheetView>
  </sheetViews>
  <sheetFormatPr defaultRowHeight="13.5" x14ac:dyDescent="0.15"/>
  <cols>
    <col min="1" max="1" width="15.625" style="3" bestFit="1" customWidth="1"/>
    <col min="2" max="2" width="11.5" style="2" bestFit="1" customWidth="1"/>
  </cols>
  <sheetData>
    <row r="1" spans="1:4" x14ac:dyDescent="0.15">
      <c r="A1" s="3" t="s">
        <v>83</v>
      </c>
      <c r="B1" s="2" t="s">
        <v>85</v>
      </c>
      <c r="C1" t="s">
        <v>94</v>
      </c>
      <c r="D1" t="s">
        <v>95</v>
      </c>
    </row>
    <row r="2" spans="1:4" x14ac:dyDescent="0.15">
      <c r="A2" s="3">
        <v>41624</v>
      </c>
      <c r="B2" s="2">
        <v>2000</v>
      </c>
      <c r="C2" t="s">
        <v>98</v>
      </c>
      <c r="D2" t="s">
        <v>97</v>
      </c>
    </row>
    <row r="3" spans="1:4" x14ac:dyDescent="0.15">
      <c r="A3" s="3">
        <v>41624</v>
      </c>
      <c r="B3" s="2">
        <v>1000</v>
      </c>
      <c r="C3" t="s">
        <v>97</v>
      </c>
      <c r="D3" t="s">
        <v>96</v>
      </c>
    </row>
  </sheetData>
  <autoFilter ref="A1:D1"/>
  <phoneticPr fontId="1" type="noConversion"/>
  <dataValidations count="1">
    <dataValidation type="list" operator="notBetween" allowBlank="1" showInputMessage="1" showErrorMessage="1" sqref="D1:D1048576">
      <formula1>OFFSET($H$1,1,0,COUNTA($H$1:$H$65537)-COUNTIF($H$1:$H$65537,"1")-1,1)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Between" allowBlank="1" showInputMessage="1" showErrorMessage="1">
          <x14:formula1>
            <xm:f>OFFSET(账户信息!$H$1,1,0,COUNTA(账户信息!$H$1:$H$65537)-COUNTIF(账户信息!$H$1:$H$65537,"1")-1,1)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账户信息</vt:lpstr>
      <vt:lpstr>支出类型</vt:lpstr>
      <vt:lpstr>收入类型</vt:lpstr>
      <vt:lpstr>收支记录</vt:lpstr>
      <vt:lpstr>转账记录</vt:lpstr>
    </vt:vector>
  </TitlesOfParts>
  <Company>WwW.YlmF.CoM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dcterms:created xsi:type="dcterms:W3CDTF">2013-12-16T08:14:54Z</dcterms:created>
  <dcterms:modified xsi:type="dcterms:W3CDTF">2013-12-16T08:21:27Z</dcterms:modified>
</cp:coreProperties>
</file>