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ame" sheetId="1" state="visible" r:id="rId2"/>
    <sheet name="Tie Break" sheetId="2" state="visible" r:id="rId3"/>
    <sheet name="Se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<sst xmlns="http://schemas.openxmlformats.org/spreadsheetml/2006/main" count="247" uniqueCount="30">
  <si>
    <t xml:space="preserve">S</t>
  </si>
  <si>
    <t xml:space="preserve">R</t>
  </si>
  <si>
    <t xml:space="preserve">lado</t>
  </si>
  <si>
    <t xml:space="preserve">ball turn</t>
  </si>
  <si>
    <t xml:space="preserve">point</t>
  </si>
  <si>
    <t xml:space="preserve">Ibrahin</t>
  </si>
  <si>
    <t xml:space="preserve">SI</t>
  </si>
  <si>
    <t xml:space="preserve">A</t>
  </si>
  <si>
    <t xml:space="preserve">B</t>
  </si>
  <si>
    <t xml:space="preserve">RI</t>
  </si>
  <si>
    <t xml:space="preserve">DI</t>
  </si>
  <si>
    <t xml:space="preserve">DF</t>
  </si>
  <si>
    <t xml:space="preserve">OS</t>
  </si>
  <si>
    <t xml:space="preserve">WI</t>
  </si>
  <si>
    <t xml:space="preserve">SS</t>
  </si>
  <si>
    <t xml:space="preserve">Serving Side</t>
  </si>
  <si>
    <t xml:space="preserve">Serve</t>
  </si>
  <si>
    <t xml:space="preserve">Points</t>
  </si>
  <si>
    <t xml:space="preserve">diff</t>
  </si>
  <si>
    <t xml:space="preserve">first points</t>
  </si>
  <si>
    <t xml:space="preserve">records</t>
  </si>
  <si>
    <t xml:space="preserve">serving side</t>
  </si>
  <si>
    <t xml:space="preserve">ball start</t>
  </si>
  <si>
    <t xml:space="preserve">ball side</t>
  </si>
  <si>
    <t xml:space="preserve">point place</t>
  </si>
  <si>
    <t xml:space="preserve">De</t>
  </si>
  <si>
    <t xml:space="preserve">Ad</t>
  </si>
  <si>
    <t xml:space="preserve">A-S</t>
  </si>
  <si>
    <t xml:space="preserve">B-R</t>
  </si>
  <si>
    <t xml:space="preserve">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</si>
</sst>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 style="thin">
        <color rgb="FFDDDDDD"/>
      </bottom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diagonalUp="false" diagonalDown="false"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1:T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10" min="9" style="1" width="5.84"/>
    <col collapsed="false" customWidth="true" hidden="false" outlineLevel="0" max="11" min="11" style="1" width="4.91"/>
    <col collapsed="false" customWidth="true" hidden="false" outlineLevel="0" max="12" min="12" style="1" width="7.96"/>
    <col collapsed="false" customWidth="true" hidden="false" outlineLevel="0" max="13" min="13" style="1" width="5.47"/>
    <col collapsed="false" customWidth="true" hidden="false" outlineLevel="0" max="14" min="14" style="1" width="2.82"/>
    <col collapsed="false" customWidth="true" hidden="false" outlineLevel="0" max="16" min="15" style="1" width="5.84"/>
    <col collapsed="false" customWidth="true" hidden="false" outlineLevel="0" max="17" min="17" style="1" width="4.91"/>
    <col collapsed="false" customWidth="true" hidden="false" outlineLevel="0" max="18" min="18" style="1" width="7.96"/>
    <col collapsed="false" customWidth="true" hidden="false" outlineLevel="0" max="19" min="19" style="1" width="5.47"/>
    <col collapsed="false" customWidth="true" hidden="false" outlineLevel="0" max="20" min="20" style="1" width="2.82"/>
  </cols>
  <sheetData>
    <row r="1" customFormat="false" ht="12.8" hidden="false" customHeight="false" outlineLevel="0" collapsed="false"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</row>
    <row r="2" customFormat="false" ht="12.8" hidden="false" customHeight="false" outlineLevel="0" collapsed="false">
      <c r="I2" s="3"/>
      <c r="J2" s="3"/>
      <c r="K2" s="3"/>
      <c r="L2" s="3"/>
      <c r="M2" s="2"/>
      <c r="O2" s="3"/>
      <c r="P2" s="3"/>
      <c r="Q2" s="3"/>
      <c r="R2" s="3"/>
      <c r="S2" s="2"/>
    </row>
    <row r="3" customFormat="false" ht="12.8" hidden="false" customHeight="false" outlineLevel="0" collapsed="false">
      <c r="H3" s="0" t="s">
        <v>5</v>
      </c>
      <c r="I3" s="2" t="s">
        <v>6</v>
      </c>
      <c r="J3" s="2"/>
      <c r="K3" s="2"/>
      <c r="L3" s="2" t="s">
        <v>7</v>
      </c>
      <c r="M3" s="2"/>
      <c r="O3" s="2"/>
      <c r="P3" s="2" t="s">
        <v>6</v>
      </c>
      <c r="Q3" s="2"/>
      <c r="R3" s="2" t="s">
        <v>8</v>
      </c>
      <c r="S3" s="2"/>
    </row>
    <row r="4" customFormat="false" ht="12.8" hidden="false" customHeight="false" outlineLevel="0" collapsed="false">
      <c r="I4" s="3"/>
      <c r="J4" s="3" t="s">
        <v>9</v>
      </c>
      <c r="K4" s="3"/>
      <c r="L4" s="3" t="s">
        <v>8</v>
      </c>
      <c r="M4" s="2"/>
      <c r="O4" s="3" t="s">
        <v>9</v>
      </c>
      <c r="P4" s="3"/>
      <c r="Q4" s="3"/>
      <c r="R4" s="3" t="s">
        <v>7</v>
      </c>
      <c r="S4" s="2"/>
    </row>
    <row r="5" customFormat="false" ht="12.8" hidden="false" customHeight="false" outlineLevel="0" collapsed="false">
      <c r="I5" s="2" t="s">
        <v>10</v>
      </c>
      <c r="J5" s="2"/>
      <c r="K5" s="2"/>
      <c r="L5" s="2" t="s">
        <v>7</v>
      </c>
      <c r="M5" s="2"/>
      <c r="O5" s="2"/>
      <c r="P5" s="2" t="s">
        <v>10</v>
      </c>
      <c r="Q5" s="2"/>
      <c r="R5" s="2" t="s">
        <v>8</v>
      </c>
      <c r="S5" s="2"/>
    </row>
    <row r="6" customFormat="false" ht="12.8" hidden="false" customHeight="false" outlineLevel="0" collapsed="false">
      <c r="I6" s="4"/>
      <c r="J6" s="5" t="s">
        <v>11</v>
      </c>
      <c r="K6" s="5"/>
      <c r="L6" s="5" t="s">
        <v>8</v>
      </c>
      <c r="M6" s="6" t="s">
        <v>12</v>
      </c>
      <c r="N6" s="7" t="s">
        <v>7</v>
      </c>
      <c r="O6" s="5" t="s">
        <v>11</v>
      </c>
      <c r="P6" s="5"/>
      <c r="Q6" s="5"/>
      <c r="R6" s="5" t="s">
        <v>7</v>
      </c>
      <c r="S6" s="6" t="s">
        <v>12</v>
      </c>
      <c r="T6" s="7" t="s">
        <v>8</v>
      </c>
    </row>
    <row r="7" customFormat="false" ht="12.8" hidden="false" customHeight="false" outlineLevel="0" collapsed="false">
      <c r="I7" s="2"/>
      <c r="J7" s="2"/>
      <c r="K7" s="2"/>
      <c r="L7" s="2"/>
      <c r="M7" s="2"/>
      <c r="O7" s="2"/>
      <c r="P7" s="2"/>
      <c r="Q7" s="2"/>
      <c r="R7" s="2"/>
      <c r="S7" s="2"/>
    </row>
    <row r="8" customFormat="false" ht="12.8" hidden="false" customHeight="false" outlineLevel="0" collapsed="false">
      <c r="I8" s="3"/>
      <c r="J8" s="3"/>
      <c r="K8" s="3"/>
      <c r="L8" s="3"/>
      <c r="M8" s="2"/>
      <c r="O8" s="3"/>
      <c r="P8" s="3"/>
      <c r="Q8" s="3"/>
      <c r="R8" s="3"/>
      <c r="S8" s="2"/>
    </row>
    <row r="9" customFormat="false" ht="12.8" hidden="false" customHeight="false" outlineLevel="0" collapsed="false">
      <c r="I9" s="2" t="s">
        <v>6</v>
      </c>
      <c r="J9" s="2"/>
      <c r="K9" s="2"/>
      <c r="L9" s="2" t="s">
        <v>7</v>
      </c>
      <c r="M9" s="2"/>
      <c r="O9" s="2"/>
      <c r="P9" s="2" t="s">
        <v>6</v>
      </c>
      <c r="Q9" s="2"/>
      <c r="R9" s="2" t="s">
        <v>8</v>
      </c>
      <c r="S9" s="2"/>
    </row>
    <row r="10" customFormat="false" ht="12.8" hidden="false" customHeight="false" outlineLevel="0" collapsed="false">
      <c r="I10" s="3"/>
      <c r="J10" s="3" t="s">
        <v>9</v>
      </c>
      <c r="K10" s="3"/>
      <c r="L10" s="3" t="s">
        <v>8</v>
      </c>
      <c r="M10" s="2"/>
      <c r="O10" s="3" t="s">
        <v>9</v>
      </c>
      <c r="P10" s="3"/>
      <c r="Q10" s="3"/>
      <c r="R10" s="3" t="s">
        <v>7</v>
      </c>
      <c r="S10" s="2"/>
    </row>
    <row r="11" customFormat="false" ht="12.8" hidden="false" customHeight="false" outlineLevel="0" collapsed="false">
      <c r="I11" s="2" t="s">
        <v>10</v>
      </c>
      <c r="J11" s="2"/>
      <c r="K11" s="2"/>
      <c r="L11" s="2" t="s">
        <v>7</v>
      </c>
      <c r="M11" s="2"/>
      <c r="O11" s="2"/>
      <c r="P11" s="2" t="s">
        <v>10</v>
      </c>
      <c r="Q11" s="2"/>
      <c r="R11" s="2" t="s">
        <v>8</v>
      </c>
      <c r="S11" s="2"/>
    </row>
    <row r="12" customFormat="false" ht="12.8" hidden="false" customHeight="false" outlineLevel="0" collapsed="false">
      <c r="I12" s="3"/>
      <c r="J12" s="3" t="s">
        <v>13</v>
      </c>
      <c r="K12" s="3"/>
      <c r="L12" s="3" t="s">
        <v>8</v>
      </c>
      <c r="M12" s="2" t="s">
        <v>14</v>
      </c>
      <c r="N12" s="1" t="s">
        <v>8</v>
      </c>
      <c r="O12" s="3" t="s">
        <v>13</v>
      </c>
      <c r="P12" s="3"/>
      <c r="Q12" s="3"/>
      <c r="R12" s="5" t="s">
        <v>7</v>
      </c>
      <c r="S12" s="2" t="s">
        <v>14</v>
      </c>
      <c r="T12" s="1" t="s">
        <v>7</v>
      </c>
    </row>
    <row r="13" customFormat="false" ht="12.8" hidden="false" customHeight="false" outlineLevel="0" collapsed="false">
      <c r="I13" s="2"/>
      <c r="J13" s="2"/>
      <c r="K13" s="2"/>
      <c r="L13" s="2"/>
      <c r="M13" s="2"/>
      <c r="O13" s="2"/>
      <c r="P13" s="2"/>
      <c r="Q13" s="2"/>
      <c r="R13" s="2"/>
      <c r="S13" s="2"/>
    </row>
    <row r="14" customFormat="false" ht="12.8" hidden="false" customHeight="false" outlineLevel="0" collapsed="false">
      <c r="I14" s="3"/>
      <c r="J14" s="3"/>
      <c r="K14" s="3"/>
      <c r="L14" s="3"/>
      <c r="M14" s="2"/>
      <c r="O14" s="3"/>
      <c r="P14" s="3"/>
      <c r="Q14" s="3"/>
      <c r="R14" s="3"/>
      <c r="S14" s="2"/>
    </row>
    <row r="15" customFormat="false" ht="12.8" hidden="false" customHeight="false" outlineLevel="0" collapsed="false">
      <c r="I15" s="2" t="s">
        <v>6</v>
      </c>
      <c r="J15" s="2"/>
      <c r="K15" s="2"/>
      <c r="L15" s="2" t="s">
        <v>7</v>
      </c>
      <c r="M15" s="2"/>
      <c r="O15" s="2"/>
      <c r="P15" s="2" t="s">
        <v>6</v>
      </c>
      <c r="Q15" s="2"/>
      <c r="R15" s="2" t="s">
        <v>8</v>
      </c>
      <c r="S15" s="2"/>
    </row>
    <row r="16" customFormat="false" ht="12.8" hidden="false" customHeight="false" outlineLevel="0" collapsed="false">
      <c r="I16" s="3"/>
      <c r="J16" s="3" t="s">
        <v>9</v>
      </c>
      <c r="K16" s="3"/>
      <c r="L16" s="3" t="s">
        <v>8</v>
      </c>
      <c r="M16" s="2"/>
      <c r="O16" s="3" t="s">
        <v>9</v>
      </c>
      <c r="P16" s="3"/>
      <c r="Q16" s="3"/>
      <c r="R16" s="3" t="s">
        <v>7</v>
      </c>
      <c r="S16" s="2"/>
    </row>
    <row r="17" customFormat="false" ht="12.8" hidden="false" customHeight="false" outlineLevel="0" collapsed="false">
      <c r="I17" s="2" t="s">
        <v>10</v>
      </c>
      <c r="J17" s="2"/>
      <c r="K17" s="2"/>
      <c r="L17" s="2" t="s">
        <v>7</v>
      </c>
      <c r="M17" s="2"/>
      <c r="O17" s="2"/>
      <c r="P17" s="2" t="s">
        <v>10</v>
      </c>
      <c r="Q17" s="2"/>
      <c r="R17" s="2" t="s">
        <v>8</v>
      </c>
      <c r="S17" s="2"/>
    </row>
    <row r="18" customFormat="false" ht="12.8" hidden="false" customHeight="false" outlineLevel="0" collapsed="false">
      <c r="I18" s="3"/>
      <c r="J18" s="3" t="s">
        <v>10</v>
      </c>
      <c r="K18" s="3"/>
      <c r="L18" s="3" t="s">
        <v>8</v>
      </c>
      <c r="M18" s="2"/>
      <c r="O18" s="3" t="s">
        <v>10</v>
      </c>
      <c r="P18" s="3"/>
      <c r="Q18" s="3"/>
      <c r="R18" s="5" t="s">
        <v>7</v>
      </c>
      <c r="S18" s="2"/>
    </row>
    <row r="19" customFormat="false" ht="12.8" hidden="false" customHeight="false" outlineLevel="0" collapsed="false">
      <c r="I19" s="6" t="s">
        <v>11</v>
      </c>
      <c r="J19" s="6"/>
      <c r="K19" s="6"/>
      <c r="L19" s="6" t="s">
        <v>7</v>
      </c>
      <c r="M19" s="6" t="s">
        <v>12</v>
      </c>
      <c r="N19" s="7" t="s">
        <v>8</v>
      </c>
      <c r="O19" s="2"/>
      <c r="P19" s="6" t="s">
        <v>11</v>
      </c>
      <c r="Q19" s="6"/>
      <c r="R19" s="6" t="s">
        <v>8</v>
      </c>
      <c r="S19" s="6" t="s">
        <v>12</v>
      </c>
      <c r="T19" s="7" t="s">
        <v>7</v>
      </c>
    </row>
    <row r="20" customFormat="false" ht="12.8" hidden="false" customHeight="false" outlineLevel="0" collapsed="false">
      <c r="I20" s="3"/>
      <c r="J20" s="3"/>
      <c r="K20" s="3"/>
      <c r="L20" s="3"/>
      <c r="M20" s="2"/>
      <c r="O20" s="3"/>
      <c r="P20" s="3"/>
      <c r="Q20" s="3"/>
      <c r="R20" s="3"/>
      <c r="S20" s="2"/>
    </row>
    <row r="21" customFormat="false" ht="12.8" hidden="false" customHeight="false" outlineLevel="0" collapsed="false">
      <c r="I21" s="2" t="s">
        <v>6</v>
      </c>
      <c r="J21" s="2"/>
      <c r="K21" s="2"/>
      <c r="L21" s="2" t="s">
        <v>7</v>
      </c>
      <c r="M21" s="2"/>
      <c r="O21" s="2"/>
      <c r="P21" s="2" t="s">
        <v>6</v>
      </c>
      <c r="Q21" s="2"/>
      <c r="R21" s="2" t="s">
        <v>8</v>
      </c>
      <c r="S21" s="2"/>
    </row>
    <row r="22" customFormat="false" ht="12.8" hidden="false" customHeight="false" outlineLevel="0" collapsed="false">
      <c r="I22" s="3"/>
      <c r="J22" s="3" t="s">
        <v>9</v>
      </c>
      <c r="K22" s="3"/>
      <c r="L22" s="3" t="s">
        <v>8</v>
      </c>
      <c r="M22" s="2"/>
      <c r="O22" s="3" t="s">
        <v>9</v>
      </c>
      <c r="P22" s="3"/>
      <c r="Q22" s="3"/>
      <c r="R22" s="3" t="s">
        <v>7</v>
      </c>
      <c r="S22" s="2"/>
    </row>
    <row r="23" customFormat="false" ht="12.8" hidden="false" customHeight="false" outlineLevel="0" collapsed="false">
      <c r="I23" s="2" t="s">
        <v>10</v>
      </c>
      <c r="J23" s="2"/>
      <c r="K23" s="2"/>
      <c r="L23" s="2" t="s">
        <v>7</v>
      </c>
      <c r="M23" s="2"/>
      <c r="O23" s="2"/>
      <c r="P23" s="2" t="s">
        <v>10</v>
      </c>
      <c r="Q23" s="2"/>
      <c r="R23" s="2" t="s">
        <v>8</v>
      </c>
      <c r="S23" s="2"/>
    </row>
    <row r="24" customFormat="false" ht="12.8" hidden="false" customHeight="false" outlineLevel="0" collapsed="false">
      <c r="I24" s="3"/>
      <c r="J24" s="3" t="s">
        <v>10</v>
      </c>
      <c r="K24" s="3"/>
      <c r="L24" s="3" t="s">
        <v>8</v>
      </c>
      <c r="M24" s="2"/>
      <c r="O24" s="3" t="s">
        <v>10</v>
      </c>
      <c r="P24" s="3"/>
      <c r="Q24" s="3"/>
      <c r="R24" s="5" t="s">
        <v>7</v>
      </c>
      <c r="S24" s="2"/>
    </row>
    <row r="25" customFormat="false" ht="12.8" hidden="false" customHeight="false" outlineLevel="0" collapsed="false">
      <c r="I25" s="2" t="s">
        <v>13</v>
      </c>
      <c r="J25" s="2"/>
      <c r="K25" s="2"/>
      <c r="L25" s="2" t="s">
        <v>7</v>
      </c>
      <c r="M25" s="2" t="s">
        <v>14</v>
      </c>
      <c r="N25" s="1" t="s">
        <v>7</v>
      </c>
      <c r="O25" s="2"/>
      <c r="P25" s="2" t="s">
        <v>13</v>
      </c>
      <c r="Q25" s="2"/>
      <c r="R25" s="2" t="s">
        <v>8</v>
      </c>
      <c r="S25" s="2" t="s">
        <v>14</v>
      </c>
      <c r="T25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2.69"/>
    <col collapsed="false" customWidth="true" hidden="false" outlineLevel="0" max="2" min="2" style="2" width="6.44"/>
    <col collapsed="false" customWidth="true" hidden="false" outlineLevel="0" max="3" min="3" style="2" width="7.16"/>
    <col collapsed="false" customWidth="true" hidden="false" outlineLevel="0" max="4" min="4" style="2" width="4.07"/>
    <col collapsed="false" customWidth="true" hidden="false" outlineLevel="0" max="5" min="5" style="1" width="2.82"/>
    <col collapsed="false" customWidth="true" hidden="false" outlineLevel="0" max="6" min="6" style="1" width="4.35"/>
    <col collapsed="false" customWidth="true" hidden="false" outlineLevel="0" max="7" min="7" style="1" width="10.15"/>
    <col collapsed="false" customWidth="true" hidden="false" outlineLevel="0" max="8" min="8" style="1" width="8.11"/>
    <col collapsed="false" customWidth="true" hidden="false" outlineLevel="0" max="9" min="9" style="1" width="10.01"/>
  </cols>
  <sheetData>
    <row r="1" customFormat="false" ht="12.8" hidden="false" customHeight="false" outlineLevel="0" collapsed="false">
      <c r="A1" s="8" t="s">
        <v>15</v>
      </c>
      <c r="B1" s="8" t="s">
        <v>16</v>
      </c>
      <c r="C1" s="8" t="s">
        <v>17</v>
      </c>
      <c r="D1" s="8" t="s">
        <v>7</v>
      </c>
      <c r="E1" s="8" t="s">
        <v>8</v>
      </c>
      <c r="F1" s="9" t="s">
        <v>18</v>
      </c>
      <c r="G1" s="9" t="s">
        <v>19</v>
      </c>
      <c r="H1" s="9" t="s">
        <v>20</v>
      </c>
      <c r="I1" s="9"/>
      <c r="J1" s="9"/>
      <c r="K1" s="9"/>
      <c r="L1" s="9"/>
    </row>
    <row r="2" customFormat="false" ht="12.8" hidden="false" customHeight="false" outlineLevel="0" collapsed="false">
      <c r="A2" s="2" t="s">
        <v>7</v>
      </c>
      <c r="D2" s="2" t="n">
        <v>5</v>
      </c>
      <c r="E2" s="2" t="n">
        <v>1</v>
      </c>
      <c r="F2" s="1" t="n">
        <f aca="false">D2-E2</f>
        <v>4</v>
      </c>
      <c r="G2" s="1" t="str">
        <f aca="false">IF(F2&gt;0,$D$1,$E$1)</f>
        <v>A</v>
      </c>
      <c r="H2" s="1" t="n">
        <f aca="false">COUNTIF($D$4:$D30, "AC")+COUNTIF($D$4:$D30, "FL")*2</f>
        <v>10</v>
      </c>
    </row>
    <row r="3" customFormat="false" ht="12.8" hidden="false" customHeight="false" outlineLevel="0" collapsed="false">
      <c r="G3" s="8" t="str">
        <f aca="false">IF($F$2&gt;0,"A", "B")</f>
        <v>A</v>
      </c>
      <c r="H3" s="8"/>
      <c r="I3" s="8" t="str">
        <f aca="false">IF($F$2&gt;0,"B", "A")</f>
        <v>B</v>
      </c>
      <c r="J3" s="1" t="s">
        <v>21</v>
      </c>
      <c r="K3" s="1" t="s">
        <v>22</v>
      </c>
      <c r="L3" s="1" t="s">
        <v>23</v>
      </c>
      <c r="M3" s="1" t="s">
        <v>24</v>
      </c>
    </row>
    <row r="4" customFormat="false" ht="12.8" hidden="false" customHeight="false" outlineLevel="0" collapsed="false">
      <c r="A4" s="10" t="str">
        <f aca="false">IF(COUNTA($A$4:$A4)&gt; $D$2+$E$2, "", IF(ISEVEN(COUNTA($A$4:$A4)),"Ad", "Deuce"))</f>
        <v>Deuce</v>
      </c>
      <c r="B4" s="10" t="str">
        <f aca="false">IF(COUNTA($A$4:$A4)&gt; $D$2+$E$2, "", IF(ISEVEN(ROUND((COUNTA($B$4:$B4)+1)/2,0)), IF($A$2 = "A", "B", "A"), IF($A$2 = "A", "A", "B")))</f>
        <v>A</v>
      </c>
      <c r="C4" s="10" t="str">
        <f aca="false">IF(COUNTA($C$4:$C4)&gt; $D$2+$E$2, "",IF($F$2&gt;0, IF(ABS($F$2)-COUNTIF($C$4:$C4, $D$1)+COUNTIF($C$4:$C4, $E$1)&gt;0,"A","B"),IF(ABS($F$2)-COUNTIF($C$4:$C4, $E$1)+COUNTIF($C$4:$C4, $D$1)&gt;0,"B","A")))</f>
        <v>A</v>
      </c>
      <c r="D4" s="10" t="str">
        <f aca="false">IF(COUNTA($A$4:$A4)&gt; $D$2+$E$2, "", IF($C4=$B4,"AC","FL"))</f>
        <v>AC</v>
      </c>
      <c r="E4" s="11"/>
      <c r="F4" s="11"/>
      <c r="G4" s="10" t="n">
        <f aca="false">IF(COUNTA($A$4:$A4)&gt; $D$2+$E$2, "", IF($F$2&gt;0,COUNTIF($C$4:$C4,"A"),COUNTIF($C$4:$C4,"B")))</f>
        <v>1</v>
      </c>
      <c r="H4" s="10" t="str">
        <f aca="false">IF(COUNTA($A$4:$A4)&gt; $D$2+$E$2, "", "x")</f>
        <v>x</v>
      </c>
      <c r="I4" s="10" t="n">
        <f aca="false">IF(COUNTA($A$4:$A4)&gt; $D$2+$E$2, "", IF($F$2&gt;0,COUNTIF($C$4:$C4,"B"),COUNTIF($C$4:$C4,"A")))</f>
        <v>0</v>
      </c>
      <c r="J4" s="11" t="s">
        <v>7</v>
      </c>
      <c r="K4" s="11" t="s">
        <v>25</v>
      </c>
      <c r="L4" s="12" t="s">
        <v>25</v>
      </c>
      <c r="M4" s="12" t="s">
        <v>14</v>
      </c>
      <c r="N4" s="12"/>
    </row>
    <row r="5" customFormat="false" ht="12.8" hidden="false" customHeight="false" outlineLevel="0" collapsed="false">
      <c r="A5" s="2" t="str">
        <f aca="false">IF(COUNTA($A$4:$A5)&gt; $D$2+$E$2, "", IF(ISEVEN(COUNTA($A$4:$A5)),"Ad", "Deuce"))</f>
        <v>Ad</v>
      </c>
      <c r="B5" s="13" t="str">
        <f aca="false">IF(COUNTA($A$4:$A5)&gt; $D$2+$E$2, "", IF(ISEVEN(ROUND((COUNTA($B$4:$B5)+1)/2,0)), IF($A$2 = "A", "B", "A"), IF($A$2 = "A", "A", "B")))</f>
        <v>B</v>
      </c>
      <c r="C5" s="13" t="str">
        <f aca="false">IF(COUNTA($C$4:$C5)&gt; $D$2+$E$2, "",IF($F$2&gt;0, IF(ABS($F$2)-COUNTIF($C$4:$C5, $D$1)+COUNTIF($C$4:$C5, $E$1)&gt;0,"A","B"),IF(ABS($F$2)-COUNTIF($C$4:$C5, $E$1)+COUNTIF($C$4:$C5, $D$1)&gt;0,"B","A")))</f>
        <v>A</v>
      </c>
      <c r="D5" s="13" t="str">
        <f aca="false">IF(COUNTA($A$4:$A5)&gt; $D$2+$E$2, "", IF($C5=$B5,"AC","FL"))</f>
        <v>FL</v>
      </c>
      <c r="G5" s="13" t="n">
        <f aca="false">IF(COUNTA($A$4:$A5)&gt; $D$2+$E$2, "", IF($F$2&gt;0,COUNTIF($C$4:$C5,"A"),COUNTIF($C$4:$C5,"B")))</f>
        <v>2</v>
      </c>
      <c r="H5" s="13" t="str">
        <f aca="false">IF(COUNTA($A$4:$A5)&gt; $D$2+$E$2, "", "x")</f>
        <v>x</v>
      </c>
      <c r="I5" s="13" t="n">
        <f aca="false">IF(COUNTA($A$4:$A5)&gt; $D$2+$E$2, "", IF($F$2&gt;0,COUNTIF($C$4:$C5,"B"),COUNTIF($C$4:$C5,"A")))</f>
        <v>0</v>
      </c>
      <c r="J5" s="1" t="s">
        <v>8</v>
      </c>
      <c r="K5" s="1" t="s">
        <v>26</v>
      </c>
      <c r="L5" s="14" t="s">
        <v>26</v>
      </c>
      <c r="M5" s="14" t="s">
        <v>12</v>
      </c>
      <c r="N5" s="14"/>
    </row>
    <row r="6" customFormat="false" ht="12.8" hidden="false" customHeight="false" outlineLevel="0" collapsed="false">
      <c r="A6" s="10" t="str">
        <f aca="false">IF(COUNTA($A$4:$A6)&gt; $D$2+$E$2, "", IF(ISEVEN(COUNTA($A$4:$A6)),"Ad", "Deuce"))</f>
        <v>Deuce</v>
      </c>
      <c r="B6" s="10" t="str">
        <f aca="false">IF(COUNTA($A$4:$A6)&gt; $D$2+$E$2, "", IF(ISEVEN(ROUND((COUNTA($B$4:$B6)+1)/2,0)), IF($A$2 = "A", "B", "A"), IF($A$2 = "A", "A", "B")))</f>
        <v>B</v>
      </c>
      <c r="C6" s="10" t="str">
        <f aca="false">IF(COUNTA($C$4:$C6)&gt; $D$2+$E$2, "",IF($F$2&gt;0, IF(ABS($F$2)-COUNTIF($C$4:$C6, $D$1)+COUNTIF($C$4:$C6, $E$1)&gt;0,"A","B"),IF(ABS($F$2)-COUNTIF($C$4:$C6, $E$1)+COUNTIF($C$4:$C6, $D$1)&gt;0,"B","A")))</f>
        <v>A</v>
      </c>
      <c r="D6" s="10" t="str">
        <f aca="false">IF(COUNTA($A$4:$A6)&gt; $D$2+$E$2, "", IF($C6=$B6,"AC","FL"))</f>
        <v>FL</v>
      </c>
      <c r="E6" s="11"/>
      <c r="F6" s="11"/>
      <c r="G6" s="10" t="n">
        <f aca="false">IF(COUNTA($A$4:$A6)&gt; $D$2+$E$2, "", IF($F$2&gt;0,COUNTIF($C$4:$C6,"A"),COUNTIF($C$4:$C6,"B")))</f>
        <v>3</v>
      </c>
      <c r="H6" s="10" t="str">
        <f aca="false">IF(COUNTA($A$4:$A6)&gt; $D$2+$E$2, "", "x")</f>
        <v>x</v>
      </c>
      <c r="I6" s="10" t="n">
        <f aca="false">IF(COUNTA($A$4:$A6)&gt; $D$2+$E$2, "", IF($F$2&gt;0,COUNTIF($C$4:$C6,"B"),COUNTIF($C$4:$C6,"A")))</f>
        <v>0</v>
      </c>
      <c r="J6" s="11" t="s">
        <v>8</v>
      </c>
      <c r="K6" s="11" t="s">
        <v>25</v>
      </c>
      <c r="L6" s="12" t="s">
        <v>25</v>
      </c>
      <c r="M6" s="12" t="s">
        <v>12</v>
      </c>
      <c r="N6" s="12"/>
    </row>
    <row r="7" customFormat="false" ht="12.8" hidden="false" customHeight="false" outlineLevel="0" collapsed="false">
      <c r="A7" s="2" t="str">
        <f aca="false">IF(COUNTA($A$4:$A7)&gt; $D$2+$E$2, "", IF(ISEVEN(COUNTA($A$4:$A7)),"Ad", "Deuce"))</f>
        <v>Ad</v>
      </c>
      <c r="B7" s="13" t="str">
        <f aca="false">IF(COUNTA($A$4:$A7)&gt; $D$2+$E$2, "", IF(ISEVEN(ROUND((COUNTA($B$4:$B7)+1)/2,0)), IF($A$2 = "A", "B", "A"), IF($A$2 = "A", "A", "B")))</f>
        <v>A</v>
      </c>
      <c r="C7" s="13" t="str">
        <f aca="false">IF(COUNTA($C$4:$C7)&gt; $D$2+$E$2, "",IF($F$2&gt;0, IF(ABS($F$2)-COUNTIF($C$4:$C7, $D$1)+COUNTIF($C$4:$C7, $E$1)&gt;0,"A","B"),IF(ABS($F$2)-COUNTIF($C$4:$C7, $E$1)+COUNTIF($C$4:$C7, $D$1)&gt;0,"B","A")))</f>
        <v>A</v>
      </c>
      <c r="D7" s="13" t="str">
        <f aca="false">IF(COUNTA($A$4:$A7)&gt; $D$2+$E$2, "", IF($C7=$B7,"AC","FL"))</f>
        <v>AC</v>
      </c>
      <c r="G7" s="13" t="n">
        <f aca="false">IF(COUNTA($A$4:$A7)&gt; $D$2+$E$2, "", IF($F$2&gt;0,COUNTIF($C$4:$C7,"A"),COUNTIF($C$4:$C7,"B")))</f>
        <v>4</v>
      </c>
      <c r="H7" s="13" t="str">
        <f aca="false">IF(COUNTA($A$4:$A7)&gt; $D$2+$E$2, "", "x")</f>
        <v>x</v>
      </c>
      <c r="I7" s="13" t="n">
        <f aca="false">IF(COUNTA($A$4:$A7)&gt; $D$2+$E$2, "", IF($F$2&gt;0,COUNTIF($C$4:$C7,"B"),COUNTIF($C$4:$C7,"A")))</f>
        <v>0</v>
      </c>
      <c r="J7" s="1" t="s">
        <v>7</v>
      </c>
      <c r="K7" s="1" t="s">
        <v>26</v>
      </c>
      <c r="L7" s="14" t="s">
        <v>26</v>
      </c>
      <c r="M7" s="14" t="s">
        <v>12</v>
      </c>
      <c r="N7" s="14"/>
    </row>
    <row r="8" customFormat="false" ht="12.8" hidden="false" customHeight="false" outlineLevel="0" collapsed="false">
      <c r="A8" s="10" t="str">
        <f aca="false">IF(COUNTA($A$4:$A8)&gt; $D$2+$E$2, "", IF(ISEVEN(COUNTA($A$4:$A8)),"Ad", "Deuce"))</f>
        <v>Deuce</v>
      </c>
      <c r="B8" s="10" t="str">
        <f aca="false">IF(COUNTA($A$4:$A8)&gt; $D$2+$E$2, "", IF(ISEVEN(ROUND((COUNTA($B$4:$B8)+1)/2,0)), IF($A$2 = "A", "B", "A"), IF($A$2 = "A", "A", "B")))</f>
        <v>A</v>
      </c>
      <c r="C8" s="10" t="str">
        <f aca="false">IF(COUNTA($C$4:$C8)&gt; $D$2+$E$2, "",IF($F$2&gt;0, IF(ABS($F$2)-COUNTIF($C$4:$C8, $D$1)+COUNTIF($C$4:$C8, $E$1)&gt;0,"A","B"),IF(ABS($F$2)-COUNTIF($C$4:$C8, $E$1)+COUNTIF($C$4:$C8, $D$1)&gt;0,"B","A")))</f>
        <v>B</v>
      </c>
      <c r="D8" s="10" t="str">
        <f aca="false">IF(COUNTA($A$4:$A8)&gt; $D$2+$E$2, "", IF($C8=$B8,"AC","FL"))</f>
        <v>FL</v>
      </c>
      <c r="E8" s="11"/>
      <c r="F8" s="11"/>
      <c r="G8" s="10" t="n">
        <f aca="false">IF(COUNTA($A$4:$A8)&gt; $D$2+$E$2, "", IF($F$2&gt;0,COUNTIF($C$4:$C8,"A"),COUNTIF($C$4:$C8,"B")))</f>
        <v>4</v>
      </c>
      <c r="H8" s="10" t="str">
        <f aca="false">IF(COUNTA($A$4:$A8)&gt; $D$2+$E$2, "", "x")</f>
        <v>x</v>
      </c>
      <c r="I8" s="10" t="n">
        <f aca="false">IF(COUNTA($A$4:$A8)&gt; $D$2+$E$2, "", IF($F$2&gt;0,COUNTIF($C$4:$C8,"B"),COUNTIF($C$4:$C8,"A")))</f>
        <v>1</v>
      </c>
      <c r="J8" s="11" t="s">
        <v>7</v>
      </c>
      <c r="K8" s="11" t="s">
        <v>25</v>
      </c>
      <c r="L8" s="12" t="s">
        <v>25</v>
      </c>
      <c r="M8" s="12" t="s">
        <v>12</v>
      </c>
      <c r="N8" s="12"/>
    </row>
    <row r="9" customFormat="false" ht="12.8" hidden="false" customHeight="false" outlineLevel="0" collapsed="false">
      <c r="A9" s="2" t="str">
        <f aca="false">IF(COUNTA($A$4:$A9)&gt; $D$2+$E$2, "", IF(ISEVEN(COUNTA($A$4:$A9)),"Ad", "Deuce"))</f>
        <v>Ad</v>
      </c>
      <c r="B9" s="13" t="str">
        <f aca="false">IF(COUNTA($A$4:$A9)&gt; $D$2+$E$2, "", IF(ISEVEN(ROUND((COUNTA($B$4:$B9)+1)/2,0)), IF($A$2 = "A", "B", "A"), IF($A$2 = "A", "A", "B")))</f>
        <v>B</v>
      </c>
      <c r="C9" s="13" t="str">
        <f aca="false">IF(COUNTA($C$4:$C9)&gt; $D$2+$E$2, "",IF($F$2&gt;0, IF(ABS($F$2)-COUNTIF($C$4:$C9, $D$1)+COUNTIF($C$4:$C9, $E$1)&gt;0,"A","B"),IF(ABS($F$2)-COUNTIF($C$4:$C9, $E$1)+COUNTIF($C$4:$C9, $D$1)&gt;0,"B","A")))</f>
        <v>A</v>
      </c>
      <c r="D9" s="13" t="str">
        <f aca="false">IF(COUNTA($A$4:$A9)&gt; $D$2+$E$2, "", IF($C9=$B9,"AC","FL"))</f>
        <v>FL</v>
      </c>
      <c r="G9" s="13" t="n">
        <f aca="false">IF(COUNTA($A$4:$A9)&gt; $D$2+$E$2, "", IF($F$2&gt;0,COUNTIF($C$4:$C9,"A"),COUNTIF($C$4:$C9,"B")))</f>
        <v>5</v>
      </c>
      <c r="H9" s="13" t="str">
        <f aca="false">IF(COUNTA($A$4:$A9)&gt; $D$2+$E$2, "", "x")</f>
        <v>x</v>
      </c>
      <c r="I9" s="13" t="n">
        <f aca="false">IF(COUNTA($A$4:$A9)&gt; $D$2+$E$2, "", IF($F$2&gt;0,COUNTIF($C$4:$C9,"B"),COUNTIF($C$4:$C9,"A")))</f>
        <v>1</v>
      </c>
      <c r="J9" s="1" t="s">
        <v>8</v>
      </c>
      <c r="K9" s="1" t="s">
        <v>26</v>
      </c>
      <c r="L9" s="14" t="s">
        <v>26</v>
      </c>
      <c r="M9" s="14" t="s">
        <v>12</v>
      </c>
      <c r="N9" s="14"/>
    </row>
    <row r="10" customFormat="false" ht="12.8" hidden="false" customHeight="false" outlineLevel="0" collapsed="false">
      <c r="A10" s="10" t="str">
        <f aca="false">IF(COUNTA($A$4:$A10)&gt; $D$2+$E$2, "", IF(ISEVEN(COUNTA($A$4:$A10)),"Ad", "Deuce"))</f>
        <v/>
      </c>
      <c r="B10" s="10" t="str">
        <f aca="false">IF(COUNTA($A$4:$A10)&gt; $D$2+$E$2, "", IF(ISEVEN(ROUND((COUNTA($B$4:$B10)+1)/2,0)), IF($A$2 = "A", "B", "A"), IF($A$2 = "A", "A", "B")))</f>
        <v/>
      </c>
      <c r="C10" s="10" t="str">
        <f aca="false">IF(COUNTA($C$4:$C10)&gt; $D$2+$E$2, "",IF($F$2&gt;0, IF(ABS($F$2)-COUNTIF($C$4:$C10, $D$1)+COUNTIF($C$4:$C10, $E$1)&gt;0,"A","B"),IF(ABS($F$2)-COUNTIF($C$4:$C10, $E$1)+COUNTIF($C$4:$C10, $D$1)&gt;0,"B","A")))</f>
        <v/>
      </c>
      <c r="D10" s="10" t="str">
        <f aca="false">IF(COUNTA($A$4:$A10)&gt; $D$2+$E$2, "", IF($C10=$B10,"AC","FL"))</f>
        <v/>
      </c>
      <c r="E10" s="11"/>
      <c r="F10" s="11"/>
      <c r="G10" s="10" t="str">
        <f aca="false">IF(COUNTA($A$4:$A10)&gt; $D$2+$E$2, "", IF($F$2&gt;0,COUNTIF($C$4:$C10,"A"),COUNTIF($C$4:$C10,"B")))</f>
        <v/>
      </c>
      <c r="H10" s="10" t="str">
        <f aca="false">IF(COUNTA($A$4:$A10)&gt; $D$2+$E$2, "", "x")</f>
        <v/>
      </c>
      <c r="I10" s="10" t="str">
        <f aca="false">IF(COUNTA($A$4:$A10)&gt; $D$2+$E$2, "", IF($F$2&gt;0,COUNTIF($C$4:$C10,"B"),COUNTIF($C$4:$C10,"A")))</f>
        <v/>
      </c>
      <c r="J10" s="11" t="s">
        <v>8</v>
      </c>
      <c r="K10" s="11" t="s">
        <v>25</v>
      </c>
      <c r="L10" s="12" t="s">
        <v>25</v>
      </c>
      <c r="M10" s="12" t="s">
        <v>14</v>
      </c>
      <c r="N10" s="12"/>
    </row>
    <row r="11" customFormat="false" ht="12.8" hidden="false" customHeight="false" outlineLevel="0" collapsed="false">
      <c r="A11" s="2" t="str">
        <f aca="false">IF(COUNTA($A$4:$A11)&gt; $D$2+$E$2, "", IF(ISEVEN(COUNTA($A$4:$A11)),"Ad", "Deuce"))</f>
        <v/>
      </c>
      <c r="B11" s="13" t="str">
        <f aca="false">IF(COUNTA($A$4:$A11)&gt; $D$2+$E$2, "", IF(ISEVEN(ROUND((COUNTA($B$4:$B11)+1)/2,0)), IF($A$2 = "A", "B", "A"), IF($A$2 = "A", "A", "B")))</f>
        <v/>
      </c>
      <c r="C11" s="13" t="str">
        <f aca="false">IF(COUNTA($C$4:$C11)&gt; $D$2+$E$2, "",IF($F$2&gt;0, IF(ABS($F$2)-COUNTIF($C$4:$C11, $D$1)+COUNTIF($C$4:$C11, $E$1)&gt;0,"A","B"),IF(ABS($F$2)-COUNTIF($C$4:$C11, $E$1)+COUNTIF($C$4:$C11, $D$1)&gt;0,"B","A")))</f>
        <v/>
      </c>
      <c r="D11" s="13" t="str">
        <f aca="false">IF(COUNTA($A$4:$A11)&gt; $D$2+$E$2, "", IF($C11=$B11,"AC","FL"))</f>
        <v/>
      </c>
      <c r="G11" s="13" t="str">
        <f aca="false">IF(COUNTA($A$4:$A11)&gt; $D$2+$E$2, "", IF($F$2&gt;0,COUNTIF($C$4:$C11,"A"),COUNTIF($C$4:$C11,"B")))</f>
        <v/>
      </c>
      <c r="H11" s="13" t="str">
        <f aca="false">IF(COUNTA($A$4:$A11)&gt; $D$2+$E$2, "", "x")</f>
        <v/>
      </c>
      <c r="I11" s="13" t="str">
        <f aca="false">IF(COUNTA($A$4:$A11)&gt; $D$2+$E$2, "", IF($F$2&gt;0,COUNTIF($C$4:$C11,"B"),COUNTIF($C$4:$C11,"A")))</f>
        <v/>
      </c>
      <c r="J11" s="1"/>
      <c r="K11" s="1"/>
      <c r="L11" s="14"/>
      <c r="M11" s="14"/>
      <c r="N11" s="14"/>
    </row>
    <row r="12" customFormat="false" ht="12.8" hidden="false" customHeight="false" outlineLevel="0" collapsed="false">
      <c r="A12" s="10" t="str">
        <f aca="false">IF(COUNTA($A$4:$A12)&gt; $D$2+$E$2, "", IF(ISEVEN(COUNTA($A$4:$A12)),"Ad", "Deuce"))</f>
        <v/>
      </c>
      <c r="B12" s="10" t="str">
        <f aca="false">IF(COUNTA($A$4:$A12)&gt; $D$2+$E$2, "", IF(ISEVEN(ROUND((COUNTA($B$4:$B12)+1)/2,0)), IF($A$2 = "A", "B", "A"), IF($A$2 = "A", "A", "B")))</f>
        <v/>
      </c>
      <c r="C12" s="10" t="str">
        <f aca="false">IF(COUNTA($C$4:$C12)&gt; $D$2+$E$2, "",IF($F$2&gt;0, IF(ABS($F$2)-COUNTIF($C$4:$C12, $D$1)+COUNTIF($C$4:$C12, $E$1)&gt;0,"A","B"),IF(ABS($F$2)-COUNTIF($C$4:$C12, $E$1)+COUNTIF($C$4:$C12, $D$1)&gt;0,"B","A")))</f>
        <v/>
      </c>
      <c r="D12" s="10" t="str">
        <f aca="false">IF(COUNTA($A$4:$A12)&gt; $D$2+$E$2, "", IF($C12=$B12,"AC","FL"))</f>
        <v/>
      </c>
      <c r="E12" s="11"/>
      <c r="F12" s="11"/>
      <c r="G12" s="10" t="str">
        <f aca="false">IF(COUNTA($A$4:$A12)&gt; $D$2+$E$2, "", IF($F$2&gt;0,COUNTIF($C$4:$C12,"A"),COUNTIF($C$4:$C12,"B")))</f>
        <v/>
      </c>
      <c r="H12" s="10" t="str">
        <f aca="false">IF(COUNTA($A$4:$A12)&gt; $D$2+$E$2, "", "x")</f>
        <v/>
      </c>
      <c r="I12" s="10" t="str">
        <f aca="false">IF(COUNTA($A$4:$A12)&gt; $D$2+$E$2, "", IF($F$2&gt;0,COUNTIF($C$4:$C12,"B"),COUNTIF($C$4:$C12,"A")))</f>
        <v/>
      </c>
      <c r="J12" s="11"/>
      <c r="K12" s="11"/>
      <c r="L12" s="12"/>
      <c r="M12" s="12"/>
      <c r="N12" s="12"/>
    </row>
    <row r="13" customFormat="false" ht="12.8" hidden="false" customHeight="false" outlineLevel="0" collapsed="false">
      <c r="A13" s="2" t="str">
        <f aca="false">IF(COUNTA($A$4:$A13)&gt; $D$2+$E$2, "", IF(ISEVEN(COUNTA($A$4:$A13)),"Ad", "Deuce"))</f>
        <v/>
      </c>
      <c r="B13" s="13" t="str">
        <f aca="false">IF(COUNTA($A$4:$A13)&gt; $D$2+$E$2, "", IF(ISEVEN(ROUND((COUNTA($B$4:$B13)+1)/2,0)), IF($A$2 = "A", "B", "A"), IF($A$2 = "A", "A", "B")))</f>
        <v/>
      </c>
      <c r="C13" s="13" t="str">
        <f aca="false">IF(COUNTA($C$4:$C13)&gt; $D$2+$E$2, "",IF($F$2&gt;0, IF(ABS($F$2)-COUNTIF($C$4:$C13, $D$1)+COUNTIF($C$4:$C13, $E$1)&gt;0,"A","B"),IF(ABS($F$2)-COUNTIF($C$4:$C13, $E$1)+COUNTIF($C$4:$C13, $D$1)&gt;0,"B","A")))</f>
        <v/>
      </c>
      <c r="D13" s="13" t="str">
        <f aca="false">IF(COUNTA($A$4:$A13)&gt; $D$2+$E$2, "", IF($C13=$B13,"AC","FL"))</f>
        <v/>
      </c>
      <c r="G13" s="13" t="str">
        <f aca="false">IF(COUNTA($A$4:$A13)&gt; $D$2+$E$2, "", IF($F$2&gt;0,COUNTIF($C$4:$C13,"A"),COUNTIF($C$4:$C13,"B")))</f>
        <v/>
      </c>
      <c r="H13" s="13" t="str">
        <f aca="false">IF(COUNTA($A$4:$A13)&gt; $D$2+$E$2, "", "x")</f>
        <v/>
      </c>
      <c r="I13" s="13" t="str">
        <f aca="false">IF(COUNTA($A$4:$A13)&gt; $D$2+$E$2, "", IF($F$2&gt;0,COUNTIF($C$4:$C13,"B"),COUNTIF($C$4:$C13,"A")))</f>
        <v/>
      </c>
      <c r="J13" s="1"/>
      <c r="K13" s="1"/>
      <c r="L13" s="14"/>
      <c r="M13" s="14"/>
      <c r="N13" s="14"/>
    </row>
    <row r="14" customFormat="false" ht="12.8" hidden="false" customHeight="false" outlineLevel="0" collapsed="false">
      <c r="A14" s="10" t="str">
        <f aca="false">IF(COUNTA($A$4:$A14)&gt; $D$2+$E$2, "", IF(ISEVEN(COUNTA($A$4:$A14)),"Ad", "Deuce"))</f>
        <v/>
      </c>
      <c r="B14" s="10" t="str">
        <f aca="false">IF(COUNTA($A$4:$A14)&gt; $D$2+$E$2, "", IF(ISEVEN(ROUND((COUNTA($B$4:$B14)+1)/2,0)), IF($A$2 = "A", "B", "A"), IF($A$2 = "A", "A", "B")))</f>
        <v/>
      </c>
      <c r="C14" s="10" t="str">
        <f aca="false">IF(COUNTA($C$4:$C14)&gt; $D$2+$E$2, "",IF($F$2&gt;0, IF(ABS($F$2)-COUNTIF($C$4:$C14, $D$1)+COUNTIF($C$4:$C14, $E$1)&gt;0,"A","B"),IF(ABS($F$2)-COUNTIF($C$4:$C14, $E$1)+COUNTIF($C$4:$C14, $D$1)&gt;0,"B","A")))</f>
        <v/>
      </c>
      <c r="D14" s="10" t="str">
        <f aca="false">IF(COUNTA($A$4:$A14)&gt; $D$2+$E$2, "", IF($C14=$B14,"AC","FL"))</f>
        <v/>
      </c>
      <c r="E14" s="11"/>
      <c r="F14" s="11"/>
      <c r="G14" s="10" t="str">
        <f aca="false">IF(COUNTA($A$4:$A14)&gt; $D$2+$E$2, "", IF($F$2&gt;0,COUNTIF($C$4:$C14,"A"),COUNTIF($C$4:$C14,"B")))</f>
        <v/>
      </c>
      <c r="H14" s="10" t="str">
        <f aca="false">IF(COUNTA($A$4:$A14)&gt; $D$2+$E$2, "", "x")</f>
        <v/>
      </c>
      <c r="I14" s="10" t="str">
        <f aca="false">IF(COUNTA($A$4:$A14)&gt; $D$2+$E$2, "", IF($F$2&gt;0,COUNTIF($C$4:$C14,"B"),COUNTIF($C$4:$C14,"A")))</f>
        <v/>
      </c>
      <c r="J14" s="11"/>
      <c r="K14" s="11"/>
      <c r="L14" s="12"/>
      <c r="M14" s="12"/>
      <c r="N14" s="12"/>
    </row>
    <row r="15" customFormat="false" ht="12.8" hidden="false" customHeight="false" outlineLevel="0" collapsed="false">
      <c r="A15" s="2" t="str">
        <f aca="false">IF(COUNTA($A$4:$A15)&gt; $D$2+$E$2, "", IF(ISEVEN(COUNTA($A$4:$A15)),"Ad", "Deuce"))</f>
        <v/>
      </c>
      <c r="B15" s="13" t="str">
        <f aca="false">IF(COUNTA($A$4:$A15)&gt; $D$2+$E$2, "", IF(ISEVEN(ROUND((COUNTA($B$4:$B15)+1)/2,0)), IF($A$2 = "A", "B", "A"), IF($A$2 = "A", "A", "B")))</f>
        <v/>
      </c>
      <c r="C15" s="13" t="str">
        <f aca="false">IF(COUNTA($C$4:$C15)&gt; $D$2+$E$2, "",IF($F$2&gt;0, IF(ABS($F$2)-COUNTIF($C$4:$C15, $D$1)+COUNTIF($C$4:$C15, $E$1)&gt;0,"A","B"),IF(ABS($F$2)-COUNTIF($C$4:$C15, $E$1)+COUNTIF($C$4:$C15, $D$1)&gt;0,"B","A")))</f>
        <v/>
      </c>
      <c r="D15" s="13" t="str">
        <f aca="false">IF(COUNTA($A$4:$A15)&gt; $D$2+$E$2, "", IF($C15=$B15,"AC","FL"))</f>
        <v/>
      </c>
      <c r="G15" s="13" t="str">
        <f aca="false">IF(COUNTA($A$4:$A15)&gt; $D$2+$E$2, "", IF($F$2&gt;0,COUNTIF($C$4:$C15,"A"),COUNTIF($C$4:$C15,"B")))</f>
        <v/>
      </c>
      <c r="H15" s="13" t="str">
        <f aca="false">IF(COUNTA($A$4:$A15)&gt; $D$2+$E$2, "", "x")</f>
        <v/>
      </c>
      <c r="I15" s="13" t="str">
        <f aca="false">IF(COUNTA($A$4:$A15)&gt; $D$2+$E$2, "", IF($F$2&gt;0,COUNTIF($C$4:$C15,"B"),COUNTIF($C$4:$C15,"A")))</f>
        <v/>
      </c>
      <c r="J15" s="1"/>
      <c r="K15" s="1"/>
      <c r="L15" s="1"/>
      <c r="M15" s="1"/>
      <c r="N15" s="14"/>
    </row>
    <row r="16" customFormat="false" ht="12.8" hidden="false" customHeight="false" outlineLevel="0" collapsed="false">
      <c r="A16" s="10" t="str">
        <f aca="false">IF(COUNTA($A$4:$A16)&gt; $D$2+$E$2, "", IF(ISEVEN(COUNTA($A$4:$A16)),"Ad", "Deuce"))</f>
        <v/>
      </c>
      <c r="B16" s="10" t="str">
        <f aca="false">IF(COUNTA($A$4:$A16)&gt; $D$2+$E$2, "", IF(ISEVEN(ROUND((COUNTA($B$4:$B16)+1)/2,0)), IF($A$2 = "A", "B", "A"), IF($A$2 = "A", "A", "B")))</f>
        <v/>
      </c>
      <c r="C16" s="10" t="str">
        <f aca="false">IF(COUNTA($C$4:$C16)&gt; $D$2+$E$2, "",IF($F$2&gt;0, IF(ABS($F$2)-COUNTIF($C$4:$C16, $D$1)+COUNTIF($C$4:$C16, $E$1)&gt;0,"A","B"),IF(ABS($F$2)-COUNTIF($C$4:$C16, $E$1)+COUNTIF($C$4:$C16, $D$1)&gt;0,"B","A")))</f>
        <v/>
      </c>
      <c r="D16" s="10" t="str">
        <f aca="false">IF(COUNTA($A$4:$A16)&gt; $D$2+$E$2, "", IF($C16=$B16,"AC","FL"))</f>
        <v/>
      </c>
      <c r="E16" s="11"/>
      <c r="F16" s="11"/>
      <c r="G16" s="10" t="str">
        <f aca="false">IF(COUNTA($A$4:$A16)&gt; $D$2+$E$2, "", IF($F$2&gt;0,COUNTIF($C$4:$C16,"A"),COUNTIF($C$4:$C16,"B")))</f>
        <v/>
      </c>
      <c r="H16" s="10" t="str">
        <f aca="false">IF(COUNTA($A$4:$A16)&gt; $D$2+$E$2, "", "x")</f>
        <v/>
      </c>
      <c r="I16" s="10" t="str">
        <f aca="false">IF(COUNTA($A$4:$A16)&gt; $D$2+$E$2, "", IF($F$2&gt;0,COUNTIF($C$4:$C16,"B"),COUNTIF($C$4:$C16,"A")))</f>
        <v/>
      </c>
      <c r="J16" s="11"/>
      <c r="K16" s="11"/>
      <c r="L16" s="11"/>
      <c r="M16" s="12"/>
    </row>
    <row r="17" customFormat="false" ht="12.8" hidden="false" customHeight="false" outlineLevel="0" collapsed="false">
      <c r="A17" s="2" t="str">
        <f aca="false">IF(COUNTA($A$4:$A17)&gt; $D$2+$E$2, "", IF(ISEVEN(COUNTA($A$4:$A17)),"Ad", "Deuce"))</f>
        <v/>
      </c>
      <c r="B17" s="13" t="str">
        <f aca="false">IF(COUNTA($A$4:$A17)&gt; $D$2+$E$2, "", IF(ISEVEN(ROUND((COUNTA($B$4:$B17)+1)/2,0)), IF($A$2 = "A", "B", "A"), IF($A$2 = "A", "A", "B")))</f>
        <v/>
      </c>
      <c r="C17" s="13" t="str">
        <f aca="false">IF(COUNTA($C$4:$C17)&gt; $D$2+$E$2, "",IF($F$2&gt;0, IF(ABS($F$2)-COUNTIF($C$4:$C17, $D$1)+COUNTIF($C$4:$C17, $E$1)&gt;0,"A","B"),IF(ABS($F$2)-COUNTIF($C$4:$C17, $E$1)+COUNTIF($C$4:$C17, $D$1)&gt;0,"B","A")))</f>
        <v/>
      </c>
      <c r="D17" s="13" t="str">
        <f aca="false">IF(COUNTA($A$4:$A17)&gt; $D$2+$E$2, "", IF($C17=$B17,"AC","FL"))</f>
        <v/>
      </c>
      <c r="G17" s="13" t="str">
        <f aca="false">IF(COUNTA($A$4:$A17)&gt; $D$2+$E$2, "", IF($F$2&gt;0,COUNTIF($C$4:$C17,"A"),COUNTIF($C$4:$C17,"B")))</f>
        <v/>
      </c>
      <c r="H17" s="13" t="str">
        <f aca="false">IF(COUNTA($A$4:$A17)&gt; $D$2+$E$2, "", "x")</f>
        <v/>
      </c>
      <c r="I17" s="13" t="str">
        <f aca="false">IF(COUNTA($A$4:$A17)&gt; $D$2+$E$2, "", IF($F$2&gt;0,COUNTIF($C$4:$C17,"B"),COUNTIF($C$4:$C17,"A")))</f>
        <v/>
      </c>
      <c r="M17" s="14"/>
    </row>
    <row r="18" customFormat="false" ht="12.8" hidden="false" customHeight="false" outlineLevel="0" collapsed="false">
      <c r="A18" s="10" t="str">
        <f aca="false">IF(COUNTA($A$4:$A18)&gt; $D$2+$E$2, "", IF(ISEVEN(COUNTA($A$4:$A18)),"Ad", "Deuce"))</f>
        <v/>
      </c>
      <c r="B18" s="10" t="str">
        <f aca="false">IF(COUNTA($A$4:$A18)&gt; $D$2+$E$2, "", IF(ISEVEN(ROUND((COUNTA($B$4:$B18)+1)/2,0)), IF($A$2 = "A", "B", "A"), IF($A$2 = "A", "A", "B")))</f>
        <v/>
      </c>
      <c r="C18" s="10" t="str">
        <f aca="false">IF(COUNTA($C$4:$C18)&gt; $D$2+$E$2, "",IF($F$2&gt;0, IF(ABS($F$2)-COUNTIF($C$4:$C18, $D$1)+COUNTIF($C$4:$C18, $E$1)&gt;0,"A","B"),IF(ABS($F$2)-COUNTIF($C$4:$C18, $E$1)+COUNTIF($C$4:$C18, $D$1)&gt;0,"B","A")))</f>
        <v/>
      </c>
      <c r="D18" s="10" t="str">
        <f aca="false">IF(COUNTA($A$4:$A18)&gt; $D$2+$E$2, "", IF($C18=$B18,"AC","FL"))</f>
        <v/>
      </c>
      <c r="E18" s="11"/>
      <c r="F18" s="11"/>
      <c r="G18" s="10" t="str">
        <f aca="false">IF(COUNTA($A$4:$A18)&gt; $D$2+$E$2, "", IF($F$2&gt;0,COUNTIF($C$4:$C18,"A"),COUNTIF($C$4:$C18,"B")))</f>
        <v/>
      </c>
      <c r="H18" s="10" t="str">
        <f aca="false">IF(COUNTA($A$4:$A18)&gt; $D$2+$E$2, "", "x")</f>
        <v/>
      </c>
      <c r="I18" s="10" t="str">
        <f aca="false">IF(COUNTA($A$4:$A18)&gt; $D$2+$E$2, "", IF($F$2&gt;0,COUNTIF($C$4:$C18,"B"),COUNTIF($C$4:$C18,"A")))</f>
        <v/>
      </c>
      <c r="J18" s="11"/>
      <c r="K18" s="11"/>
      <c r="L18" s="11"/>
      <c r="M18" s="12"/>
    </row>
    <row r="19" customFormat="false" ht="12.8" hidden="false" customHeight="false" outlineLevel="0" collapsed="false">
      <c r="A19" s="2" t="str">
        <f aca="false">IF(COUNTA($A$4:$A19)&gt; $D$2+$E$2, "", IF(ISEVEN(COUNTA($A$4:$A19)),"Ad", "Deuce"))</f>
        <v/>
      </c>
      <c r="B19" s="13" t="str">
        <f aca="false">IF(COUNTA($A$4:$A19)&gt; $D$2+$E$2, "", IF(ISEVEN(ROUND((COUNTA($B$4:$B19)+1)/2,0)), IF($A$2 = "A", "B", "A"), IF($A$2 = "A", "A", "B")))</f>
        <v/>
      </c>
      <c r="C19" s="13" t="str">
        <f aca="false">IF(COUNTA($C$4:$C19)&gt; $D$2+$E$2, "",IF($F$2&gt;0, IF(ABS($F$2)-COUNTIF($C$4:$C19, $D$1)+COUNTIF($C$4:$C19, $E$1)&gt;0,"A","B"),IF(ABS($F$2)-COUNTIF($C$4:$C19, $E$1)+COUNTIF($C$4:$C19, $D$1)&gt;0,"B","A")))</f>
        <v/>
      </c>
      <c r="D19" s="13" t="str">
        <f aca="false">IF(COUNTA($A$4:$A19)&gt; $D$2+$E$2, "", IF($C19=$B19,"AC","FL"))</f>
        <v/>
      </c>
      <c r="G19" s="13" t="str">
        <f aca="false">IF(COUNTA($A$4:$A19)&gt; $D$2+$E$2, "", IF($F$2&gt;0,COUNTIF($C$4:$C19,"A"),COUNTIF($C$4:$C19,"B")))</f>
        <v/>
      </c>
      <c r="H19" s="13" t="str">
        <f aca="false">IF(COUNTA($A$4:$A19)&gt; $D$2+$E$2, "", "x")</f>
        <v/>
      </c>
      <c r="I19" s="13" t="str">
        <f aca="false">IF(COUNTA($A$4:$A19)&gt; $D$2+$E$2, "", IF($F$2&gt;0,COUNTIF($C$4:$C19,"B"),COUNTIF($C$4:$C19,"A")))</f>
        <v/>
      </c>
      <c r="M19" s="14"/>
    </row>
    <row r="20" customFormat="false" ht="12.8" hidden="false" customHeight="false" outlineLevel="0" collapsed="false">
      <c r="A20" s="10" t="str">
        <f aca="false">IF(COUNTA($A$4:$A20)&gt; $D$2+$E$2, "", IF(ISEVEN(COUNTA($A$4:$A20)),"Ad", "Deuce"))</f>
        <v/>
      </c>
      <c r="B20" s="10" t="str">
        <f aca="false">IF(COUNTA($A$4:$A20)&gt; $D$2+$E$2, "", IF(ISEVEN(ROUND((COUNTA($B$4:$B20)+1)/2,0)), IF($A$2 = "A", "B", "A"), IF($A$2 = "A", "A", "B")))</f>
        <v/>
      </c>
      <c r="C20" s="10" t="str">
        <f aca="false">IF(COUNTA($C$4:$C20)&gt; $D$2+$E$2, "",IF($F$2&gt;0, IF(ABS($F$2)-COUNTIF($C$4:$C20, $D$1)+COUNTIF($C$4:$C20, $E$1)&gt;0,"A","B"),IF(ABS($F$2)-COUNTIF($C$4:$C20, $E$1)+COUNTIF($C$4:$C20, $D$1)&gt;0,"B","A")))</f>
        <v/>
      </c>
      <c r="D20" s="10" t="str">
        <f aca="false">IF(COUNTA($A$4:$A20)&gt; $D$2+$E$2, "", IF($C20=$B20,"AC","FL"))</f>
        <v/>
      </c>
      <c r="E20" s="11"/>
      <c r="F20" s="11"/>
      <c r="G20" s="10" t="str">
        <f aca="false">IF(COUNTA($A$4:$A20)&gt; $D$2+$E$2, "", IF($F$2&gt;0,COUNTIF($C$4:$C20,"A"),COUNTIF($C$4:$C20,"B")))</f>
        <v/>
      </c>
      <c r="H20" s="10" t="str">
        <f aca="false">IF(COUNTA($A$4:$A20)&gt; $D$2+$E$2, "", "x")</f>
        <v/>
      </c>
      <c r="I20" s="10" t="str">
        <f aca="false">IF(COUNTA($A$4:$A20)&gt; $D$2+$E$2, "", IF($F$2&gt;0,COUNTIF($C$4:$C20,"B"),COUNTIF($C$4:$C20,"A")))</f>
        <v/>
      </c>
      <c r="J20" s="11"/>
      <c r="K20" s="11"/>
      <c r="L20" s="11"/>
      <c r="M20" s="12"/>
    </row>
    <row r="21" customFormat="false" ht="12.8" hidden="false" customHeight="false" outlineLevel="0" collapsed="false">
      <c r="A21" s="2" t="str">
        <f aca="false">IF(COUNTA($A$4:$A21)&gt; $D$2+$E$2, "", IF(ISEVEN(COUNTA($A$4:$A21)),"Ad", "Deuce"))</f>
        <v/>
      </c>
      <c r="B21" s="13" t="str">
        <f aca="false">IF(COUNTA($A$4:$A21)&gt; $D$2+$E$2, "", IF(ISEVEN(ROUND((COUNTA($B$4:$B21)+1)/2,0)), IF($A$2 = "A", "B", "A"), IF($A$2 = "A", "A", "B")))</f>
        <v/>
      </c>
      <c r="C21" s="13" t="str">
        <f aca="false">IF(COUNTA($C$4:$C21)&gt; $D$2+$E$2, "",IF($F$2&gt;0, IF(ABS($F$2)-COUNTIF($C$4:$C21, $D$1)+COUNTIF($C$4:$C21, $E$1)&gt;0,"A","B"),IF(ABS($F$2)-COUNTIF($C$4:$C21, $E$1)+COUNTIF($C$4:$C21, $D$1)&gt;0,"B","A")))</f>
        <v/>
      </c>
      <c r="D21" s="13" t="str">
        <f aca="false">IF(COUNTA($A$4:$A21)&gt; $D$2+$E$2, "", IF($C21=$B21,"AC","FL"))</f>
        <v/>
      </c>
      <c r="G21" s="13" t="str">
        <f aca="false">IF(COUNTA($A$4:$A21)&gt; $D$2+$E$2, "", IF($F$2&gt;0,COUNTIF($C$4:$C21,"A"),COUNTIF($C$4:$C21,"B")))</f>
        <v/>
      </c>
      <c r="H21" s="13" t="str">
        <f aca="false">IF(COUNTA($A$4:$A21)&gt; $D$2+$E$2, "", "x")</f>
        <v/>
      </c>
      <c r="I21" s="13" t="str">
        <f aca="false">IF(COUNTA($A$4:$A21)&gt; $D$2+$E$2, "", IF($F$2&gt;0,COUNTIF($C$4:$C21,"B"),COUNTIF($C$4:$C21,"A")))</f>
        <v/>
      </c>
      <c r="M21" s="14"/>
    </row>
    <row r="22" customFormat="false" ht="12.8" hidden="false" customHeight="false" outlineLevel="0" collapsed="false">
      <c r="A22" s="10" t="str">
        <f aca="false">IF(COUNTA($A$4:$A22)&gt; $D$2+$E$2, "", IF(ISEVEN(COUNTA($A$4:$A22)),"Ad", "Deuce"))</f>
        <v/>
      </c>
      <c r="B22" s="10" t="str">
        <f aca="false">IF(COUNTA($A$4:$A22)&gt; $D$2+$E$2, "", IF(ISEVEN(ROUND((COUNTA($B$4:$B22)+1)/2,0)), IF($A$2 = "A", "B", "A"), IF($A$2 = "A", "A", "B")))</f>
        <v/>
      </c>
      <c r="C22" s="10" t="str">
        <f aca="false">IF(COUNTA($C$4:$C22)&gt; $D$2+$E$2, "",IF($F$2&gt;0, IF(ABS($F$2)-COUNTIF($C$4:$C22, $D$1)+COUNTIF($C$4:$C22, $E$1)&gt;0,"A","B"),IF(ABS($F$2)-COUNTIF($C$4:$C22, $E$1)+COUNTIF($C$4:$C22, $D$1)&gt;0,"B","A")))</f>
        <v/>
      </c>
      <c r="D22" s="10" t="str">
        <f aca="false">IF(COUNTA($A$4:$A22)&gt; $D$2+$E$2, "", IF($C22=$B22,"AC","FL"))</f>
        <v/>
      </c>
      <c r="E22" s="11"/>
      <c r="F22" s="11"/>
      <c r="G22" s="10" t="str">
        <f aca="false">IF(COUNTA($A$4:$A22)&gt; $D$2+$E$2, "", IF($F$2&gt;0,COUNTIF($C$4:$C22,"A"),COUNTIF($C$4:$C22,"B")))</f>
        <v/>
      </c>
      <c r="H22" s="10" t="str">
        <f aca="false">IF(COUNTA($A$4:$A22)&gt; $D$2+$E$2, "", "x")</f>
        <v/>
      </c>
      <c r="I22" s="10" t="str">
        <f aca="false">IF(COUNTA($A$4:$A22)&gt; $D$2+$E$2, "", IF($F$2&gt;0,COUNTIF($C$4:$C22,"B"),COUNTIF($C$4:$C22,"A")))</f>
        <v/>
      </c>
      <c r="J22" s="11"/>
      <c r="K22" s="11"/>
      <c r="L22" s="11"/>
      <c r="M22" s="12"/>
    </row>
    <row r="23" customFormat="false" ht="12.8" hidden="false" customHeight="false" outlineLevel="0" collapsed="false">
      <c r="A23" s="2" t="str">
        <f aca="false">IF(COUNTA($A$4:$A23)&gt; $D$2+$E$2, "", IF(ISEVEN(COUNTA($A$4:$A23)),"Ad", "Deuce"))</f>
        <v/>
      </c>
      <c r="B23" s="13" t="str">
        <f aca="false">IF(COUNTA($A$4:$A23)&gt; $D$2+$E$2, "", IF(ISEVEN(ROUND((COUNTA($B$4:$B23)+1)/2,0)), IF($A$2 = "A", "B", "A"), IF($A$2 = "A", "A", "B")))</f>
        <v/>
      </c>
      <c r="C23" s="13" t="str">
        <f aca="false">IF(COUNTA($C$4:$C23)&gt; $D$2+$E$2, "",IF($F$2&gt;0, IF(ABS($F$2)-COUNTIF($C$4:$C23, $D$1)+COUNTIF($C$4:$C23, $E$1)&gt;0,"A","B"),IF(ABS($F$2)-COUNTIF($C$4:$C23, $E$1)+COUNTIF($C$4:$C23, $D$1)&gt;0,"B","A")))</f>
        <v/>
      </c>
      <c r="D23" s="13" t="str">
        <f aca="false">IF(COUNTA($A$4:$A23)&gt; $D$2+$E$2, "", IF($C23=$B23,"AC","FL"))</f>
        <v/>
      </c>
      <c r="G23" s="13" t="str">
        <f aca="false">IF(COUNTA($A$4:$A23)&gt; $D$2+$E$2, "", IF($F$2&gt;0,COUNTIF($C$4:$C23,"A"),COUNTIF($C$4:$C23,"B")))</f>
        <v/>
      </c>
      <c r="H23" s="13" t="str">
        <f aca="false">IF(COUNTA($A$4:$A23)&gt; $D$2+$E$2, "", "x")</f>
        <v/>
      </c>
      <c r="I23" s="13" t="str">
        <f aca="false">IF(COUNTA($A$4:$A23)&gt; $D$2+$E$2, "", IF($F$2&gt;0,COUNTIF($C$4:$C23,"B"),COUNTIF($C$4:$C23,"A")))</f>
        <v/>
      </c>
      <c r="M23" s="14"/>
    </row>
    <row r="24" customFormat="false" ht="12.8" hidden="false" customHeight="false" outlineLevel="0" collapsed="false">
      <c r="A24" s="10" t="str">
        <f aca="false">IF(COUNTA($A$4:$A24)&gt; $D$2+$E$2, "", IF(ISEVEN(COUNTA($A$4:$A24)),"Ad", "Deuce"))</f>
        <v/>
      </c>
      <c r="B24" s="10" t="str">
        <f aca="false">IF(COUNTA($A$4:$A24)&gt; $D$2+$E$2, "", IF(ISEVEN(ROUND((COUNTA($B$4:$B24)+1)/2,0)), IF($A$2 = "A", "B", "A"), IF($A$2 = "A", "A", "B")))</f>
        <v/>
      </c>
      <c r="C24" s="10" t="str">
        <f aca="false">IF(COUNTA($C$4:$C24)&gt; $D$2+$E$2, "",IF($F$2&gt;0, IF(ABS($F$2)-COUNTIF($C$4:$C24, $D$1)+COUNTIF($C$4:$C24, $E$1)&gt;0,"A","B"),IF(ABS($F$2)-COUNTIF($C$4:$C24, $E$1)+COUNTIF($C$4:$C24, $D$1)&gt;0,"B","A")))</f>
        <v/>
      </c>
      <c r="D24" s="10" t="str">
        <f aca="false">IF(COUNTA($A$4:$A24)&gt; $D$2+$E$2, "", IF($C24=$B24,"AC","FL"))</f>
        <v/>
      </c>
      <c r="E24" s="11"/>
      <c r="F24" s="11"/>
      <c r="G24" s="10" t="str">
        <f aca="false">IF(COUNTA($A$4:$A24)&gt; $D$2+$E$2, "", IF($F$2&gt;0,COUNTIF($C$4:$C24,"A"),COUNTIF($C$4:$C24,"B")))</f>
        <v/>
      </c>
      <c r="H24" s="10" t="str">
        <f aca="false">IF(COUNTA($A$4:$A24)&gt; $D$2+$E$2, "", "x")</f>
        <v/>
      </c>
      <c r="I24" s="10" t="str">
        <f aca="false">IF(COUNTA($A$4:$A24)&gt; $D$2+$E$2, "", IF($F$2&gt;0,COUNTIF($C$4:$C24,"B"),COUNTIF($C$4:$C24,"A")))</f>
        <v/>
      </c>
      <c r="J24" s="11"/>
      <c r="K24" s="11"/>
      <c r="L24" s="11"/>
      <c r="M24" s="12"/>
    </row>
    <row r="25" customFormat="false" ht="12.8" hidden="false" customHeight="false" outlineLevel="0" collapsed="false">
      <c r="A25" s="2" t="str">
        <f aca="false">IF(COUNTA($A$4:$A25)&gt; $D$2+$E$2, "", IF(ISEVEN(COUNTA($A$4:$A25)),"Ad", "Deuce"))</f>
        <v/>
      </c>
      <c r="B25" s="13" t="str">
        <f aca="false">IF(COUNTA($A$4:$A25)&gt; $D$2+$E$2, "", IF(ISEVEN(ROUND((COUNTA($B$4:$B25)+1)/2,0)), IF($A$2 = "A", "B", "A"), IF($A$2 = "A", "A", "B")))</f>
        <v/>
      </c>
      <c r="C25" s="13" t="str">
        <f aca="false">IF(COUNTA($C$4:$C25)&gt; $D$2+$E$2, "",IF($F$2&gt;0, IF(ABS($F$2)-COUNTIF($C$4:$C25, $D$1)+COUNTIF($C$4:$C25, $E$1)&gt;0,"A","B"),IF(ABS($F$2)-COUNTIF($C$4:$C25, $E$1)+COUNTIF($C$4:$C25, $D$1)&gt;0,"B","A")))</f>
        <v/>
      </c>
      <c r="D25" s="13" t="str">
        <f aca="false">IF(COUNTA($A$4:$A25)&gt; $D$2+$E$2, "", IF($C25=$B25,"AC","FL"))</f>
        <v/>
      </c>
      <c r="G25" s="13" t="str">
        <f aca="false">IF(COUNTA($A$4:$A25)&gt; $D$2+$E$2, "", IF($F$2&gt;0,COUNTIF($C$4:$C25,"A"),COUNTIF($C$4:$C25,"B")))</f>
        <v/>
      </c>
      <c r="H25" s="13" t="str">
        <f aca="false">IF(COUNTA($A$4:$A25)&gt; $D$2+$E$2, "", "x")</f>
        <v/>
      </c>
      <c r="I25" s="13" t="str">
        <f aca="false">IF(COUNTA($A$4:$A25)&gt; $D$2+$E$2, "", IF($F$2&gt;0,COUNTIF($C$4:$C25,"B"),COUNTIF($C$4:$C25,"A")))</f>
        <v/>
      </c>
      <c r="M25" s="14"/>
    </row>
    <row r="26" customFormat="false" ht="12.8" hidden="false" customHeight="false" outlineLevel="0" collapsed="false">
      <c r="A26" s="10" t="str">
        <f aca="false">IF(COUNTA($A$4:$A26)&gt; $D$2+$E$2, "", IF(ISEVEN(COUNTA($A$4:$A26)),"Ad", "Deuce"))</f>
        <v/>
      </c>
      <c r="B26" s="10" t="str">
        <f aca="false">IF(COUNTA($A$4:$A26)&gt; $D$2+$E$2, "", IF(ISEVEN(ROUND((COUNTA($B$4:$B26)+1)/2,0)), IF($A$2 = "A", "B", "A"), IF($A$2 = "A", "A", "B")))</f>
        <v/>
      </c>
      <c r="C26" s="10" t="str">
        <f aca="false">IF(COUNTA($C$4:$C26)&gt; $D$2+$E$2, "",IF($F$2&gt;0, IF(ABS($F$2)-COUNTIF($C$4:$C26, $D$1)+COUNTIF($C$4:$C26, $E$1)&gt;0,"A","B"),IF(ABS($F$2)-COUNTIF($C$4:$C26, $E$1)+COUNTIF($C$4:$C26, $D$1)&gt;0,"B","A")))</f>
        <v/>
      </c>
      <c r="D26" s="10" t="str">
        <f aca="false">IF(COUNTA($A$4:$A26)&gt; $D$2+$E$2, "", IF($C26=$B26,"AC","FL"))</f>
        <v/>
      </c>
      <c r="E26" s="11"/>
      <c r="F26" s="11"/>
      <c r="G26" s="10" t="str">
        <f aca="false">IF(COUNTA($A$4:$A26)&gt; $D$2+$E$2, "", IF($F$2&gt;0,COUNTIF($C$4:$C26,"A"),COUNTIF($C$4:$C26,"B")))</f>
        <v/>
      </c>
      <c r="H26" s="10" t="str">
        <f aca="false">IF(COUNTA($A$4:$A26)&gt; $D$2+$E$2, "", "x")</f>
        <v/>
      </c>
      <c r="I26" s="10" t="str">
        <f aca="false">IF(COUNTA($A$4:$A26)&gt; $D$2+$E$2, "", IF($F$2&gt;0,COUNTIF($C$4:$C26,"B"),COUNTIF($C$4:$C26,"A")))</f>
        <v/>
      </c>
      <c r="J26" s="11"/>
      <c r="K26" s="11"/>
      <c r="L26" s="11"/>
      <c r="M26" s="12"/>
    </row>
    <row r="27" customFormat="false" ht="12.8" hidden="false" customHeight="false" outlineLevel="0" collapsed="false">
      <c r="A27" s="2" t="str">
        <f aca="false">IF(COUNTA($A$4:$A27)&gt; $D$2+$E$2, "", IF(ISEVEN(COUNTA($A$4:$A27)),"Ad", "Deuce"))</f>
        <v/>
      </c>
      <c r="B27" s="13" t="str">
        <f aca="false">IF(COUNTA($A$4:$A27)&gt; $D$2+$E$2, "", IF(ISEVEN(ROUND((COUNTA($B$4:$B27)+1)/2,0)), IF($A$2 = "A", "B", "A"), IF($A$2 = "A", "A", "B")))</f>
        <v/>
      </c>
      <c r="C27" s="13" t="str">
        <f aca="false">IF(COUNTA($C$4:$C27)&gt; $D$2+$E$2, "",IF($F$2&gt;0, IF(ABS($F$2)-COUNTIF($C$4:$C27, $D$1)+COUNTIF($C$4:$C27, $E$1)&gt;0,"A","B"),IF(ABS($F$2)-COUNTIF($C$4:$C27, $E$1)+COUNTIF($C$4:$C27, $D$1)&gt;0,"B","A")))</f>
        <v/>
      </c>
      <c r="D27" s="13" t="str">
        <f aca="false">IF(COUNTA($A$4:$A27)&gt; $D$2+$E$2, "", IF($C27=$B27,"AC","FL"))</f>
        <v/>
      </c>
      <c r="G27" s="13" t="str">
        <f aca="false">IF(COUNTA($A$4:$A27)&gt; $D$2+$E$2, "", IF($F$2&gt;0,COUNTIF($C$4:$C27,"A"),COUNTIF($C$4:$C27,"B")))</f>
        <v/>
      </c>
      <c r="H27" s="13" t="str">
        <f aca="false">IF(COUNTA($A$4:$A27)&gt; $D$2+$E$2, "", "x")</f>
        <v/>
      </c>
      <c r="I27" s="13" t="str">
        <f aca="false">IF(COUNTA($A$4:$A27)&gt; $D$2+$E$2, "", IF($F$2&gt;0,COUNTIF($C$4:$C27,"B"),COUNTIF($C$4:$C27,"A")))</f>
        <v/>
      </c>
      <c r="M27" s="14"/>
    </row>
    <row r="28" customFormat="false" ht="12.8" hidden="false" customHeight="false" outlineLevel="0" collapsed="false">
      <c r="A28" s="10" t="str">
        <f aca="false">IF(COUNTA($A$4:$A28)&gt; $D$2+$E$2, "", IF(ISEVEN(COUNTA($A$4:$A28)),"Ad", "Deuce"))</f>
        <v/>
      </c>
      <c r="B28" s="10" t="str">
        <f aca="false">IF(COUNTA($A$4:$A28)&gt; $D$2+$E$2, "", IF(ISEVEN(ROUND((COUNTA($B$4:$B28)+1)/2,0)), IF($A$2 = "A", "B", "A"), IF($A$2 = "A", "A", "B")))</f>
        <v/>
      </c>
      <c r="C28" s="10" t="str">
        <f aca="false">IF(COUNTA($C$4:$C28)&gt; $D$2+$E$2, "",IF($F$2&gt;0, IF(ABS($F$2)-COUNTIF($C$4:$C28, $D$1)+COUNTIF($C$4:$C28, $E$1)&gt;0,"A","B"),IF(ABS($F$2)-COUNTIF($C$4:$C28, $E$1)+COUNTIF($C$4:$C28, $D$1)&gt;0,"B","A")))</f>
        <v/>
      </c>
      <c r="D28" s="10" t="str">
        <f aca="false">IF(COUNTA($A$4:$A28)&gt; $D$2+$E$2, "", IF($C28=$B28,"AC","FL"))</f>
        <v/>
      </c>
      <c r="E28" s="11"/>
      <c r="F28" s="11"/>
      <c r="G28" s="10" t="str">
        <f aca="false">IF(COUNTA($A$4:$A28)&gt; $D$2+$E$2, "", IF($F$2&gt;0,COUNTIF($C$4:$C28,"A"),COUNTIF($C$4:$C28,"B")))</f>
        <v/>
      </c>
      <c r="H28" s="10" t="str">
        <f aca="false">IF(COUNTA($A$4:$A28)&gt; $D$2+$E$2, "", "x")</f>
        <v/>
      </c>
      <c r="I28" s="10" t="str">
        <f aca="false">IF(COUNTA($A$4:$A28)&gt; $D$2+$E$2, "", IF($F$2&gt;0,COUNTIF($C$4:$C28,"B"),COUNTIF($C$4:$C28,"A")))</f>
        <v/>
      </c>
      <c r="J28" s="11"/>
      <c r="K28" s="11"/>
      <c r="L28" s="11"/>
      <c r="M28" s="12"/>
    </row>
    <row r="29" customFormat="false" ht="12.8" hidden="false" customHeight="false" outlineLevel="0" collapsed="false">
      <c r="A29" s="2" t="str">
        <f aca="false">IF(COUNTA($A$4:$A29)&gt; $D$2+$E$2, "", IF(ISEVEN(COUNTA($A$4:$A29)),"Ad", "Deuce"))</f>
        <v/>
      </c>
      <c r="B29" s="13" t="str">
        <f aca="false">IF(COUNTA($A$4:$A29)&gt; $D$2+$E$2, "", IF(ISEVEN(ROUND((COUNTA($B$4:$B29)+1)/2,0)), IF($A$2 = "A", "B", "A"), IF($A$2 = "A", "A", "B")))</f>
        <v/>
      </c>
      <c r="C29" s="13" t="str">
        <f aca="false">IF(COUNTA($C$4:$C29)&gt; $D$2+$E$2, "",IF($F$2&gt;0, IF(ABS($F$2)-COUNTIF($C$4:$C29, $D$1)+COUNTIF($C$4:$C29, $E$1)&gt;0,"A","B"),IF(ABS($F$2)-COUNTIF($C$4:$C29, $E$1)+COUNTIF($C$4:$C29, $D$1)&gt;0,"B","A")))</f>
        <v/>
      </c>
      <c r="D29" s="13" t="str">
        <f aca="false">IF(COUNTA($A$4:$A29)&gt; $D$2+$E$2, "", IF($C29=$B29,"AC","FL"))</f>
        <v/>
      </c>
      <c r="G29" s="13" t="str">
        <f aca="false">IF(COUNTA($A$4:$A29)&gt; $D$2+$E$2, "", IF($F$2&gt;0,COUNTIF($C$4:$C29,"A"),COUNTIF($C$4:$C29,"B")))</f>
        <v/>
      </c>
      <c r="H29" s="13" t="str">
        <f aca="false">IF(COUNTA($A$4:$A29)&gt; $D$2+$E$2, "", "x")</f>
        <v/>
      </c>
      <c r="I29" s="13" t="str">
        <f aca="false">IF(COUNTA($A$4:$A29)&gt; $D$2+$E$2, "", IF($F$2&gt;0,COUNTIF($C$4:$C29,"B"),COUNTIF($C$4:$C29,"A")))</f>
        <v/>
      </c>
      <c r="M29" s="14"/>
    </row>
    <row r="30" customFormat="false" ht="12.8" hidden="false" customHeight="false" outlineLevel="0" collapsed="false">
      <c r="A30" s="10" t="str">
        <f aca="false">IF(COUNTA($A$4:$A30)&gt; $D$2+$E$2, "", IF(ISEVEN(COUNTA($A$4:$A30)),"Ad", "Deuce"))</f>
        <v/>
      </c>
      <c r="B30" s="10" t="str">
        <f aca="false">IF(COUNTA($A$4:$A30)&gt; $D$2+$E$2, "", IF(ISEVEN(ROUND((COUNTA($B$4:$B30)+1)/2,0)), IF($A$2 = "A", "B", "A"), IF($A$2 = "A", "A", "B")))</f>
        <v/>
      </c>
      <c r="C30" s="10" t="str">
        <f aca="false">IF(COUNTA($C$4:$C30)&gt; $D$2+$E$2, "",IF($F$2&gt;0, IF(ABS($F$2)-COUNTIF($C$4:$C30, $D$1)+COUNTIF($C$4:$C30, $E$1)&gt;0,"A","B"),IF(ABS($F$2)-COUNTIF($C$4:$C30, $E$1)+COUNTIF($C$4:$C30, $D$1)&gt;0,"B","A")))</f>
        <v/>
      </c>
      <c r="D30" s="10" t="str">
        <f aca="false">IF(COUNTA($A$4:$A30)&gt; $D$2+$E$2, "", IF($C30=$B30,"AC","FL"))</f>
        <v/>
      </c>
      <c r="E30" s="11"/>
      <c r="F30" s="11"/>
      <c r="G30" s="10" t="str">
        <f aca="false">IF(COUNTA($A$4:$A30)&gt; $D$2+$E$2, "", IF($F$2&gt;0,COUNTIF($C$4:$C30,"A"),COUNTIF($C$4:$C30,"B")))</f>
        <v/>
      </c>
      <c r="H30" s="10" t="str">
        <f aca="false">IF(COUNTA($A$4:$A30)&gt; $D$2+$E$2, "", "x")</f>
        <v/>
      </c>
      <c r="I30" s="10" t="str">
        <f aca="false">IF(COUNTA($A$4:$A30)&gt; $D$2+$E$2, "", IF($F$2&gt;0,COUNTIF($C$4:$C30,"B"),COUNTIF($C$4:$C30,"A")))</f>
        <v/>
      </c>
      <c r="J30" s="11"/>
      <c r="K30" s="11"/>
      <c r="L30" s="11"/>
      <c r="M30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69"/>
    <col collapsed="false" customWidth="true" hidden="false" outlineLevel="0" max="2" min="2" style="1" width="6.44"/>
    <col collapsed="false" customWidth="true" hidden="false" outlineLevel="0" max="3" min="3" style="1" width="7.16"/>
    <col collapsed="false" customWidth="true" hidden="false" outlineLevel="0" max="4" min="4" style="1" width="4.07"/>
    <col collapsed="false" customWidth="true" hidden="false" outlineLevel="0" max="5" min="5" style="1" width="2.82"/>
    <col collapsed="false" customWidth="true" hidden="false" outlineLevel="0" max="6" min="6" style="1" width="4.35"/>
    <col collapsed="false" customWidth="true" hidden="false" outlineLevel="0" max="7" min="7" style="1" width="10.01"/>
    <col collapsed="false" customWidth="true" hidden="false" outlineLevel="0" max="8" min="8" style="1" width="7.93"/>
    <col collapsed="false" customWidth="true" hidden="false" outlineLevel="0" max="9" min="9" style="1" width="10.57"/>
    <col collapsed="false" customWidth="true" hidden="false" outlineLevel="0" max="11" min="11" style="2" width="5.97"/>
    <col collapsed="false" customWidth="true" hidden="false" outlineLevel="0" max="12" min="12" style="2" width="5.56"/>
    <col collapsed="false" customWidth="true" hidden="false" outlineLevel="0" max="13" min="13" style="2" width="7.37"/>
    <col collapsed="false" customWidth="true" hidden="false" outlineLevel="0" max="14" min="14" style="2" width="5.71"/>
    <col collapsed="false" customWidth="true" hidden="false" outlineLevel="0" max="16" min="16" style="2" width="4.59"/>
    <col collapsed="false" customWidth="true" hidden="false" outlineLevel="0" max="17" min="17" style="2" width="4.31"/>
    <col collapsed="false" customWidth="true" hidden="false" outlineLevel="0" max="18" min="18" style="2" width="7.93"/>
    <col collapsed="false" customWidth="true" hidden="false" outlineLevel="0" max="19" min="19" style="2" width="5.56"/>
  </cols>
  <sheetData>
    <row r="1" customFormat="false" ht="12.8" hidden="false" customHeight="false" outlineLevel="0" collapsed="false">
      <c r="A1" s="8" t="s">
        <v>15</v>
      </c>
      <c r="B1" s="8" t="s">
        <v>16</v>
      </c>
      <c r="C1" s="8" t="s">
        <v>17</v>
      </c>
      <c r="D1" s="8" t="s">
        <v>7</v>
      </c>
      <c r="E1" s="8" t="s">
        <v>8</v>
      </c>
      <c r="F1" s="9" t="s">
        <v>18</v>
      </c>
      <c r="G1" s="9" t="s">
        <v>19</v>
      </c>
      <c r="H1" s="9" t="s">
        <v>20</v>
      </c>
    </row>
    <row r="2" customFormat="false" ht="12.8" hidden="false" customHeight="false" outlineLevel="0" collapsed="false">
      <c r="A2" s="2" t="s">
        <v>7</v>
      </c>
      <c r="B2" s="2"/>
      <c r="C2" s="2"/>
      <c r="D2" s="2" t="n">
        <v>6</v>
      </c>
      <c r="E2" s="2" t="n">
        <v>4</v>
      </c>
      <c r="F2" s="1" t="n">
        <f aca="false">D2-E2</f>
        <v>2</v>
      </c>
      <c r="G2" s="1" t="str">
        <f aca="false">IF(F2&gt;0,$D$1,$E$1)</f>
        <v>A</v>
      </c>
      <c r="H2" s="1" t="n">
        <f aca="false">COUNTIF($D$4:$D30, "AC")+COUNTIF($D$4:$D30, "FL")*2</f>
        <v>14</v>
      </c>
    </row>
    <row r="3" customFormat="false" ht="12.8" hidden="false" customHeight="false" outlineLevel="0" collapsed="false">
      <c r="G3" s="8" t="str">
        <f aca="false">IF($F$2&gt;0,"A", "B")</f>
        <v>A</v>
      </c>
      <c r="H3" s="8"/>
      <c r="I3" s="8" t="str">
        <f aca="false">IF($F$2&gt;0,"B", "A")</f>
        <v>B</v>
      </c>
      <c r="K3" s="2" t="s">
        <v>27</v>
      </c>
      <c r="L3" s="2" t="s">
        <v>28</v>
      </c>
      <c r="M3" s="2" t="s">
        <v>3</v>
      </c>
      <c r="N3" s="2" t="s">
        <v>4</v>
      </c>
      <c r="P3" s="2" t="s">
        <v>27</v>
      </c>
      <c r="Q3" s="2" t="s">
        <v>28</v>
      </c>
      <c r="R3" s="2" t="s">
        <v>3</v>
      </c>
      <c r="S3" s="2" t="s">
        <v>4</v>
      </c>
    </row>
    <row r="4" customFormat="false" ht="12.8" hidden="false" customHeight="false" outlineLevel="0" collapsed="false">
      <c r="A4" s="15" t="str">
        <f aca="false">IF(COUNTA($A$4:$A4)&gt; $D$2+$E$2, "", IF(ISEVEN(COUNTA($A$4:$A4)),"Ad", "Deuce"))</f>
        <v>Deuce</v>
      </c>
      <c r="B4" s="16" t="str">
        <f aca="false">IF(COUNTA($A$4:$A4)&gt; $D$2+$E$2, "", $A$2)</f>
        <v>A</v>
      </c>
      <c r="C4" s="3" t="str">
        <f aca="false">IF(COUNTA($C$4:$C4)&gt; $D$2+$E$2, "",IF($F$2&gt;0, IF(ABS($F$2)-COUNTIF($C$4:$C4, $D$1)+COUNTIF($C$4:$C4, $E$1)&gt;0,"A","B"),IF(ABS($F$2)-COUNTIF($C$4:$C4, $E$1)+COUNTIF($C$4:$C4, $D$1)&gt;0,"B","A")))</f>
        <v>A</v>
      </c>
      <c r="D4" s="3" t="str">
        <f aca="false">IF(COUNTA($A$4:$A4)&gt; $D$2+$E$2, "", IF($C4=$B4,"AC","FL"))</f>
        <v>AC</v>
      </c>
      <c r="E4" s="16"/>
      <c r="F4" s="16"/>
      <c r="G4" s="3" t="n">
        <f aca="false">IF(COUNTA($A$4:$A4)&gt; $D$2+$E$2, "", IF($F$2&gt;0,COUNTIF($C$4:$C4,"A"),COUNTIF($C$4:$C4,"B")))</f>
        <v>1</v>
      </c>
      <c r="H4" s="3" t="s">
        <v>29</v>
      </c>
      <c r="I4" s="3" t="n">
        <f aca="false">IF(COUNTA($A$4:$A4)&gt; $D$2+$E$2, "", IF($F$2&gt;0,COUNTIF($C$4:$C4,"B"),COUNTIF($C$4:$C4,"A")))</f>
        <v>0</v>
      </c>
      <c r="J4" s="16"/>
      <c r="K4" s="3"/>
      <c r="L4" s="3"/>
      <c r="M4" s="3"/>
      <c r="P4" s="3"/>
      <c r="Q4" s="3"/>
      <c r="R4" s="3"/>
    </row>
    <row r="5" customFormat="false" ht="12.8" hidden="false" customHeight="false" outlineLevel="0" collapsed="false">
      <c r="A5" s="2" t="str">
        <f aca="false">IF(COUNTA($A$4:$A5)&gt; $D$2+$E$2, "", IF(ISEVEN(COUNTA($A$4:$A5)),"Ad", "Deuce"))</f>
        <v>Ad</v>
      </c>
      <c r="B5" s="1" t="str">
        <f aca="false">IF(COUNTA($A$4:$A5)&gt; $D$2+$E$2, "", $A$2)</f>
        <v>A</v>
      </c>
      <c r="C5" s="13" t="str">
        <f aca="false">IF(COUNTA($C$4:$C5)&gt; $D$2+$E$2, "",IF($F$2&gt;0, IF(ABS($F$2)-COUNTIF($C$4:$C5, $D$1)+COUNTIF($C$4:$C5, $E$1)&gt;0,"A","B"),IF(ABS($F$2)-COUNTIF($C$4:$C5, $E$1)+COUNTIF($C$4:$C5, $D$1)&gt;0,"B","A")))</f>
        <v>A</v>
      </c>
      <c r="D5" s="13" t="str">
        <f aca="false">IF(COUNTA($A$4:$A5)&gt; $D$2+$E$2, "", IF($C5=$B5,"AC","FL"))</f>
        <v>AC</v>
      </c>
      <c r="G5" s="13" t="n">
        <f aca="false">IF(COUNTA($A$4:$A5)&gt; $D$2+$E$2, "", IF($F$2&gt;0,COUNTIF($C$4:$C5,"A"),COUNTIF($C$4:$C5,"B")))</f>
        <v>2</v>
      </c>
      <c r="H5" s="13" t="str">
        <f aca="false">IF(COUNTA($A$4:$A5)&gt; $D$2+$E$2, "", "x")</f>
        <v>x</v>
      </c>
      <c r="I5" s="13" t="n">
        <f aca="false">IF(COUNTA($A$4:$A5)&gt; $D$2+$E$2, "", IF($F$2&gt;0,COUNTIF($C$4:$C5,"B"),COUNTIF($C$4:$C5,"A")))</f>
        <v>0</v>
      </c>
      <c r="K5" s="2" t="s">
        <v>6</v>
      </c>
      <c r="M5" s="2" t="s">
        <v>7</v>
      </c>
      <c r="P5" s="2" t="s">
        <v>6</v>
      </c>
      <c r="R5" s="2" t="s">
        <v>7</v>
      </c>
    </row>
    <row r="6" customFormat="false" ht="12.8" hidden="false" customHeight="false" outlineLevel="0" collapsed="false">
      <c r="A6" s="15" t="str">
        <f aca="false">IF(COUNTA($A$4:$A6)&gt; $D$2+$E$2, "", IF(ISEVEN(COUNTA($A$4:$A6)),"Ad", "Deuce"))</f>
        <v>Deuce</v>
      </c>
      <c r="B6" s="16" t="str">
        <f aca="false">IF(COUNTA($A$4:$A6)&gt; $D$2+$E$2, "", $A$2)</f>
        <v>A</v>
      </c>
      <c r="C6" s="3" t="str">
        <f aca="false">IF(COUNTA($C$4:$C6)&gt; $D$2+$E$2, "",IF($F$2&gt;0, IF(ABS($F$2)-COUNTIF($C$4:$C6, $D$1)+COUNTIF($C$4:$C6, $E$1)&gt;0,"A","B"),IF(ABS($F$2)-COUNTIF($C$4:$C6, $E$1)+COUNTIF($C$4:$C6, $D$1)&gt;0,"B","A")))</f>
        <v>B</v>
      </c>
      <c r="D6" s="3" t="str">
        <f aca="false">IF(COUNTA($A$4:$A6)&gt; $D$2+$E$2, "", IF($C6=$B6,"AC","FL"))</f>
        <v>FL</v>
      </c>
      <c r="E6" s="16"/>
      <c r="F6" s="16"/>
      <c r="G6" s="3" t="n">
        <f aca="false">IF(COUNTA($A$4:$A6)&gt; $D$2+$E$2, "", IF($F$2&gt;0,COUNTIF($C$4:$C6,"A"),COUNTIF($C$4:$C6,"B")))</f>
        <v>2</v>
      </c>
      <c r="H6" s="3" t="str">
        <f aca="false">IF(COUNTA($A$4:$A6)&gt; $D$2+$E$2, "", "x")</f>
        <v>x</v>
      </c>
      <c r="I6" s="3" t="n">
        <f aca="false">IF(COUNTA($A$4:$A6)&gt; $D$2+$E$2, "", IF($F$2&gt;0,COUNTIF($C$4:$C6,"B"),COUNTIF($C$4:$C6,"A")))</f>
        <v>1</v>
      </c>
      <c r="J6" s="16"/>
      <c r="K6" s="3"/>
      <c r="L6" s="3" t="s">
        <v>9</v>
      </c>
      <c r="M6" s="3" t="s">
        <v>8</v>
      </c>
      <c r="P6" s="3"/>
      <c r="Q6" s="3" t="s">
        <v>9</v>
      </c>
      <c r="R6" s="3" t="s">
        <v>8</v>
      </c>
    </row>
    <row r="7" customFormat="false" ht="12.8" hidden="false" customHeight="false" outlineLevel="0" collapsed="false">
      <c r="A7" s="2" t="str">
        <f aca="false">IF(COUNTA($A$4:$A7)&gt; $D$2+$E$2, "", IF(ISEVEN(COUNTA($A$4:$A7)),"Ad", "Deuce"))</f>
        <v>Ad</v>
      </c>
      <c r="B7" s="1" t="str">
        <f aca="false">IF(COUNTA($A$4:$A7)&gt; $D$2+$E$2, "", $A$2)</f>
        <v>A</v>
      </c>
      <c r="C7" s="13" t="str">
        <f aca="false">IF(COUNTA($C$4:$C7)&gt; $D$2+$E$2, "",IF($F$2&gt;0, IF(ABS($F$2)-COUNTIF($C$4:$C7, $D$1)+COUNTIF($C$4:$C7, $E$1)&gt;0,"A","B"),IF(ABS($F$2)-COUNTIF($C$4:$C7, $E$1)+COUNTIF($C$4:$C7, $D$1)&gt;0,"B","A")))</f>
        <v>A</v>
      </c>
      <c r="D7" s="13" t="str">
        <f aca="false">IF(COUNTA($A$4:$A7)&gt; $D$2+$E$2, "", IF($C7=$B7,"AC","FL"))</f>
        <v>AC</v>
      </c>
      <c r="G7" s="13" t="n">
        <f aca="false">IF(COUNTA($A$4:$A7)&gt; $D$2+$E$2, "", IF($F$2&gt;0,COUNTIF($C$4:$C7,"A"),COUNTIF($C$4:$C7,"B")))</f>
        <v>3</v>
      </c>
      <c r="H7" s="13" t="str">
        <f aca="false">IF(COUNTA($A$4:$A7)&gt; $D$2+$E$2, "", "x")</f>
        <v>x</v>
      </c>
      <c r="I7" s="13" t="n">
        <f aca="false">IF(COUNTA($A$4:$A7)&gt; $D$2+$E$2, "", IF($F$2&gt;0,COUNTIF($C$4:$C7,"B"),COUNTIF($C$4:$C7,"A")))</f>
        <v>1</v>
      </c>
      <c r="K7" s="2" t="s">
        <v>10</v>
      </c>
      <c r="M7" s="2" t="s">
        <v>7</v>
      </c>
      <c r="P7" s="2" t="s">
        <v>10</v>
      </c>
      <c r="R7" s="2" t="s">
        <v>7</v>
      </c>
    </row>
    <row r="8" customFormat="false" ht="12.8" hidden="false" customHeight="false" outlineLevel="0" collapsed="false">
      <c r="A8" s="15" t="str">
        <f aca="false">IF(COUNTA($A$4:$A8)&gt; $D$2+$E$2, "", IF(ISEVEN(COUNTA($A$4:$A8)),"Ad", "Deuce"))</f>
        <v>Deuce</v>
      </c>
      <c r="B8" s="16" t="str">
        <f aca="false">IF(COUNTA($A$4:$A8)&gt; $D$2+$E$2, "", $A$2)</f>
        <v>A</v>
      </c>
      <c r="C8" s="3" t="str">
        <f aca="false">IF(COUNTA($C$4:$C8)&gt; $D$2+$E$2, "",IF($F$2&gt;0, IF(ABS($F$2)-COUNTIF($C$4:$C8, $D$1)+COUNTIF($C$4:$C8, $E$1)&gt;0,"A","B"),IF(ABS($F$2)-COUNTIF($C$4:$C8, $E$1)+COUNTIF($C$4:$C8, $D$1)&gt;0,"B","A")))</f>
        <v>B</v>
      </c>
      <c r="D8" s="3" t="str">
        <f aca="false">IF(COUNTA($A$4:$A8)&gt; $D$2+$E$2, "", IF($C8=$B8,"AC","FL"))</f>
        <v>FL</v>
      </c>
      <c r="E8" s="16"/>
      <c r="F8" s="16"/>
      <c r="G8" s="3" t="n">
        <f aca="false">IF(COUNTA($A$4:$A8)&gt; $D$2+$E$2, "", IF($F$2&gt;0,COUNTIF($C$4:$C8,"A"),COUNTIF($C$4:$C8,"B")))</f>
        <v>3</v>
      </c>
      <c r="H8" s="3" t="str">
        <f aca="false">IF(COUNTA($A$4:$A8)&gt; $D$2+$E$2, "", "x")</f>
        <v>x</v>
      </c>
      <c r="I8" s="3" t="n">
        <f aca="false">IF(COUNTA($A$4:$A8)&gt; $D$2+$E$2, "", IF($F$2&gt;0,COUNTIF($C$4:$C8,"B"),COUNTIF($C$4:$C8,"A")))</f>
        <v>2</v>
      </c>
      <c r="J8" s="16"/>
      <c r="K8" s="3"/>
      <c r="L8" s="3" t="s">
        <v>11</v>
      </c>
      <c r="M8" s="3" t="s">
        <v>8</v>
      </c>
      <c r="N8" s="2" t="s">
        <v>12</v>
      </c>
      <c r="O8" s="1" t="s">
        <v>7</v>
      </c>
      <c r="P8" s="3"/>
      <c r="Q8" s="3" t="s">
        <v>10</v>
      </c>
      <c r="R8" s="3" t="s">
        <v>8</v>
      </c>
    </row>
    <row r="9" customFormat="false" ht="12.8" hidden="false" customHeight="false" outlineLevel="0" collapsed="false">
      <c r="A9" s="2" t="str">
        <f aca="false">IF(COUNTA($A$4:$A9)&gt; $D$2+$E$2, "", IF(ISEVEN(COUNTA($A$4:$A9)),"Ad", "Deuce"))</f>
        <v>Ad</v>
      </c>
      <c r="B9" s="1" t="str">
        <f aca="false">IF(COUNTA($A$4:$A9)&gt; $D$2+$E$2, "", $A$2)</f>
        <v>A</v>
      </c>
      <c r="C9" s="13" t="str">
        <f aca="false">IF(COUNTA($C$4:$C9)&gt; $D$2+$E$2, "",IF($F$2&gt;0, IF(ABS($F$2)-COUNTIF($C$4:$C9, $D$1)+COUNTIF($C$4:$C9, $E$1)&gt;0,"A","B"),IF(ABS($F$2)-COUNTIF($C$4:$C9, $E$1)+COUNTIF($C$4:$C9, $D$1)&gt;0,"B","A")))</f>
        <v>A</v>
      </c>
      <c r="D9" s="13" t="str">
        <f aca="false">IF(COUNTA($A$4:$A9)&gt; $D$2+$E$2, "", IF($C9=$B9,"AC","FL"))</f>
        <v>AC</v>
      </c>
      <c r="G9" s="13" t="n">
        <f aca="false">IF(COUNTA($A$4:$A9)&gt; $D$2+$E$2, "", IF($F$2&gt;0,COUNTIF($C$4:$C9,"A"),COUNTIF($C$4:$C9,"B")))</f>
        <v>4</v>
      </c>
      <c r="H9" s="13" t="str">
        <f aca="false">IF(COUNTA($A$4:$A9)&gt; $D$2+$E$2, "", "x")</f>
        <v>x</v>
      </c>
      <c r="I9" s="13" t="n">
        <f aca="false">IF(COUNTA($A$4:$A9)&gt; $D$2+$E$2, "", IF($F$2&gt;0,COUNTIF($C$4:$C9,"B"),COUNTIF($C$4:$C9,"A")))</f>
        <v>2</v>
      </c>
      <c r="P9" s="2" t="s">
        <v>11</v>
      </c>
      <c r="R9" s="2" t="s">
        <v>7</v>
      </c>
      <c r="S9" s="2" t="s">
        <v>12</v>
      </c>
      <c r="T9" s="1" t="s">
        <v>8</v>
      </c>
    </row>
    <row r="10" customFormat="false" ht="12.8" hidden="false" customHeight="false" outlineLevel="0" collapsed="false">
      <c r="A10" s="15" t="str">
        <f aca="false">IF(COUNTA($A$4:$A10)&gt; $D$2+$E$2, "", IF(ISEVEN(COUNTA($A$4:$A10)),"Ad", "Deuce"))</f>
        <v>Deuce</v>
      </c>
      <c r="B10" s="16" t="str">
        <f aca="false">IF(COUNTA($A$4:$A10)&gt; $D$2+$E$2, "", $A$2)</f>
        <v>A</v>
      </c>
      <c r="C10" s="3" t="str">
        <f aca="false">IF(COUNTA($C$4:$C10)&gt; $D$2+$E$2, "",IF($F$2&gt;0, IF(ABS($F$2)-COUNTIF($C$4:$C10, $D$1)+COUNTIF($C$4:$C10, $E$1)&gt;0,"A","B"),IF(ABS($F$2)-COUNTIF($C$4:$C10, $E$1)+COUNTIF($C$4:$C10, $D$1)&gt;0,"B","A")))</f>
        <v>B</v>
      </c>
      <c r="D10" s="3" t="str">
        <f aca="false">IF(COUNTA($A$4:$A10)&gt; $D$2+$E$2, "", IF($C10=$B10,"AC","FL"))</f>
        <v>FL</v>
      </c>
      <c r="E10" s="16"/>
      <c r="F10" s="16"/>
      <c r="G10" s="3" t="n">
        <f aca="false">IF(COUNTA($A$4:$A10)&gt; $D$2+$E$2, "", IF($F$2&gt;0,COUNTIF($C$4:$C10,"A"),COUNTIF($C$4:$C10,"B")))</f>
        <v>4</v>
      </c>
      <c r="H10" s="3" t="str">
        <f aca="false">IF(COUNTA($A$4:$A10)&gt; $D$2+$E$2, "", "x")</f>
        <v>x</v>
      </c>
      <c r="I10" s="3" t="n">
        <f aca="false">IF(COUNTA($A$4:$A10)&gt; $D$2+$E$2, "", IF($F$2&gt;0,COUNTIF($C$4:$C10,"B"),COUNTIF($C$4:$C10,"A")))</f>
        <v>3</v>
      </c>
      <c r="J10" s="16"/>
      <c r="K10" s="3"/>
      <c r="L10" s="3"/>
      <c r="M10" s="3"/>
      <c r="P10" s="3"/>
      <c r="Q10" s="3"/>
      <c r="R10" s="3"/>
    </row>
    <row r="11" customFormat="false" ht="12.8" hidden="false" customHeight="false" outlineLevel="0" collapsed="false">
      <c r="A11" s="2" t="str">
        <f aca="false">IF(COUNTA($A$4:$A11)&gt; $D$2+$E$2, "", IF(ISEVEN(COUNTA($A$4:$A11)),"Ad", "Deuce"))</f>
        <v>Ad</v>
      </c>
      <c r="B11" s="1" t="str">
        <f aca="false">IF(COUNTA($A$4:$A11)&gt; $D$2+$E$2, "", $A$2)</f>
        <v>A</v>
      </c>
      <c r="C11" s="13" t="str">
        <f aca="false">IF(COUNTA($C$4:$C11)&gt; $D$2+$E$2, "",IF($F$2&gt;0, IF(ABS($F$2)-COUNTIF($C$4:$C11, $D$1)+COUNTIF($C$4:$C11, $E$1)&gt;0,"A","B"),IF(ABS($F$2)-COUNTIF($C$4:$C11, $E$1)+COUNTIF($C$4:$C11, $D$1)&gt;0,"B","A")))</f>
        <v>A</v>
      </c>
      <c r="D11" s="13" t="str">
        <f aca="false">IF(COUNTA($A$4:$A11)&gt; $D$2+$E$2, "", IF($C11=$B11,"AC","FL"))</f>
        <v>AC</v>
      </c>
      <c r="G11" s="13" t="n">
        <f aca="false">IF(COUNTA($A$4:$A11)&gt; $D$2+$E$2, "", IF($F$2&gt;0,COUNTIF($C$4:$C11,"A"),COUNTIF($C$4:$C11,"B")))</f>
        <v>5</v>
      </c>
      <c r="H11" s="13" t="str">
        <f aca="false">IF(COUNTA($A$4:$A11)&gt; $D$2+$E$2, "", "x")</f>
        <v>x</v>
      </c>
      <c r="I11" s="13" t="n">
        <f aca="false">IF(COUNTA($A$4:$A11)&gt; $D$2+$E$2, "", IF($F$2&gt;0,COUNTIF($C$4:$C11,"B"),COUNTIF($C$4:$C11,"A")))</f>
        <v>3</v>
      </c>
      <c r="K11" s="2" t="s">
        <v>6</v>
      </c>
      <c r="M11" s="2" t="s">
        <v>7</v>
      </c>
      <c r="P11" s="2" t="s">
        <v>6</v>
      </c>
      <c r="R11" s="2" t="s">
        <v>7</v>
      </c>
    </row>
    <row r="12" customFormat="false" ht="12.8" hidden="false" customHeight="false" outlineLevel="0" collapsed="false">
      <c r="A12" s="15" t="str">
        <f aca="false">IF(COUNTA($A$4:$A12)&gt; $D$2+$E$2, "", IF(ISEVEN(COUNTA($A$4:$A12)),"Ad", "Deuce"))</f>
        <v>Deuce</v>
      </c>
      <c r="B12" s="16" t="str">
        <f aca="false">IF(COUNTA($A$4:$A12)&gt; $D$2+$E$2, "", $A$2)</f>
        <v>A</v>
      </c>
      <c r="C12" s="3" t="str">
        <f aca="false">IF(COUNTA($C$4:$C12)&gt; $D$2+$E$2, "",IF($F$2&gt;0, IF(ABS($F$2)-COUNTIF($C$4:$C12, $D$1)+COUNTIF($C$4:$C12, $E$1)&gt;0,"A","B"),IF(ABS($F$2)-COUNTIF($C$4:$C12, $E$1)+COUNTIF($C$4:$C12, $D$1)&gt;0,"B","A")))</f>
        <v>B</v>
      </c>
      <c r="D12" s="3" t="str">
        <f aca="false">IF(COUNTA($A$4:$A12)&gt; $D$2+$E$2, "", IF($C12=$B12,"AC","FL"))</f>
        <v>FL</v>
      </c>
      <c r="E12" s="16"/>
      <c r="F12" s="16"/>
      <c r="G12" s="3" t="n">
        <f aca="false">IF(COUNTA($A$4:$A12)&gt; $D$2+$E$2, "", IF($F$2&gt;0,COUNTIF($C$4:$C12,"A"),COUNTIF($C$4:$C12,"B")))</f>
        <v>5</v>
      </c>
      <c r="H12" s="3" t="str">
        <f aca="false">IF(COUNTA($A$4:$A12)&gt; $D$2+$E$2, "", "x")</f>
        <v>x</v>
      </c>
      <c r="I12" s="3" t="n">
        <f aca="false">IF(COUNTA($A$4:$A12)&gt; $D$2+$E$2, "", IF($F$2&gt;0,COUNTIF($C$4:$C12,"B"),COUNTIF($C$4:$C12,"A")))</f>
        <v>4</v>
      </c>
      <c r="J12" s="16"/>
      <c r="K12" s="3"/>
      <c r="L12" s="3" t="s">
        <v>9</v>
      </c>
      <c r="M12" s="3" t="s">
        <v>8</v>
      </c>
      <c r="P12" s="3"/>
      <c r="Q12" s="3" t="s">
        <v>9</v>
      </c>
      <c r="R12" s="3" t="s">
        <v>8</v>
      </c>
    </row>
    <row r="13" customFormat="false" ht="12.8" hidden="false" customHeight="false" outlineLevel="0" collapsed="false">
      <c r="A13" s="2" t="str">
        <f aca="false">IF(COUNTA($A$4:$A13)&gt; $D$2+$E$2, "", IF(ISEVEN(COUNTA($A$4:$A13)),"Ad", "Deuce"))</f>
        <v>Ad</v>
      </c>
      <c r="B13" s="1" t="str">
        <f aca="false">IF(COUNTA($A$4:$A13)&gt; $D$2+$E$2, "", $A$2)</f>
        <v>A</v>
      </c>
      <c r="C13" s="13" t="str">
        <f aca="false">IF(COUNTA($C$4:$C13)&gt; $D$2+$E$2, "",IF($F$2&gt;0, IF(ABS($F$2)-COUNTIF($C$4:$C13, $D$1)+COUNTIF($C$4:$C13, $E$1)&gt;0,"A","B"),IF(ABS($F$2)-COUNTIF($C$4:$C13, $E$1)+COUNTIF($C$4:$C13, $D$1)&gt;0,"B","A")))</f>
        <v>A</v>
      </c>
      <c r="D13" s="13" t="str">
        <f aca="false">IF(COUNTA($A$4:$A13)&gt; $D$2+$E$2, "", IF($C13=$B13,"AC","FL"))</f>
        <v>AC</v>
      </c>
      <c r="G13" s="13" t="n">
        <f aca="false">IF(COUNTA($A$4:$A13)&gt; $D$2+$E$2, "", IF($F$2&gt;0,COUNTIF($C$4:$C13,"A"),COUNTIF($C$4:$C13,"B")))</f>
        <v>6</v>
      </c>
      <c r="H13" s="13" t="str">
        <f aca="false">IF(COUNTA($A$4:$A13)&gt; $D$2+$E$2, "", "x")</f>
        <v>x</v>
      </c>
      <c r="I13" s="13" t="n">
        <f aca="false">IF(COUNTA($A$4:$A13)&gt; $D$2+$E$2, "", IF($F$2&gt;0,COUNTIF($C$4:$C13,"B"),COUNTIF($C$4:$C13,"A")))</f>
        <v>4</v>
      </c>
      <c r="K13" s="2" t="s">
        <v>10</v>
      </c>
      <c r="M13" s="2" t="s">
        <v>7</v>
      </c>
      <c r="P13" s="2" t="s">
        <v>10</v>
      </c>
      <c r="R13" s="2" t="s">
        <v>7</v>
      </c>
    </row>
    <row r="14" customFormat="false" ht="12.8" hidden="false" customHeight="false" outlineLevel="0" collapsed="false">
      <c r="A14" s="15" t="str">
        <f aca="false">IF(COUNTA($A$4:$A14)&gt; $D$2+$E$2, "", IF(ISEVEN(COUNTA($A$4:$A14)),"Ad", "Deuce"))</f>
        <v/>
      </c>
      <c r="B14" s="16" t="str">
        <f aca="false">IF(COUNTA($A$4:$A14)&gt; $D$2+$E$2, "", $A$2)</f>
        <v/>
      </c>
      <c r="C14" s="3" t="str">
        <f aca="false">IF(COUNTA($C$4:$C14)&gt; $D$2+$E$2, "",IF($F$2&gt;0, IF(ABS($F$2)-COUNTIF($C$4:$C14, $D$1)+COUNTIF($C$4:$C14, $E$1)&gt;0,"A","B"),IF(ABS($F$2)-COUNTIF($C$4:$C14, $E$1)+COUNTIF($C$4:$C14, $D$1)&gt;0,"B","A")))</f>
        <v/>
      </c>
      <c r="D14" s="3" t="str">
        <f aca="false">IF(COUNTA($A$4:$A14)&gt; $D$2+$E$2, "", IF($C14=$B14,"AC","FL"))</f>
        <v/>
      </c>
      <c r="E14" s="16"/>
      <c r="F14" s="16"/>
      <c r="G14" s="3" t="str">
        <f aca="false">IF(COUNTA($A$4:$A14)&gt; $D$2+$E$2, "", IF($F$2&gt;0,COUNTIF($C$4:$C14,"A"),COUNTIF($C$4:$C14,"B")))</f>
        <v/>
      </c>
      <c r="H14" s="3" t="str">
        <f aca="false">IF(COUNTA($A$4:$A14)&gt; $D$2+$E$2, "", "x")</f>
        <v/>
      </c>
      <c r="I14" s="3" t="str">
        <f aca="false">IF(COUNTA($A$4:$A14)&gt; $D$2+$E$2, "", IF($F$2&gt;0,COUNTIF($C$4:$C14,"B"),COUNTIF($C$4:$C14,"A")))</f>
        <v/>
      </c>
      <c r="J14" s="16"/>
      <c r="K14" s="3"/>
      <c r="L14" s="3" t="s">
        <v>13</v>
      </c>
      <c r="M14" s="3" t="s">
        <v>8</v>
      </c>
      <c r="N14" s="2" t="s">
        <v>14</v>
      </c>
      <c r="O14" s="1" t="s">
        <v>8</v>
      </c>
      <c r="P14" s="3"/>
      <c r="Q14" s="3" t="s">
        <v>10</v>
      </c>
      <c r="R14" s="3" t="s">
        <v>8</v>
      </c>
    </row>
    <row r="15" customFormat="false" ht="12.8" hidden="false" customHeight="false" outlineLevel="0" collapsed="false">
      <c r="A15" s="2" t="str">
        <f aca="false">IF(COUNTA($A$4:$A15)&gt; $D$2+$E$2, "", IF(ISEVEN(COUNTA($A$4:$A15)),"Ad", "Deuce"))</f>
        <v/>
      </c>
      <c r="B15" s="1" t="str">
        <f aca="false">IF(COUNTA($A$4:$A15)&gt; $D$2+$E$2, "", $A$2)</f>
        <v/>
      </c>
      <c r="C15" s="13" t="str">
        <f aca="false">IF(COUNTA($C$4:$C15)&gt; $D$2+$E$2, "",IF($F$2&gt;0, IF(ABS($F$2)-COUNTIF($C$4:$C15, $D$1)+COUNTIF($C$4:$C15, $E$1)&gt;0,"A","B"),IF(ABS($F$2)-COUNTIF($C$4:$C15, $E$1)+COUNTIF($C$4:$C15, $D$1)&gt;0,"B","A")))</f>
        <v/>
      </c>
      <c r="D15" s="13" t="str">
        <f aca="false">IF(COUNTA($A$4:$A15)&gt; $D$2+$E$2, "", IF($C15=$B15,"AC","FL"))</f>
        <v/>
      </c>
      <c r="G15" s="13" t="str">
        <f aca="false">IF(COUNTA($A$4:$A15)&gt; $D$2+$E$2, "", IF($F$2&gt;0,COUNTIF($C$4:$C15,"A"),COUNTIF($C$4:$C15,"B")))</f>
        <v/>
      </c>
      <c r="H15" s="13" t="str">
        <f aca="false">IF(COUNTA($A$4:$A15)&gt; $D$2+$E$2, "", "x")</f>
        <v/>
      </c>
      <c r="I15" s="13" t="str">
        <f aca="false">IF(COUNTA($A$4:$A15)&gt; $D$2+$E$2, "", IF($F$2&gt;0,COUNTIF($C$4:$C15,"B"),COUNTIF($C$4:$C15,"A")))</f>
        <v/>
      </c>
      <c r="P15" s="2" t="s">
        <v>13</v>
      </c>
      <c r="S15" s="2" t="s">
        <v>14</v>
      </c>
      <c r="T15" s="1" t="s">
        <v>7</v>
      </c>
    </row>
    <row r="16" customFormat="false" ht="12.8" hidden="false" customHeight="false" outlineLevel="0" collapsed="false">
      <c r="A16" s="15" t="str">
        <f aca="false">IF(COUNTA($A$4:$A16)&gt; $D$2+$E$2, "", IF(ISEVEN(COUNTA($A$4:$A16)),"Ad", "Deuce"))</f>
        <v/>
      </c>
      <c r="B16" s="16" t="str">
        <f aca="false">IF(COUNTA($A$4:$A16)&gt; $D$2+$E$2, "", $A$2)</f>
        <v/>
      </c>
      <c r="C16" s="3" t="str">
        <f aca="false">IF(COUNTA($C$4:$C16)&gt; $D$2+$E$2, "",IF($F$2&gt;0, IF(ABS($F$2)-COUNTIF($C$4:$C16, $D$1)+COUNTIF($C$4:$C16, $E$1)&gt;0,"A","B"),IF(ABS($F$2)-COUNTIF($C$4:$C16, $E$1)+COUNTIF($C$4:$C16, $D$1)&gt;0,"B","A")))</f>
        <v/>
      </c>
      <c r="D16" s="3" t="str">
        <f aca="false">IF(COUNTA($A$4:$A16)&gt; $D$2+$E$2, "", IF($C16=$B16,"AC","FL"))</f>
        <v/>
      </c>
      <c r="E16" s="16"/>
      <c r="F16" s="16"/>
      <c r="G16" s="3" t="str">
        <f aca="false">IF(COUNTA($A$4:$A16)&gt; $D$2+$E$2, "", IF($F$2&gt;0,COUNTIF($C$4:$C16,"A"),COUNTIF($C$4:$C16,"B")))</f>
        <v/>
      </c>
      <c r="H16" s="3" t="str">
        <f aca="false">IF(COUNTA($A$4:$A16)&gt; $D$2+$E$2, "", "x")</f>
        <v/>
      </c>
      <c r="I16" s="3" t="str">
        <f aca="false">IF(COUNTA($A$4:$A16)&gt; $D$2+$E$2, "", IF($F$2&gt;0,COUNTIF($C$4:$C16,"B"),COUNTIF($C$4:$C16,"A")))</f>
        <v/>
      </c>
      <c r="J16" s="16"/>
      <c r="K16" s="3"/>
      <c r="L16" s="3"/>
      <c r="M16" s="3"/>
      <c r="P16" s="3"/>
      <c r="Q16" s="3"/>
      <c r="R16" s="3"/>
    </row>
    <row r="17" customFormat="false" ht="12.8" hidden="false" customHeight="false" outlineLevel="0" collapsed="false">
      <c r="A17" s="2" t="str">
        <f aca="false">IF(COUNTA($A$4:$A17)&gt; $D$2+$E$2, "", IF(ISEVEN(COUNTA($A$4:$A17)),"Ad", "Deuce"))</f>
        <v/>
      </c>
      <c r="B17" s="1" t="str">
        <f aca="false">IF(COUNTA($A$4:$A17)&gt; $D$2+$E$2, "", $A$2)</f>
        <v/>
      </c>
      <c r="C17" s="13" t="str">
        <f aca="false">IF(COUNTA($C$4:$C17)&gt; $D$2+$E$2, "",IF($F$2&gt;0, IF(ABS($F$2)-COUNTIF($C$4:$C17, $D$1)+COUNTIF($C$4:$C17, $E$1)&gt;0,"A","B"),IF(ABS($F$2)-COUNTIF($C$4:$C17, $E$1)+COUNTIF($C$4:$C17, $D$1)&gt;0,"B","A")))</f>
        <v/>
      </c>
      <c r="D17" s="13" t="str">
        <f aca="false">IF(COUNTA($A$4:$A17)&gt; $D$2+$E$2, "", IF($C17=$B17,"AC","FL"))</f>
        <v/>
      </c>
      <c r="G17" s="13" t="str">
        <f aca="false">IF(COUNTA($A$4:$A17)&gt; $D$2+$E$2, "", IF($F$2&gt;0,COUNTIF($C$4:$C17,"A"),COUNTIF($C$4:$C17,"B")))</f>
        <v/>
      </c>
      <c r="H17" s="13" t="str">
        <f aca="false">IF(COUNTA($A$4:$A17)&gt; $D$2+$E$2, "", "x")</f>
        <v/>
      </c>
      <c r="I17" s="13" t="str">
        <f aca="false">IF(COUNTA($A$4:$A17)&gt; $D$2+$E$2, "", IF($F$2&gt;0,COUNTIF($C$4:$C17,"B"),COUNTIF($C$4:$C17,"A")))</f>
        <v/>
      </c>
      <c r="L17" s="2" t="s">
        <v>6</v>
      </c>
      <c r="M17" s="2" t="s">
        <v>8</v>
      </c>
      <c r="Q17" s="2" t="s">
        <v>6</v>
      </c>
      <c r="R17" s="2" t="s">
        <v>8</v>
      </c>
    </row>
    <row r="18" customFormat="false" ht="12.8" hidden="false" customHeight="false" outlineLevel="0" collapsed="false">
      <c r="A18" s="15" t="str">
        <f aca="false">IF(COUNTA($A$4:$A18)&gt; $D$2+$E$2, "", IF(ISEVEN(COUNTA($A$4:$A18)),"Ad", "Deuce"))</f>
        <v/>
      </c>
      <c r="B18" s="16" t="str">
        <f aca="false">IF(COUNTA($A$4:$A18)&gt; $D$2+$E$2, "", $A$2)</f>
        <v/>
      </c>
      <c r="C18" s="3" t="str">
        <f aca="false">IF(COUNTA($C$4:$C18)&gt; $D$2+$E$2, "",IF($F$2&gt;0, IF(ABS($F$2)-COUNTIF($C$4:$C18, $D$1)+COUNTIF($C$4:$C18, $E$1)&gt;0,"A","B"),IF(ABS($F$2)-COUNTIF($C$4:$C18, $E$1)+COUNTIF($C$4:$C18, $D$1)&gt;0,"B","A")))</f>
        <v/>
      </c>
      <c r="D18" s="3" t="str">
        <f aca="false">IF(COUNTA($A$4:$A18)&gt; $D$2+$E$2, "", IF($C18=$B18,"AC","FL"))</f>
        <v/>
      </c>
      <c r="E18" s="16"/>
      <c r="F18" s="16"/>
      <c r="G18" s="3" t="str">
        <f aca="false">IF(COUNTA($A$4:$A18)&gt; $D$2+$E$2, "", IF($F$2&gt;0,COUNTIF($C$4:$C18,"A"),COUNTIF($C$4:$C18,"B")))</f>
        <v/>
      </c>
      <c r="H18" s="3" t="str">
        <f aca="false">IF(COUNTA($A$4:$A18)&gt; $D$2+$E$2, "", "x")</f>
        <v/>
      </c>
      <c r="I18" s="3" t="str">
        <f aca="false">IF(COUNTA($A$4:$A18)&gt; $D$2+$E$2, "", IF($F$2&gt;0,COUNTIF($C$4:$C18,"B"),COUNTIF($C$4:$C18,"A")))</f>
        <v/>
      </c>
      <c r="J18" s="16"/>
      <c r="K18" s="3" t="s">
        <v>9</v>
      </c>
      <c r="L18" s="3"/>
      <c r="M18" s="3" t="s">
        <v>7</v>
      </c>
      <c r="P18" s="3" t="s">
        <v>9</v>
      </c>
      <c r="Q18" s="3"/>
      <c r="R18" s="3" t="s">
        <v>7</v>
      </c>
    </row>
    <row r="19" customFormat="false" ht="12.8" hidden="false" customHeight="false" outlineLevel="0" collapsed="false">
      <c r="A19" s="2" t="str">
        <f aca="false">IF(COUNTA($A$4:$A19)&gt; $D$2+$E$2, "", IF(ISEVEN(COUNTA($A$4:$A19)),"Ad", "Deuce"))</f>
        <v/>
      </c>
      <c r="B19" s="1" t="str">
        <f aca="false">IF(COUNTA($A$4:$A19)&gt; $D$2+$E$2, "", $A$2)</f>
        <v/>
      </c>
      <c r="C19" s="13" t="str">
        <f aca="false">IF(COUNTA($C$4:$C19)&gt; $D$2+$E$2, "",IF($F$2&gt;0, IF(ABS($F$2)-COUNTIF($C$4:$C19, $D$1)+COUNTIF($C$4:$C19, $E$1)&gt;0,"A","B"),IF(ABS($F$2)-COUNTIF($C$4:$C19, $E$1)+COUNTIF($C$4:$C19, $D$1)&gt;0,"B","A")))</f>
        <v/>
      </c>
      <c r="D19" s="13" t="str">
        <f aca="false">IF(COUNTA($A$4:$A19)&gt; $D$2+$E$2, "", IF($C19=$B19,"AC","FL"))</f>
        <v/>
      </c>
      <c r="G19" s="13" t="str">
        <f aca="false">IF(COUNTA($A$4:$A19)&gt; $D$2+$E$2, "", IF($F$2&gt;0,COUNTIF($C$4:$C19,"A"),COUNTIF($C$4:$C19,"B")))</f>
        <v/>
      </c>
      <c r="H19" s="13" t="str">
        <f aca="false">IF(COUNTA($A$4:$A19)&gt; $D$2+$E$2, "", "x")</f>
        <v/>
      </c>
      <c r="I19" s="13" t="str">
        <f aca="false">IF(COUNTA($A$4:$A19)&gt; $D$2+$E$2, "", IF($F$2&gt;0,COUNTIF($C$4:$C19,"B"),COUNTIF($C$4:$C19,"A")))</f>
        <v/>
      </c>
      <c r="L19" s="2" t="s">
        <v>10</v>
      </c>
      <c r="M19" s="2" t="s">
        <v>8</v>
      </c>
      <c r="Q19" s="2" t="s">
        <v>10</v>
      </c>
      <c r="R19" s="2" t="s">
        <v>8</v>
      </c>
    </row>
    <row r="20" customFormat="false" ht="12.8" hidden="false" customHeight="false" outlineLevel="0" collapsed="false">
      <c r="A20" s="15" t="str">
        <f aca="false">IF(COUNTA($A$4:$A20)&gt; $D$2+$E$2, "", IF(ISEVEN(COUNTA($A$4:$A20)),"Ad", "Deuce"))</f>
        <v/>
      </c>
      <c r="B20" s="16" t="str">
        <f aca="false">IF(COUNTA($A$4:$A20)&gt; $D$2+$E$2, "", $A$2)</f>
        <v/>
      </c>
      <c r="C20" s="3" t="str">
        <f aca="false">IF(COUNTA($C$4:$C20)&gt; $D$2+$E$2, "",IF($F$2&gt;0, IF(ABS($F$2)-COUNTIF($C$4:$C20, $D$1)+COUNTIF($C$4:$C20, $E$1)&gt;0,"A","B"),IF(ABS($F$2)-COUNTIF($C$4:$C20, $E$1)+COUNTIF($C$4:$C20, $D$1)&gt;0,"B","A")))</f>
        <v/>
      </c>
      <c r="D20" s="3" t="str">
        <f aca="false">IF(COUNTA($A$4:$A20)&gt; $D$2+$E$2, "", IF($C20=$B20,"AC","FL"))</f>
        <v/>
      </c>
      <c r="E20" s="16"/>
      <c r="F20" s="16"/>
      <c r="G20" s="3" t="str">
        <f aca="false">IF(COUNTA($A$4:$A20)&gt; $D$2+$E$2, "", IF($F$2&gt;0,COUNTIF($C$4:$C20,"A"),COUNTIF($C$4:$C20,"B")))</f>
        <v/>
      </c>
      <c r="H20" s="3" t="str">
        <f aca="false">IF(COUNTA($A$4:$A20)&gt; $D$2+$E$2, "", "x")</f>
        <v/>
      </c>
      <c r="I20" s="3" t="str">
        <f aca="false">IF(COUNTA($A$4:$A20)&gt; $D$2+$E$2, "", IF($F$2&gt;0,COUNTIF($C$4:$C20,"B"),COUNTIF($C$4:$C20,"A")))</f>
        <v/>
      </c>
      <c r="J20" s="16"/>
      <c r="K20" s="3" t="s">
        <v>11</v>
      </c>
      <c r="L20" s="3"/>
      <c r="M20" s="3" t="s">
        <v>7</v>
      </c>
      <c r="N20" s="2" t="s">
        <v>12</v>
      </c>
      <c r="O20" s="1" t="s">
        <v>8</v>
      </c>
      <c r="P20" s="3" t="s">
        <v>10</v>
      </c>
      <c r="Q20" s="3"/>
      <c r="R20" s="3" t="s">
        <v>7</v>
      </c>
    </row>
    <row r="21" customFormat="false" ht="12.8" hidden="false" customHeight="false" outlineLevel="0" collapsed="false">
      <c r="A21" s="2" t="str">
        <f aca="false">IF(COUNTA($A$4:$A21)&gt; $D$2+$E$2, "", IF(ISEVEN(COUNTA($A$4:$A21)),"Ad", "Deuce"))</f>
        <v/>
      </c>
      <c r="B21" s="1" t="str">
        <f aca="false">IF(COUNTA($A$4:$A21)&gt; $D$2+$E$2, "", $A$2)</f>
        <v/>
      </c>
      <c r="C21" s="13" t="str">
        <f aca="false">IF(COUNTA($C$4:$C21)&gt; $D$2+$E$2, "",IF($F$2&gt;0, IF(ABS($F$2)-COUNTIF($C$4:$C21, $D$1)+COUNTIF($C$4:$C21, $E$1)&gt;0,"A","B"),IF(ABS($F$2)-COUNTIF($C$4:$C21, $E$1)+COUNTIF($C$4:$C21, $D$1)&gt;0,"B","A")))</f>
        <v/>
      </c>
      <c r="D21" s="13" t="str">
        <f aca="false">IF(COUNTA($A$4:$A21)&gt; $D$2+$E$2, "", IF($C21=$B21,"AC","FL"))</f>
        <v/>
      </c>
      <c r="G21" s="13" t="str">
        <f aca="false">IF(COUNTA($A$4:$A21)&gt; $D$2+$E$2, "", IF($F$2&gt;0,COUNTIF($C$4:$C21,"A"),COUNTIF($C$4:$C21,"B")))</f>
        <v/>
      </c>
      <c r="H21" s="13" t="str">
        <f aca="false">IF(COUNTA($A$4:$A21)&gt; $D$2+$E$2, "", "x")</f>
        <v/>
      </c>
      <c r="I21" s="13" t="str">
        <f aca="false">IF(COUNTA($A$4:$A21)&gt; $D$2+$E$2, "", IF($F$2&gt;0,COUNTIF($C$4:$C21,"B"),COUNTIF($C$4:$C21,"A")))</f>
        <v/>
      </c>
      <c r="Q21" s="2" t="s">
        <v>11</v>
      </c>
      <c r="R21" s="2" t="s">
        <v>8</v>
      </c>
      <c r="S21" s="2" t="s">
        <v>12</v>
      </c>
      <c r="T21" s="1" t="s">
        <v>7</v>
      </c>
    </row>
    <row r="22" customFormat="false" ht="12.8" hidden="false" customHeight="false" outlineLevel="0" collapsed="false">
      <c r="A22" s="15" t="str">
        <f aca="false">IF(COUNTA($A$4:$A22)&gt; $D$2+$E$2, "", IF(ISEVEN(COUNTA($A$4:$A22)),"Ad", "Deuce"))</f>
        <v/>
      </c>
      <c r="B22" s="16" t="str">
        <f aca="false">IF(COUNTA($A$4:$A22)&gt; $D$2+$E$2, "", $A$2)</f>
        <v/>
      </c>
      <c r="C22" s="3" t="str">
        <f aca="false">IF(COUNTA($C$4:$C22)&gt; $D$2+$E$2, "",IF($F$2&gt;0, IF(ABS($F$2)-COUNTIF($C$4:$C22, $D$1)+COUNTIF($C$4:$C22, $E$1)&gt;0,"A","B"),IF(ABS($F$2)-COUNTIF($C$4:$C22, $E$1)+COUNTIF($C$4:$C22, $D$1)&gt;0,"B","A")))</f>
        <v/>
      </c>
      <c r="D22" s="3" t="str">
        <f aca="false">IF(COUNTA($A$4:$A22)&gt; $D$2+$E$2, "", IF($C22=$B22,"AC","FL"))</f>
        <v/>
      </c>
      <c r="E22" s="16"/>
      <c r="F22" s="16"/>
      <c r="G22" s="3" t="str">
        <f aca="false">IF(COUNTA($A$4:$A22)&gt; $D$2+$E$2, "", IF($F$2&gt;0,COUNTIF($C$4:$C22,"A"),COUNTIF($C$4:$C22,"B")))</f>
        <v/>
      </c>
      <c r="H22" s="3" t="str">
        <f aca="false">IF(COUNTA($A$4:$A22)&gt; $D$2+$E$2, "", "x")</f>
        <v/>
      </c>
      <c r="I22" s="3" t="str">
        <f aca="false">IF(COUNTA($A$4:$A22)&gt; $D$2+$E$2, "", IF($F$2&gt;0,COUNTIF($C$4:$C22,"B"),COUNTIF($C$4:$C22,"A")))</f>
        <v/>
      </c>
      <c r="J22" s="16"/>
      <c r="K22" s="3"/>
      <c r="L22" s="3"/>
      <c r="M22" s="3"/>
      <c r="P22" s="3"/>
      <c r="Q22" s="3"/>
      <c r="R22" s="3"/>
    </row>
    <row r="23" customFormat="false" ht="12.8" hidden="false" customHeight="false" outlineLevel="0" collapsed="false">
      <c r="A23" s="2" t="str">
        <f aca="false">IF(COUNTA($A$4:$A23)&gt; $D$2+$E$2, "", IF(ISEVEN(COUNTA($A$4:$A23)),"Ad", "Deuce"))</f>
        <v/>
      </c>
      <c r="B23" s="1" t="str">
        <f aca="false">IF(COUNTA($A$4:$A23)&gt; $D$2+$E$2, "", $A$2)</f>
        <v/>
      </c>
      <c r="C23" s="13" t="str">
        <f aca="false">IF(COUNTA($C$4:$C23)&gt; $D$2+$E$2, "",IF($F$2&gt;0, IF(ABS($F$2)-COUNTIF($C$4:$C23, $D$1)+COUNTIF($C$4:$C23, $E$1)&gt;0,"A","B"),IF(ABS($F$2)-COUNTIF($C$4:$C23, $E$1)+COUNTIF($C$4:$C23, $D$1)&gt;0,"B","A")))</f>
        <v/>
      </c>
      <c r="D23" s="13" t="str">
        <f aca="false">IF(COUNTA($A$4:$A23)&gt; $D$2+$E$2, "", IF($C23=$B23,"AC","FL"))</f>
        <v/>
      </c>
      <c r="G23" s="13" t="str">
        <f aca="false">IF(COUNTA($A$4:$A23)&gt; $D$2+$E$2, "", IF($F$2&gt;0,COUNTIF($C$4:$C23,"A"),COUNTIF($C$4:$C23,"B")))</f>
        <v/>
      </c>
      <c r="H23" s="13" t="str">
        <f aca="false">IF(COUNTA($A$4:$A23)&gt; $D$2+$E$2, "", "x")</f>
        <v/>
      </c>
      <c r="I23" s="13" t="str">
        <f aca="false">IF(COUNTA($A$4:$A23)&gt; $D$2+$E$2, "", IF($F$2&gt;0,COUNTIF($C$4:$C23,"B"),COUNTIF($C$4:$C23,"A")))</f>
        <v/>
      </c>
      <c r="L23" s="2" t="s">
        <v>6</v>
      </c>
      <c r="M23" s="2" t="s">
        <v>8</v>
      </c>
      <c r="Q23" s="2" t="s">
        <v>6</v>
      </c>
      <c r="R23" s="2" t="s">
        <v>8</v>
      </c>
    </row>
    <row r="24" customFormat="false" ht="12.8" hidden="false" customHeight="false" outlineLevel="0" collapsed="false">
      <c r="A24" s="15" t="str">
        <f aca="false">IF(COUNTA($A$4:$A24)&gt; $D$2+$E$2, "", IF(ISEVEN(COUNTA($A$4:$A24)),"Ad", "Deuce"))</f>
        <v/>
      </c>
      <c r="B24" s="16" t="str">
        <f aca="false">IF(COUNTA($A$4:$A24)&gt; $D$2+$E$2, "", $A$2)</f>
        <v/>
      </c>
      <c r="C24" s="3" t="str">
        <f aca="false">IF(COUNTA($C$4:$C24)&gt; $D$2+$E$2, "",IF($F$2&gt;0, IF(ABS($F$2)-COUNTIF($C$4:$C24, $D$1)+COUNTIF($C$4:$C24, $E$1)&gt;0,"A","B"),IF(ABS($F$2)-COUNTIF($C$4:$C24, $E$1)+COUNTIF($C$4:$C24, $D$1)&gt;0,"B","A")))</f>
        <v/>
      </c>
      <c r="D24" s="3" t="str">
        <f aca="false">IF(COUNTA($A$4:$A24)&gt; $D$2+$E$2, "", IF($C24=$B24,"AC","FL"))</f>
        <v/>
      </c>
      <c r="E24" s="16"/>
      <c r="F24" s="16"/>
      <c r="G24" s="3" t="str">
        <f aca="false">IF(COUNTA($A$4:$A24)&gt; $D$2+$E$2, "", IF($F$2&gt;0,COUNTIF($C$4:$C24,"A"),COUNTIF($C$4:$C24,"B")))</f>
        <v/>
      </c>
      <c r="H24" s="3" t="str">
        <f aca="false">IF(COUNTA($A$4:$A24)&gt; $D$2+$E$2, "", "x")</f>
        <v/>
      </c>
      <c r="I24" s="3" t="str">
        <f aca="false">IF(COUNTA($A$4:$A24)&gt; $D$2+$E$2, "", IF($F$2&gt;0,COUNTIF($C$4:$C24,"B"),COUNTIF($C$4:$C24,"A")))</f>
        <v/>
      </c>
      <c r="J24" s="16"/>
      <c r="K24" s="3" t="s">
        <v>9</v>
      </c>
      <c r="L24" s="3"/>
      <c r="M24" s="3" t="s">
        <v>7</v>
      </c>
      <c r="P24" s="3" t="s">
        <v>9</v>
      </c>
      <c r="Q24" s="3"/>
      <c r="R24" s="3" t="s">
        <v>7</v>
      </c>
    </row>
    <row r="25" customFormat="false" ht="12.8" hidden="false" customHeight="false" outlineLevel="0" collapsed="false">
      <c r="A25" s="2" t="str">
        <f aca="false">IF(COUNTA($A$4:$A25)&gt; $D$2+$E$2, "", IF(ISEVEN(COUNTA($A$4:$A25)),"Ad", "Deuce"))</f>
        <v/>
      </c>
      <c r="B25" s="1" t="str">
        <f aca="false">IF(COUNTA($A$4:$A25)&gt; $D$2+$E$2, "", $A$2)</f>
        <v/>
      </c>
      <c r="C25" s="13" t="str">
        <f aca="false">IF(COUNTA($C$4:$C25)&gt; $D$2+$E$2, "",IF($F$2&gt;0, IF(ABS($F$2)-COUNTIF($C$4:$C25, $D$1)+COUNTIF($C$4:$C25, $E$1)&gt;0,"A","B"),IF(ABS($F$2)-COUNTIF($C$4:$C25, $E$1)+COUNTIF($C$4:$C25, $D$1)&gt;0,"B","A")))</f>
        <v/>
      </c>
      <c r="D25" s="13" t="str">
        <f aca="false">IF(COUNTA($A$4:$A25)&gt; $D$2+$E$2, "", IF($C25=$B25,"AC","FL"))</f>
        <v/>
      </c>
      <c r="G25" s="13" t="str">
        <f aca="false">IF(COUNTA($A$4:$A25)&gt; $D$2+$E$2, "", IF($F$2&gt;0,COUNTIF($C$4:$C25,"A"),COUNTIF($C$4:$C25,"B")))</f>
        <v/>
      </c>
      <c r="H25" s="13" t="str">
        <f aca="false">IF(COUNTA($A$4:$A25)&gt; $D$2+$E$2, "", "x")</f>
        <v/>
      </c>
      <c r="I25" s="13" t="str">
        <f aca="false">IF(COUNTA($A$4:$A25)&gt; $D$2+$E$2, "", IF($F$2&gt;0,COUNTIF($C$4:$C25,"B"),COUNTIF($C$4:$C25,"A")))</f>
        <v/>
      </c>
      <c r="L25" s="2" t="s">
        <v>10</v>
      </c>
      <c r="M25" s="2" t="s">
        <v>8</v>
      </c>
      <c r="Q25" s="2" t="s">
        <v>10</v>
      </c>
      <c r="R25" s="2" t="s">
        <v>8</v>
      </c>
    </row>
    <row r="26" customFormat="false" ht="12.8" hidden="false" customHeight="false" outlineLevel="0" collapsed="false">
      <c r="A26" s="15" t="str">
        <f aca="false">IF(COUNTA($A$4:$A26)&gt; $D$2+$E$2, "", IF(ISEVEN(COUNTA($A$4:$A26)),"Ad", "Deuce"))</f>
        <v/>
      </c>
      <c r="B26" s="16" t="str">
        <f aca="false">IF(COUNTA($A$4:$A26)&gt; $D$2+$E$2, "", $A$2)</f>
        <v/>
      </c>
      <c r="C26" s="3" t="str">
        <f aca="false">IF(COUNTA($C$4:$C26)&gt; $D$2+$E$2, "",IF($F$2&gt;0, IF(ABS($F$2)-COUNTIF($C$4:$C26, $D$1)+COUNTIF($C$4:$C26, $E$1)&gt;0,"A","B"),IF(ABS($F$2)-COUNTIF($C$4:$C26, $E$1)+COUNTIF($C$4:$C26, $D$1)&gt;0,"B","A")))</f>
        <v/>
      </c>
      <c r="D26" s="3" t="str">
        <f aca="false">IF(COUNTA($A$4:$A26)&gt; $D$2+$E$2, "", IF($C26=$B26,"AC","FL"))</f>
        <v/>
      </c>
      <c r="E26" s="16"/>
      <c r="F26" s="16"/>
      <c r="G26" s="3" t="str">
        <f aca="false">IF(COUNTA($A$4:$A26)&gt; $D$2+$E$2, "", IF($F$2&gt;0,COUNTIF($C$4:$C26,"A"),COUNTIF($C$4:$C26,"B")))</f>
        <v/>
      </c>
      <c r="H26" s="3" t="str">
        <f aca="false">IF(COUNTA($A$4:$A26)&gt; $D$2+$E$2, "", "x")</f>
        <v/>
      </c>
      <c r="I26" s="3" t="str">
        <f aca="false">IF(COUNTA($A$4:$A26)&gt; $D$2+$E$2, "", IF($F$2&gt;0,COUNTIF($C$4:$C26,"B"),COUNTIF($C$4:$C26,"A")))</f>
        <v/>
      </c>
      <c r="J26" s="16"/>
      <c r="K26" s="3" t="s">
        <v>10</v>
      </c>
      <c r="L26" s="3"/>
      <c r="M26" s="3" t="s">
        <v>7</v>
      </c>
      <c r="P26" s="3" t="s">
        <v>10</v>
      </c>
      <c r="Q26" s="3"/>
      <c r="R26" s="3" t="s">
        <v>7</v>
      </c>
    </row>
    <row r="27" customFormat="false" ht="12.8" hidden="false" customHeight="false" outlineLevel="0" collapsed="false">
      <c r="A27" s="2" t="str">
        <f aca="false">IF(COUNTA($A$4:$A27)&gt; $D$2+$E$2, "", IF(ISEVEN(COUNTA($A$4:$A27)),"Ad", "Deuce"))</f>
        <v/>
      </c>
      <c r="B27" s="1" t="str">
        <f aca="false">IF(COUNTA($A$4:$A27)&gt; $D$2+$E$2, "", $A$2)</f>
        <v/>
      </c>
      <c r="C27" s="13" t="str">
        <f aca="false">IF(COUNTA($C$4:$C27)&gt; $D$2+$E$2, "",IF($F$2&gt;0, IF(ABS($F$2)-COUNTIF($C$4:$C27, $D$1)+COUNTIF($C$4:$C27, $E$1)&gt;0,"A","B"),IF(ABS($F$2)-COUNTIF($C$4:$C27, $E$1)+COUNTIF($C$4:$C27, $D$1)&gt;0,"B","A")))</f>
        <v/>
      </c>
      <c r="D27" s="13" t="str">
        <f aca="false">IF(COUNTA($A$4:$A27)&gt; $D$2+$E$2, "", IF($C27=$B27,"AC","FL"))</f>
        <v/>
      </c>
      <c r="G27" s="13" t="str">
        <f aca="false">IF(COUNTA($A$4:$A27)&gt; $D$2+$E$2, "", IF($F$2&gt;0,COUNTIF($C$4:$C27,"A"),COUNTIF($C$4:$C27,"B")))</f>
        <v/>
      </c>
      <c r="H27" s="13" t="str">
        <f aca="false">IF(COUNTA($A$4:$A27)&gt; $D$2+$E$2, "", "x")</f>
        <v/>
      </c>
      <c r="I27" s="13" t="str">
        <f aca="false">IF(COUNTA($A$4:$A27)&gt; $D$2+$E$2, "", IF($F$2&gt;0,COUNTIF($C$4:$C27,"B"),COUNTIF($C$4:$C27,"A")))</f>
        <v/>
      </c>
      <c r="L27" s="2" t="s">
        <v>11</v>
      </c>
      <c r="M27" s="2" t="s">
        <v>8</v>
      </c>
      <c r="N27" s="2" t="s">
        <v>12</v>
      </c>
      <c r="O27" s="1" t="s">
        <v>7</v>
      </c>
      <c r="Q27" s="2" t="s">
        <v>13</v>
      </c>
      <c r="R27" s="2" t="s">
        <v>8</v>
      </c>
      <c r="S27" s="2" t="s">
        <v>14</v>
      </c>
      <c r="T27" s="1" t="s">
        <v>8</v>
      </c>
    </row>
    <row r="28" customFormat="false" ht="12.8" hidden="false" customHeight="false" outlineLevel="0" collapsed="false">
      <c r="A28" s="15" t="str">
        <f aca="false">IF(COUNTA($A$4:$A28)&gt; $D$2+$E$2, "", IF(ISEVEN(COUNTA($A$4:$A28)),"Ad", "Deuce"))</f>
        <v/>
      </c>
      <c r="B28" s="16" t="str">
        <f aca="false">IF(COUNTA($A$4:$A28)&gt; $D$2+$E$2, "", $A$2)</f>
        <v/>
      </c>
      <c r="C28" s="3" t="str">
        <f aca="false">IF(COUNTA($C$4:$C28)&gt; $D$2+$E$2, "",IF($F$2&gt;0, IF(ABS($F$2)-COUNTIF($C$4:$C28, $D$1)+COUNTIF($C$4:$C28, $E$1)&gt;0,"A","B"),IF(ABS($F$2)-COUNTIF($C$4:$C28, $E$1)+COUNTIF($C$4:$C28, $D$1)&gt;0,"B","A")))</f>
        <v/>
      </c>
      <c r="D28" s="3" t="str">
        <f aca="false">IF(COUNTA($A$4:$A28)&gt; $D$2+$E$2, "", IF($C28=$B28,"AC","FL"))</f>
        <v/>
      </c>
      <c r="E28" s="16"/>
      <c r="F28" s="16"/>
      <c r="G28" s="3" t="str">
        <f aca="false">IF(COUNTA($A$4:$A28)&gt; $D$2+$E$2, "", IF($F$2&gt;0,COUNTIF($C$4:$C28,"A"),COUNTIF($C$4:$C28,"B")))</f>
        <v/>
      </c>
      <c r="H28" s="3" t="str">
        <f aca="false">IF(COUNTA($A$4:$A28)&gt; $D$2+$E$2, "", "x")</f>
        <v/>
      </c>
      <c r="I28" s="3" t="str">
        <f aca="false">IF(COUNTA($A$4:$A28)&gt; $D$2+$E$2, "", IF($F$2&gt;0,COUNTIF($C$4:$C28,"B"),COUNTIF($C$4:$C28,"A")))</f>
        <v/>
      </c>
      <c r="J28" s="16"/>
      <c r="K28" s="3"/>
      <c r="L28" s="3"/>
      <c r="M28" s="3"/>
    </row>
    <row r="29" customFormat="false" ht="12.8" hidden="false" customHeight="false" outlineLevel="0" collapsed="false">
      <c r="A29" s="2" t="str">
        <f aca="false">IF(COUNTA($A$4:$A29)&gt; $D$2+$E$2, "", IF(ISEVEN(COUNTA($A$4:$A29)),"Ad", "Deuce"))</f>
        <v/>
      </c>
      <c r="B29" s="1" t="str">
        <f aca="false">IF(COUNTA($A$4:$A29)&gt; $D$2+$E$2, "", $A$2)</f>
        <v/>
      </c>
      <c r="C29" s="13" t="str">
        <f aca="false">IF(COUNTA($C$4:$C29)&gt; $D$2+$E$2, "",IF($F$2&gt;0, IF(ABS($F$2)-COUNTIF($C$4:$C29, $D$1)+COUNTIF($C$4:$C29, $E$1)&gt;0,"A","B"),IF(ABS($F$2)-COUNTIF($C$4:$C29, $E$1)+COUNTIF($C$4:$C29, $D$1)&gt;0,"B","A")))</f>
        <v/>
      </c>
      <c r="D29" s="13" t="str">
        <f aca="false">IF(COUNTA($A$4:$A29)&gt; $D$2+$E$2, "", IF($C29=$B29,"AC","FL"))</f>
        <v/>
      </c>
      <c r="G29" s="13" t="str">
        <f aca="false">IF(COUNTA($A$4:$A29)&gt; $D$2+$E$2, "", IF($F$2&gt;0,COUNTIF($C$4:$C29,"A"),COUNTIF($C$4:$C29,"B")))</f>
        <v/>
      </c>
      <c r="H29" s="13" t="str">
        <f aca="false">IF(COUNTA($A$4:$A29)&gt; $D$2+$E$2, "", "x")</f>
        <v/>
      </c>
      <c r="I29" s="13" t="str">
        <f aca="false">IF(COUNTA($A$4:$A29)&gt; $D$2+$E$2, "", IF($F$2&gt;0,COUNTIF($C$4:$C29,"B"),COUNTIF($C$4:$C29,"A")))</f>
        <v/>
      </c>
    </row>
    <row r="30" customFormat="false" ht="12.8" hidden="false" customHeight="false" outlineLevel="0" collapsed="false">
      <c r="A30" s="15" t="str">
        <f aca="false">IF(COUNTA($A$4:$A30)&gt; $D$2+$E$2, "", IF(ISEVEN(COUNTA($A$4:$A30)),"Ad", "Deuce"))</f>
        <v/>
      </c>
      <c r="B30" s="16" t="str">
        <f aca="false">IF(COUNTA($A$4:$A30)&gt; $D$2+$E$2, "", $A$2)</f>
        <v/>
      </c>
      <c r="C30" s="3" t="str">
        <f aca="false">IF(COUNTA($C$4:$C30)&gt; $D$2+$E$2, "",IF($F$2&gt;0, IF(ABS($F$2)-COUNTIF($C$4:$C30, $D$1)+COUNTIF($C$4:$C30, $E$1)&gt;0,"A","B"),IF(ABS($F$2)-COUNTIF($C$4:$C30, $E$1)+COUNTIF($C$4:$C30, $D$1)&gt;0,"B","A")))</f>
        <v/>
      </c>
      <c r="D30" s="3" t="str">
        <f aca="false">IF(COUNTA($A$4:$A30)&gt; $D$2+$E$2, "", IF($C30=$B30,"AC","FL"))</f>
        <v/>
      </c>
      <c r="E30" s="16"/>
      <c r="F30" s="16"/>
      <c r="G30" s="3" t="str">
        <f aca="false">IF(COUNTA($A$4:$A30)&gt; $D$2+$E$2, "", IF($F$2&gt;0,COUNTIF($C$4:$C30,"A"),COUNTIF($C$4:$C30,"B")))</f>
        <v/>
      </c>
      <c r="H30" s="3" t="str">
        <f aca="false">IF(COUNTA($A$4:$A30)&gt; $D$2+$E$2, "", "x")</f>
        <v/>
      </c>
      <c r="I30" s="3" t="str">
        <f aca="false">IF(COUNTA($A$4:$A30)&gt; $D$2+$E$2, "", IF($F$2&gt;0,COUNTIF($C$4:$C30,"B"),COUNTIF($C$4:$C30,"A")))</f>
        <v/>
      </c>
      <c r="J30" s="16"/>
      <c r="K30" s="3"/>
      <c r="L30" s="3"/>
      <c r="M3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6560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2023-10-23T16:36:41Z</dcterms:created>
  <dc:creator/>
  <dc:description/>
  <dc:language>en-US</dc:language>
  <cp:lastModifiedBy/>
  <dcterms:modified xsi:type="dcterms:W3CDTF">2023-11-03T23:46:39Z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