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<sst xmlns="http://schemas.openxmlformats.org/spreadsheetml/2006/main" count="70" uniqueCount="42">
  <si>
    <t>Budget, Scope, &amp; Time estimates</t>
  </si>
  <si>
    <t>Scope &amp; Time Estimate</t>
  </si>
  <si>
    <t>Task</t>
  </si>
  <si>
    <t>Time Estimate (in hours)</t>
  </si>
  <si>
    <t>Start Date</t>
  </si>
  <si>
    <t>End Date</t>
  </si>
  <si>
    <t>1. Project Management (PM)</t>
  </si>
  <si>
    <t>- 1.1 Project Initiation and Planning</t>
  </si>
  <si>
    <t>- 1.2 Risk Management</t>
  </si>
  <si>
    <t>- 1.3 Stakeholder Communication and Coordination</t>
  </si>
  <si>
    <t>- 1.4 Project Tracking and Reporting</t>
  </si>
  <si>
    <t>2. Requirements Analysis and Planning</t>
  </si>
  <si>
    <t>- 2.1 Gather Requirements from Stakeholders</t>
  </si>
  <si>
    <t>- 2.2 Define System Functionalities and Features</t>
  </si>
  <si>
    <t>- 2.3 Document Data Storage and Retrieval Needs</t>
  </si>
  <si>
    <t>3. System Design and Architecture</t>
  </si>
  <si>
    <t>- 3.1 Database Design and Development</t>
  </si>
  <si>
    <t>- 3.2 User Interface Design</t>
  </si>
  <si>
    <t>- 3.3 Reporting Functionality Design</t>
  </si>
  <si>
    <t>- 3.4 Security and Compliance Planning</t>
  </si>
  <si>
    <t>4. System Development</t>
  </si>
  <si>
    <t>- 4.1 Front-end Development</t>
  </si>
  <si>
    <t>- 4.2 Back-end Development</t>
  </si>
  <si>
    <t>- 4.3 Database Implementation</t>
  </si>
  <si>
    <t>5. Deployment and Training</t>
  </si>
  <si>
    <t>- 5.1 Deployment Planning and Execution</t>
  </si>
  <si>
    <t>- 5.2 End-user Training</t>
  </si>
  <si>
    <t>6. Documentation and Transfer</t>
  </si>
  <si>
    <t>- 6.1 System Documentation</t>
  </si>
  <si>
    <t>- 6.2 Knowledge Transfer</t>
  </si>
  <si>
    <t>7. Post-Implementation</t>
  </si>
  <si>
    <t>- 7.1 Performance Monitoring and Optimization</t>
  </si>
  <si>
    <t>- 7.2 Issue Resolution and Support</t>
  </si>
  <si>
    <t>Budget Estimate</t>
  </si>
  <si>
    <t>Labor (in hours)</t>
  </si>
  <si>
    <t>Cost per Hour ($)</t>
  </si>
  <si>
    <t>Total Labor Cost ($)</t>
  </si>
  <si>
    <t>Non-Labor Cost ($)</t>
  </si>
  <si>
    <t>Total Cost ($)</t>
  </si>
  <si>
    <t>15% Reserve ($)</t>
  </si>
  <si>
    <t>Final Total Cost ($)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</si>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</sst>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  <scheme val="minor"/>
    </font>
    <font>
      <b/>
      <sz val="12.0"/>
      <color rgb="FF1F2328"/>
      <name val="-apple-system"/>
    </font>
    <font>
      <sz val="12.0"/>
      <color rgb="FF1F2328"/>
      <name val="-apple-system"/>
    </font>
    <font>
      <b/>
      <sz val="12.0"/>
      <color rgb="FF1F2328"/>
      <name val="Arial"/>
    </font>
    <font>
      <sz val="12.0"/>
      <color rgb="FF1F2328"/>
      <name val="Arial"/>
    </font>
    <font>
      <b/>
      <color rgb="FF1F2328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164" xfId="0" applyAlignment="1" applyFont="1" applyNumberFormat="1">
      <alignment readingOrder="0"/>
    </xf>
    <xf borderId="0" fillId="2" fontId="4" numFmtId="165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  <col customWidth="1" min="2" max="2" width="27.38"/>
    <col customWidth="1" min="3" max="3" width="19.88"/>
    <col customWidth="1" min="4" max="4" width="21.75"/>
    <col customWidth="1" min="5" max="5" width="22.75"/>
    <col customWidth="1" min="6" max="6" width="19.0"/>
    <col customWidth="1" min="7" max="7" width="15.88"/>
    <col customWidth="1" min="8" max="8" width="21.13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 s="3" t="s">
        <v>6</v>
      </c>
      <c r="B4" s="4">
        <v>500.0</v>
      </c>
      <c r="C4" s="5">
        <v>45693.0</v>
      </c>
      <c r="D4" s="6">
        <v>45768.0</v>
      </c>
    </row>
    <row r="5">
      <c r="A5" s="3" t="s">
        <v>7</v>
      </c>
      <c r="B5" s="7">
        <v>200.0</v>
      </c>
      <c r="C5" s="5">
        <v>45693.0</v>
      </c>
      <c r="D5" s="6">
        <v>45721.0</v>
      </c>
    </row>
    <row r="6">
      <c r="A6" s="3" t="s">
        <v>8</v>
      </c>
      <c r="B6" s="7">
        <v>100.0</v>
      </c>
      <c r="C6" s="5">
        <v>45726.0</v>
      </c>
      <c r="D6" s="6">
        <v>45747.0</v>
      </c>
    </row>
    <row r="7">
      <c r="A7" s="3" t="s">
        <v>9</v>
      </c>
      <c r="B7" s="7">
        <v>100.0</v>
      </c>
      <c r="C7" s="5">
        <v>45748.0</v>
      </c>
      <c r="D7" s="6">
        <v>45754.0</v>
      </c>
    </row>
    <row r="8">
      <c r="A8" s="3" t="s">
        <v>10</v>
      </c>
      <c r="B8" s="7">
        <v>100.0</v>
      </c>
      <c r="C8" s="5">
        <v>45755.0</v>
      </c>
      <c r="D8" s="6">
        <v>45768.0</v>
      </c>
    </row>
    <row r="9">
      <c r="A9" s="3" t="s">
        <v>11</v>
      </c>
      <c r="B9" s="4">
        <v>600.0</v>
      </c>
      <c r="C9" s="5">
        <v>45769.0</v>
      </c>
      <c r="D9" s="6">
        <v>45793.0</v>
      </c>
    </row>
    <row r="10">
      <c r="A10" s="3" t="s">
        <v>12</v>
      </c>
      <c r="B10" s="7">
        <v>175.0</v>
      </c>
      <c r="C10" s="5">
        <v>45769.0</v>
      </c>
      <c r="D10" s="6">
        <v>45775.0</v>
      </c>
    </row>
    <row r="11">
      <c r="A11" s="3" t="s">
        <v>13</v>
      </c>
      <c r="B11" s="7">
        <v>225.0</v>
      </c>
      <c r="C11" s="5">
        <v>45776.0</v>
      </c>
      <c r="D11" s="6">
        <v>45787.0</v>
      </c>
    </row>
    <row r="12">
      <c r="A12" s="3" t="s">
        <v>14</v>
      </c>
      <c r="B12" s="7">
        <v>200.0</v>
      </c>
      <c r="C12" s="5">
        <v>45789.0</v>
      </c>
      <c r="D12" s="6">
        <v>45793.0</v>
      </c>
    </row>
    <row r="13">
      <c r="A13" s="3" t="s">
        <v>15</v>
      </c>
      <c r="B13" s="4">
        <v>850.0</v>
      </c>
      <c r="C13" s="5">
        <v>45794.0</v>
      </c>
      <c r="D13" s="6">
        <v>45866.0</v>
      </c>
    </row>
    <row r="14">
      <c r="A14" s="3" t="s">
        <v>16</v>
      </c>
      <c r="B14" s="7">
        <v>300.0</v>
      </c>
      <c r="C14" s="5">
        <v>45794.0</v>
      </c>
      <c r="D14" s="6">
        <v>45821.0</v>
      </c>
    </row>
    <row r="15">
      <c r="A15" s="3" t="s">
        <v>17</v>
      </c>
      <c r="B15" s="7">
        <v>250.0</v>
      </c>
      <c r="C15" s="5">
        <v>45824.0</v>
      </c>
      <c r="D15" s="6">
        <v>45844.0</v>
      </c>
    </row>
    <row r="16">
      <c r="A16" s="3" t="s">
        <v>18</v>
      </c>
      <c r="B16" s="7">
        <v>150.0</v>
      </c>
      <c r="C16" s="5">
        <v>45844.0</v>
      </c>
      <c r="D16" s="6">
        <v>45859.0</v>
      </c>
    </row>
    <row r="17">
      <c r="A17" s="3" t="s">
        <v>19</v>
      </c>
      <c r="B17" s="7">
        <v>150.0</v>
      </c>
      <c r="C17" s="5">
        <v>45860.0</v>
      </c>
      <c r="D17" s="6">
        <v>45866.0</v>
      </c>
    </row>
    <row r="18">
      <c r="A18" s="3" t="s">
        <v>20</v>
      </c>
      <c r="B18" s="4">
        <v>1300.0</v>
      </c>
      <c r="C18" s="5">
        <v>45866.0</v>
      </c>
      <c r="D18" s="6">
        <v>45989.0</v>
      </c>
    </row>
    <row r="19">
      <c r="A19" s="3" t="s">
        <v>21</v>
      </c>
      <c r="B19" s="7">
        <v>500.0</v>
      </c>
      <c r="C19" s="5">
        <v>45866.0</v>
      </c>
      <c r="D19" s="6">
        <v>45898.0</v>
      </c>
    </row>
    <row r="20">
      <c r="A20" s="3" t="s">
        <v>22</v>
      </c>
      <c r="B20" s="7">
        <v>500.0</v>
      </c>
      <c r="C20" s="5">
        <v>45899.0</v>
      </c>
      <c r="D20" s="6">
        <v>45930.0</v>
      </c>
    </row>
    <row r="21">
      <c r="A21" s="3" t="s">
        <v>23</v>
      </c>
      <c r="B21" s="7">
        <v>300.0</v>
      </c>
      <c r="C21" s="5">
        <v>45931.0</v>
      </c>
      <c r="D21" s="6">
        <v>45989.0</v>
      </c>
    </row>
    <row r="22">
      <c r="A22" s="3" t="s">
        <v>24</v>
      </c>
      <c r="B22" s="4">
        <v>430.0</v>
      </c>
      <c r="C22" s="5">
        <v>45990.0</v>
      </c>
      <c r="D22" s="6">
        <v>46087.0</v>
      </c>
    </row>
    <row r="23">
      <c r="A23" s="3" t="s">
        <v>25</v>
      </c>
      <c r="B23" s="7">
        <v>180.0</v>
      </c>
      <c r="C23" s="5">
        <v>46003.0</v>
      </c>
      <c r="D23" s="6">
        <v>46065.0</v>
      </c>
    </row>
    <row r="24">
      <c r="A24" s="3" t="s">
        <v>26</v>
      </c>
      <c r="B24" s="7">
        <v>250.0</v>
      </c>
      <c r="C24" s="5">
        <v>46066.0</v>
      </c>
      <c r="D24" s="6">
        <v>46087.0</v>
      </c>
    </row>
    <row r="25">
      <c r="A25" s="3" t="s">
        <v>27</v>
      </c>
      <c r="B25" s="4">
        <v>300.0</v>
      </c>
      <c r="C25" s="5">
        <v>46087.0</v>
      </c>
      <c r="D25" s="6">
        <v>46147.0</v>
      </c>
    </row>
    <row r="26">
      <c r="A26" s="3" t="s">
        <v>28</v>
      </c>
      <c r="B26" s="7">
        <v>150.0</v>
      </c>
      <c r="C26" s="5">
        <v>46087.0</v>
      </c>
      <c r="D26" s="6">
        <v>46118.0</v>
      </c>
    </row>
    <row r="27">
      <c r="A27" s="3" t="s">
        <v>29</v>
      </c>
      <c r="B27" s="7">
        <v>150.0</v>
      </c>
      <c r="C27" s="5">
        <v>46119.0</v>
      </c>
      <c r="D27" s="6">
        <v>46147.0</v>
      </c>
    </row>
    <row r="28">
      <c r="A28" s="3" t="s">
        <v>30</v>
      </c>
      <c r="B28" s="4">
        <v>170.0</v>
      </c>
      <c r="C28" s="5">
        <v>46148.0</v>
      </c>
      <c r="D28" s="6">
        <v>46209.0</v>
      </c>
    </row>
    <row r="29">
      <c r="A29" s="3" t="s">
        <v>31</v>
      </c>
      <c r="B29" s="7">
        <v>70.0</v>
      </c>
      <c r="C29" s="5">
        <v>46147.0</v>
      </c>
      <c r="D29" s="6">
        <v>46181.0</v>
      </c>
    </row>
    <row r="30">
      <c r="A30" s="3" t="s">
        <v>32</v>
      </c>
      <c r="B30" s="3">
        <v>100.0</v>
      </c>
      <c r="C30" s="5">
        <v>46182.0</v>
      </c>
      <c r="D30" s="6">
        <v>46209.0</v>
      </c>
    </row>
    <row r="31">
      <c r="A31" s="8" t="s">
        <v>33</v>
      </c>
    </row>
    <row r="32">
      <c r="A32" s="2" t="s">
        <v>2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38</v>
      </c>
      <c r="G32" s="2" t="s">
        <v>39</v>
      </c>
      <c r="H32" s="2" t="s">
        <v>40</v>
      </c>
    </row>
    <row r="33">
      <c r="A33" s="4" t="s">
        <v>6</v>
      </c>
      <c r="B33" s="4">
        <v>500.0</v>
      </c>
      <c r="C33" s="3">
        <v>50.0</v>
      </c>
      <c r="D33" s="7">
        <f t="shared" ref="D33:D59" si="1">(B33*C33)</f>
        <v>25000</v>
      </c>
      <c r="E33" s="3">
        <v>10000.0</v>
      </c>
      <c r="F33" s="7">
        <f t="shared" ref="F33:F59" si="2">D33 + E33</f>
        <v>35000</v>
      </c>
      <c r="G33" s="3">
        <f t="shared" ref="G33:G59" si="3">F33 * 0.15</f>
        <v>5250</v>
      </c>
      <c r="H33" s="3">
        <f t="shared" ref="H33:H60" si="4">F33 +G33</f>
        <v>40250</v>
      </c>
    </row>
    <row r="34">
      <c r="A34" s="3" t="s">
        <v>7</v>
      </c>
      <c r="B34" s="7">
        <v>200.0</v>
      </c>
      <c r="C34" s="3">
        <v>50.0</v>
      </c>
      <c r="D34" s="7">
        <f t="shared" si="1"/>
        <v>10000</v>
      </c>
      <c r="E34" s="7">
        <v>2500.0</v>
      </c>
      <c r="F34" s="7">
        <f t="shared" si="2"/>
        <v>12500</v>
      </c>
      <c r="G34" s="3">
        <f t="shared" si="3"/>
        <v>1875</v>
      </c>
      <c r="H34" s="3">
        <f t="shared" si="4"/>
        <v>14375</v>
      </c>
    </row>
    <row r="35">
      <c r="A35" s="3" t="s">
        <v>8</v>
      </c>
      <c r="B35" s="7">
        <v>100.0</v>
      </c>
      <c r="C35" s="3">
        <v>50.0</v>
      </c>
      <c r="D35" s="7">
        <f t="shared" si="1"/>
        <v>5000</v>
      </c>
      <c r="E35" s="3">
        <v>1500.0</v>
      </c>
      <c r="F35" s="7">
        <f t="shared" si="2"/>
        <v>6500</v>
      </c>
      <c r="G35" s="3">
        <f t="shared" si="3"/>
        <v>975</v>
      </c>
      <c r="H35" s="3">
        <f t="shared" si="4"/>
        <v>7475</v>
      </c>
    </row>
    <row r="36">
      <c r="A36" s="3" t="s">
        <v>9</v>
      </c>
      <c r="B36" s="7">
        <v>100.0</v>
      </c>
      <c r="C36" s="3">
        <v>50.0</v>
      </c>
      <c r="D36" s="7">
        <f t="shared" si="1"/>
        <v>5000</v>
      </c>
      <c r="E36" s="3">
        <v>2500.0</v>
      </c>
      <c r="F36" s="7">
        <f t="shared" si="2"/>
        <v>7500</v>
      </c>
      <c r="G36" s="3">
        <f t="shared" si="3"/>
        <v>1125</v>
      </c>
      <c r="H36" s="3">
        <f t="shared" si="4"/>
        <v>8625</v>
      </c>
    </row>
    <row r="37">
      <c r="A37" s="3" t="s">
        <v>10</v>
      </c>
      <c r="B37" s="7">
        <v>100.0</v>
      </c>
      <c r="C37" s="3">
        <v>50.0</v>
      </c>
      <c r="D37" s="7">
        <f t="shared" si="1"/>
        <v>5000</v>
      </c>
      <c r="E37" s="3">
        <v>3500.0</v>
      </c>
      <c r="F37" s="7">
        <f t="shared" si="2"/>
        <v>8500</v>
      </c>
      <c r="G37" s="3">
        <f t="shared" si="3"/>
        <v>1275</v>
      </c>
      <c r="H37" s="3">
        <f t="shared" si="4"/>
        <v>9775</v>
      </c>
    </row>
    <row r="38">
      <c r="A38" s="4" t="s">
        <v>11</v>
      </c>
      <c r="B38" s="4">
        <v>600.0</v>
      </c>
      <c r="C38" s="3">
        <v>40.0</v>
      </c>
      <c r="D38" s="7">
        <f t="shared" si="1"/>
        <v>24000</v>
      </c>
      <c r="E38" s="3">
        <v>12500.0</v>
      </c>
      <c r="F38" s="7">
        <f t="shared" si="2"/>
        <v>36500</v>
      </c>
      <c r="G38" s="3">
        <f t="shared" si="3"/>
        <v>5475</v>
      </c>
      <c r="H38" s="3">
        <f t="shared" si="4"/>
        <v>41975</v>
      </c>
    </row>
    <row r="39">
      <c r="A39" s="3" t="s">
        <v>12</v>
      </c>
      <c r="B39" s="7">
        <v>175.0</v>
      </c>
      <c r="C39" s="3">
        <v>40.0</v>
      </c>
      <c r="D39" s="7">
        <f t="shared" si="1"/>
        <v>7000</v>
      </c>
      <c r="E39" s="3">
        <v>2000.0</v>
      </c>
      <c r="F39" s="7">
        <f t="shared" si="2"/>
        <v>9000</v>
      </c>
      <c r="G39" s="3">
        <f t="shared" si="3"/>
        <v>1350</v>
      </c>
      <c r="H39" s="3">
        <f t="shared" si="4"/>
        <v>10350</v>
      </c>
    </row>
    <row r="40">
      <c r="A40" s="3" t="s">
        <v>13</v>
      </c>
      <c r="B40" s="7">
        <v>225.0</v>
      </c>
      <c r="C40" s="3">
        <v>40.0</v>
      </c>
      <c r="D40" s="7">
        <f t="shared" si="1"/>
        <v>9000</v>
      </c>
      <c r="E40" s="3">
        <v>4000.0</v>
      </c>
      <c r="F40" s="7">
        <f t="shared" si="2"/>
        <v>13000</v>
      </c>
      <c r="G40" s="3">
        <f t="shared" si="3"/>
        <v>1950</v>
      </c>
      <c r="H40" s="3">
        <f t="shared" si="4"/>
        <v>14950</v>
      </c>
    </row>
    <row r="41">
      <c r="A41" s="3" t="s">
        <v>14</v>
      </c>
      <c r="B41" s="7">
        <v>200.0</v>
      </c>
      <c r="C41" s="3">
        <v>40.0</v>
      </c>
      <c r="D41" s="7">
        <f t="shared" si="1"/>
        <v>8000</v>
      </c>
      <c r="E41" s="3">
        <v>6500.0</v>
      </c>
      <c r="F41" s="7">
        <f t="shared" si="2"/>
        <v>14500</v>
      </c>
      <c r="G41" s="3">
        <f t="shared" si="3"/>
        <v>2175</v>
      </c>
      <c r="H41" s="3">
        <f t="shared" si="4"/>
        <v>16675</v>
      </c>
    </row>
    <row r="42">
      <c r="A42" s="4" t="s">
        <v>15</v>
      </c>
      <c r="B42" s="4">
        <v>850.0</v>
      </c>
      <c r="C42" s="3">
        <v>55.0</v>
      </c>
      <c r="D42" s="7">
        <f t="shared" si="1"/>
        <v>46750</v>
      </c>
      <c r="E42" s="3">
        <v>17500.0</v>
      </c>
      <c r="F42" s="7">
        <f t="shared" si="2"/>
        <v>64250</v>
      </c>
      <c r="G42" s="3">
        <f t="shared" si="3"/>
        <v>9637.5</v>
      </c>
      <c r="H42" s="3">
        <f t="shared" si="4"/>
        <v>73887.5</v>
      </c>
    </row>
    <row r="43">
      <c r="A43" s="3" t="s">
        <v>16</v>
      </c>
      <c r="B43" s="7">
        <v>300.0</v>
      </c>
      <c r="C43" s="3">
        <v>55.0</v>
      </c>
      <c r="D43" s="7">
        <f t="shared" si="1"/>
        <v>16500</v>
      </c>
      <c r="E43" s="3">
        <v>5000.0</v>
      </c>
      <c r="F43" s="7">
        <f t="shared" si="2"/>
        <v>21500</v>
      </c>
      <c r="G43" s="3">
        <f t="shared" si="3"/>
        <v>3225</v>
      </c>
      <c r="H43" s="3">
        <f t="shared" si="4"/>
        <v>24725</v>
      </c>
    </row>
    <row r="44">
      <c r="A44" s="3" t="s">
        <v>17</v>
      </c>
      <c r="B44" s="7">
        <v>250.0</v>
      </c>
      <c r="C44" s="3">
        <v>55.0</v>
      </c>
      <c r="D44" s="7">
        <f t="shared" si="1"/>
        <v>13750</v>
      </c>
      <c r="E44" s="3">
        <v>6000.0</v>
      </c>
      <c r="F44" s="7">
        <f t="shared" si="2"/>
        <v>19750</v>
      </c>
      <c r="G44" s="3">
        <f t="shared" si="3"/>
        <v>2962.5</v>
      </c>
      <c r="H44" s="3">
        <f t="shared" si="4"/>
        <v>22712.5</v>
      </c>
    </row>
    <row r="45">
      <c r="A45" s="3" t="s">
        <v>18</v>
      </c>
      <c r="B45" s="7">
        <v>150.0</v>
      </c>
      <c r="C45" s="3">
        <v>55.0</v>
      </c>
      <c r="D45" s="7">
        <f t="shared" si="1"/>
        <v>8250</v>
      </c>
      <c r="E45" s="3">
        <v>4000.0</v>
      </c>
      <c r="F45" s="7">
        <f t="shared" si="2"/>
        <v>12250</v>
      </c>
      <c r="G45" s="3">
        <f t="shared" si="3"/>
        <v>1837.5</v>
      </c>
      <c r="H45" s="3">
        <f t="shared" si="4"/>
        <v>14087.5</v>
      </c>
    </row>
    <row r="46">
      <c r="A46" s="3" t="s">
        <v>19</v>
      </c>
      <c r="B46" s="7">
        <v>150.0</v>
      </c>
      <c r="C46" s="3">
        <v>55.0</v>
      </c>
      <c r="D46" s="7">
        <f t="shared" si="1"/>
        <v>8250</v>
      </c>
      <c r="E46" s="3">
        <v>2500.0</v>
      </c>
      <c r="F46" s="7">
        <f t="shared" si="2"/>
        <v>10750</v>
      </c>
      <c r="G46" s="3">
        <f t="shared" si="3"/>
        <v>1612.5</v>
      </c>
      <c r="H46" s="3">
        <f t="shared" si="4"/>
        <v>12362.5</v>
      </c>
    </row>
    <row r="47">
      <c r="A47" s="4" t="s">
        <v>20</v>
      </c>
      <c r="B47" s="4">
        <v>1300.0</v>
      </c>
      <c r="C47" s="3">
        <v>60.0</v>
      </c>
      <c r="D47" s="7">
        <f t="shared" si="1"/>
        <v>78000</v>
      </c>
      <c r="E47" s="3">
        <v>40000.0</v>
      </c>
      <c r="F47" s="7">
        <f t="shared" si="2"/>
        <v>118000</v>
      </c>
      <c r="G47" s="3">
        <f t="shared" si="3"/>
        <v>17700</v>
      </c>
      <c r="H47" s="3">
        <f t="shared" si="4"/>
        <v>135700</v>
      </c>
    </row>
    <row r="48">
      <c r="A48" s="3" t="s">
        <v>21</v>
      </c>
      <c r="B48" s="7">
        <v>500.0</v>
      </c>
      <c r="C48" s="3">
        <v>60.0</v>
      </c>
      <c r="D48" s="7">
        <f t="shared" si="1"/>
        <v>30000</v>
      </c>
      <c r="E48" s="3">
        <v>10000.0</v>
      </c>
      <c r="F48" s="7">
        <f t="shared" si="2"/>
        <v>40000</v>
      </c>
      <c r="G48" s="3">
        <f t="shared" si="3"/>
        <v>6000</v>
      </c>
      <c r="H48" s="3">
        <f t="shared" si="4"/>
        <v>46000</v>
      </c>
    </row>
    <row r="49">
      <c r="A49" s="3" t="s">
        <v>22</v>
      </c>
      <c r="B49" s="7">
        <v>500.0</v>
      </c>
      <c r="C49" s="3">
        <v>60.0</v>
      </c>
      <c r="D49" s="7">
        <f t="shared" si="1"/>
        <v>30000</v>
      </c>
      <c r="E49" s="3">
        <v>15000.0</v>
      </c>
      <c r="F49" s="7">
        <f t="shared" si="2"/>
        <v>45000</v>
      </c>
      <c r="G49" s="3">
        <f t="shared" si="3"/>
        <v>6750</v>
      </c>
      <c r="H49" s="3">
        <f t="shared" si="4"/>
        <v>51750</v>
      </c>
    </row>
    <row r="50">
      <c r="A50" s="3" t="s">
        <v>23</v>
      </c>
      <c r="B50" s="7">
        <v>300.0</v>
      </c>
      <c r="C50" s="3">
        <v>60.0</v>
      </c>
      <c r="D50" s="7">
        <f t="shared" si="1"/>
        <v>18000</v>
      </c>
      <c r="E50" s="3">
        <v>15000.0</v>
      </c>
      <c r="F50" s="7">
        <f t="shared" si="2"/>
        <v>33000</v>
      </c>
      <c r="G50" s="3">
        <f t="shared" si="3"/>
        <v>4950</v>
      </c>
      <c r="H50" s="3">
        <f t="shared" si="4"/>
        <v>37950</v>
      </c>
    </row>
    <row r="51">
      <c r="A51" s="4" t="s">
        <v>24</v>
      </c>
      <c r="B51" s="4">
        <v>430.0</v>
      </c>
      <c r="C51" s="3">
        <v>45.0</v>
      </c>
      <c r="D51" s="7">
        <f t="shared" si="1"/>
        <v>19350</v>
      </c>
      <c r="E51" s="3">
        <v>12000.0</v>
      </c>
      <c r="F51" s="7">
        <f t="shared" si="2"/>
        <v>31350</v>
      </c>
      <c r="G51" s="3">
        <f t="shared" si="3"/>
        <v>4702.5</v>
      </c>
      <c r="H51" s="3">
        <f t="shared" si="4"/>
        <v>36052.5</v>
      </c>
    </row>
    <row r="52">
      <c r="A52" s="3" t="s">
        <v>25</v>
      </c>
      <c r="B52" s="7">
        <v>180.0</v>
      </c>
      <c r="C52" s="3">
        <v>45.0</v>
      </c>
      <c r="D52" s="7">
        <f t="shared" si="1"/>
        <v>8100</v>
      </c>
      <c r="E52" s="3">
        <v>4000.0</v>
      </c>
      <c r="F52" s="7">
        <f t="shared" si="2"/>
        <v>12100</v>
      </c>
      <c r="G52" s="3">
        <f t="shared" si="3"/>
        <v>1815</v>
      </c>
      <c r="H52" s="3">
        <f t="shared" si="4"/>
        <v>13915</v>
      </c>
    </row>
    <row r="53">
      <c r="A53" s="3" t="s">
        <v>26</v>
      </c>
      <c r="B53" s="7">
        <v>250.0</v>
      </c>
      <c r="C53" s="3">
        <v>45.0</v>
      </c>
      <c r="D53" s="7">
        <f t="shared" si="1"/>
        <v>11250</v>
      </c>
      <c r="E53" s="3">
        <v>8000.0</v>
      </c>
      <c r="F53" s="7">
        <f t="shared" si="2"/>
        <v>19250</v>
      </c>
      <c r="G53" s="3">
        <f t="shared" si="3"/>
        <v>2887.5</v>
      </c>
      <c r="H53" s="3">
        <f t="shared" si="4"/>
        <v>22137.5</v>
      </c>
    </row>
    <row r="54">
      <c r="A54" s="4" t="s">
        <v>27</v>
      </c>
      <c r="B54" s="4">
        <v>300.0</v>
      </c>
      <c r="C54" s="3">
        <v>35.0</v>
      </c>
      <c r="D54" s="7">
        <f t="shared" si="1"/>
        <v>10500</v>
      </c>
      <c r="E54" s="3">
        <v>8000.0</v>
      </c>
      <c r="F54" s="7">
        <f t="shared" si="2"/>
        <v>18500</v>
      </c>
      <c r="G54" s="3">
        <f t="shared" si="3"/>
        <v>2775</v>
      </c>
      <c r="H54" s="3">
        <f t="shared" si="4"/>
        <v>21275</v>
      </c>
    </row>
    <row r="55">
      <c r="A55" s="3" t="s">
        <v>28</v>
      </c>
      <c r="B55" s="7">
        <v>150.0</v>
      </c>
      <c r="C55" s="3">
        <v>35.0</v>
      </c>
      <c r="D55" s="7">
        <f t="shared" si="1"/>
        <v>5250</v>
      </c>
      <c r="E55" s="3">
        <v>5000.0</v>
      </c>
      <c r="F55" s="7">
        <f t="shared" si="2"/>
        <v>10250</v>
      </c>
      <c r="G55" s="3">
        <f t="shared" si="3"/>
        <v>1537.5</v>
      </c>
      <c r="H55" s="3">
        <f t="shared" si="4"/>
        <v>11787.5</v>
      </c>
    </row>
    <row r="56">
      <c r="A56" s="3" t="s">
        <v>29</v>
      </c>
      <c r="B56" s="7">
        <v>150.0</v>
      </c>
      <c r="C56" s="3">
        <v>35.0</v>
      </c>
      <c r="D56" s="7">
        <f t="shared" si="1"/>
        <v>5250</v>
      </c>
      <c r="E56" s="3">
        <v>3000.0</v>
      </c>
      <c r="F56" s="7">
        <f t="shared" si="2"/>
        <v>8250</v>
      </c>
      <c r="G56" s="3">
        <f t="shared" si="3"/>
        <v>1237.5</v>
      </c>
      <c r="H56" s="3">
        <f t="shared" si="4"/>
        <v>9487.5</v>
      </c>
    </row>
    <row r="57">
      <c r="A57" s="4" t="s">
        <v>30</v>
      </c>
      <c r="B57" s="4">
        <v>170.0</v>
      </c>
      <c r="C57" s="3">
        <v>30.0</v>
      </c>
      <c r="D57" s="7">
        <f t="shared" si="1"/>
        <v>5100</v>
      </c>
      <c r="E57" s="3">
        <v>5000.0</v>
      </c>
      <c r="F57" s="7">
        <f t="shared" si="2"/>
        <v>10100</v>
      </c>
      <c r="G57" s="3">
        <f t="shared" si="3"/>
        <v>1515</v>
      </c>
      <c r="H57" s="3">
        <f t="shared" si="4"/>
        <v>11615</v>
      </c>
    </row>
    <row r="58">
      <c r="A58" s="3" t="s">
        <v>31</v>
      </c>
      <c r="B58" s="7">
        <v>70.0</v>
      </c>
      <c r="C58" s="3">
        <v>30.0</v>
      </c>
      <c r="D58" s="7">
        <f t="shared" si="1"/>
        <v>2100</v>
      </c>
      <c r="E58" s="3">
        <v>3000.0</v>
      </c>
      <c r="F58" s="7">
        <f t="shared" si="2"/>
        <v>5100</v>
      </c>
      <c r="G58" s="3">
        <f t="shared" si="3"/>
        <v>765</v>
      </c>
      <c r="H58" s="3">
        <f t="shared" si="4"/>
        <v>5865</v>
      </c>
    </row>
    <row r="59">
      <c r="A59" s="3" t="s">
        <v>32</v>
      </c>
      <c r="B59" s="7">
        <v>100.0</v>
      </c>
      <c r="C59" s="3">
        <v>30.0</v>
      </c>
      <c r="D59" s="7">
        <f t="shared" si="1"/>
        <v>3000</v>
      </c>
      <c r="E59" s="3">
        <v>2000.0</v>
      </c>
      <c r="F59" s="7">
        <f t="shared" si="2"/>
        <v>5000</v>
      </c>
      <c r="G59" s="3">
        <f t="shared" si="3"/>
        <v>750</v>
      </c>
      <c r="H59" s="3">
        <f t="shared" si="4"/>
        <v>5750</v>
      </c>
    </row>
    <row r="60">
      <c r="A60" s="3" t="s">
        <v>41</v>
      </c>
      <c r="B60" s="7">
        <v>4150.0</v>
      </c>
      <c r="C60" s="9"/>
      <c r="D60" s="7">
        <f t="shared" ref="D60:G60" si="5">SUM(D33:D59)</f>
        <v>417400</v>
      </c>
      <c r="E60" s="3">
        <f t="shared" si="5"/>
        <v>210000</v>
      </c>
      <c r="F60" s="3">
        <f t="shared" si="5"/>
        <v>627400</v>
      </c>
      <c r="G60" s="3">
        <f t="shared" si="5"/>
        <v>94110</v>
      </c>
      <c r="H60" s="3">
        <f t="shared" si="4"/>
        <v>721510</v>
      </c>
    </row>
    <row r="61">
      <c r="A61" s="9"/>
    </row>
  </sheetData>
  <drawing r:id="rId1"/>
</worksheet>
</file>