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cnav\OneDrive\Escritorio\"/>
    </mc:Choice>
  </mc:AlternateContent>
  <xr:revisionPtr revIDLastSave="127" documentId="8_{FEC6F956-4BD7-4F88-9B6B-4D9E892C991B}" xr6:coauthVersionLast="47" xr6:coauthVersionMax="47" xr10:uidLastSave="{AB1D6BD4-86F1-4472-8DBE-D908A0706F7B}"/>
  <bookViews>
    <workbookView xWindow="780" yWindow="780" windowWidth="21600" windowHeight="11385" firstSheet="1" activeTab="4" xr2:uid="{DFF8C4FE-0B27-44A2-BFC8-E36AE6CF00A1}"/>
  </bookViews>
  <sheets>
    <sheet name="Compras" sheetId="1" r:id="rId1"/>
    <sheet name="Referencia relativa" sheetId="2" r:id="rId2"/>
    <sheet name="Ingresos y gastos" sheetId="3" r:id="rId3"/>
    <sheet name="Referencias mixtas" sheetId="4" r:id="rId4"/>
    <sheet name="Crucigrama" sheetId="5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7" i="4" l="1"/>
  <c r="D8" i="4"/>
  <c r="C7" i="4"/>
  <c r="C8" i="4"/>
  <c r="D6" i="4"/>
  <c r="C6" i="4"/>
  <c r="B7" i="4"/>
  <c r="B8" i="4"/>
  <c r="B6" i="4"/>
  <c r="C9" i="3"/>
  <c r="B9" i="3"/>
  <c r="D6" i="3"/>
  <c r="E6" i="3" s="1"/>
  <c r="F6" i="3" s="1"/>
  <c r="G6" i="3" s="1"/>
  <c r="H6" i="3" s="1"/>
  <c r="I6" i="3" s="1"/>
  <c r="J6" i="3" s="1"/>
  <c r="K6" i="3" s="1"/>
  <c r="L6" i="3" s="1"/>
  <c r="M6" i="3" s="1"/>
  <c r="D7" i="3"/>
  <c r="D8" i="3"/>
  <c r="D4" i="3"/>
  <c r="E4" i="3" s="1"/>
  <c r="F4" i="3" s="1"/>
  <c r="G4" i="3" s="1"/>
  <c r="H4" i="3" s="1"/>
  <c r="I4" i="3" s="1"/>
  <c r="J4" i="3" s="1"/>
  <c r="K4" i="3" s="1"/>
  <c r="L4" i="3" s="1"/>
  <c r="M4" i="3" s="1"/>
  <c r="D3" i="3"/>
  <c r="E3" i="3" s="1"/>
  <c r="F3" i="3" s="1"/>
  <c r="G3" i="3" s="1"/>
  <c r="H3" i="3" s="1"/>
  <c r="I3" i="3" s="1"/>
  <c r="J3" i="3" s="1"/>
  <c r="K3" i="3" s="1"/>
  <c r="L3" i="3" s="1"/>
  <c r="M3" i="3" s="1"/>
  <c r="D2" i="3"/>
  <c r="D9" i="3" s="1"/>
  <c r="E6" i="2"/>
  <c r="E5" i="2"/>
  <c r="E4" i="2"/>
  <c r="E3" i="2"/>
  <c r="E2" i="2"/>
  <c r="C2" i="2"/>
  <c r="C6" i="2"/>
  <c r="C5" i="2"/>
  <c r="C4" i="2"/>
  <c r="C3" i="2"/>
  <c r="D4" i="1"/>
  <c r="D5" i="1"/>
  <c r="D6" i="1"/>
  <c r="D3" i="1"/>
  <c r="S6" i="3" l="1"/>
  <c r="S4" i="3"/>
  <c r="S3" i="3"/>
  <c r="E7" i="3"/>
  <c r="E8" i="3"/>
  <c r="F8" i="3" s="1"/>
  <c r="G8" i="3" s="1"/>
  <c r="H8" i="3" s="1"/>
  <c r="I8" i="3" s="1"/>
  <c r="J8" i="3" s="1"/>
  <c r="K8" i="3" s="1"/>
  <c r="L8" i="3" s="1"/>
  <c r="M8" i="3" s="1"/>
  <c r="Q3" i="3"/>
  <c r="Q4" i="3"/>
  <c r="U6" i="3"/>
  <c r="U4" i="3"/>
  <c r="Q6" i="3"/>
  <c r="U3" i="3"/>
  <c r="E2" i="3"/>
  <c r="O3" i="3"/>
  <c r="O4" i="3"/>
  <c r="O6" i="3"/>
  <c r="F7" i="3" l="1"/>
  <c r="G7" i="3" s="1"/>
  <c r="H7" i="3" s="1"/>
  <c r="I7" i="3" s="1"/>
  <c r="J7" i="3" s="1"/>
  <c r="K7" i="3" s="1"/>
  <c r="L7" i="3" s="1"/>
  <c r="M7" i="3" s="1"/>
  <c r="F2" i="3"/>
  <c r="E9" i="3"/>
  <c r="O7" i="3"/>
  <c r="U8" i="3"/>
  <c r="Q7" i="3"/>
  <c r="Q8" i="3"/>
  <c r="S8" i="3"/>
  <c r="U7" i="3"/>
  <c r="O8" i="3"/>
  <c r="S7" i="3" l="1"/>
  <c r="G2" i="3"/>
  <c r="F9" i="3"/>
  <c r="H2" i="3" l="1"/>
  <c r="G9" i="3"/>
  <c r="I2" i="3" l="1"/>
  <c r="H9" i="3"/>
  <c r="J2" i="3" l="1"/>
  <c r="I9" i="3"/>
  <c r="K2" i="3" l="1"/>
  <c r="J9" i="3"/>
  <c r="L2" i="3" l="1"/>
  <c r="K9" i="3"/>
  <c r="M2" i="3" l="1"/>
  <c r="L9" i="3"/>
  <c r="M9" i="3" l="1"/>
  <c r="U2" i="3"/>
  <c r="O2" i="3"/>
  <c r="S2" i="3"/>
  <c r="Q2" i="3"/>
</calcChain>
</file>

<file path=xl/sharedStrings.xml><?xml version="1.0" encoding="utf-8"?>
<sst xmlns="http://schemas.openxmlformats.org/spreadsheetml/2006/main" count="148" uniqueCount="69">
  <si>
    <t>Cantidad</t>
  </si>
  <si>
    <t>Precio unit.</t>
  </si>
  <si>
    <t>Importe</t>
  </si>
  <si>
    <t>Imp. IVA</t>
  </si>
  <si>
    <t>Tipo de IVA</t>
  </si>
  <si>
    <t>Artículo</t>
  </si>
  <si>
    <t>Semestre 1</t>
  </si>
  <si>
    <t>Semestre 2</t>
  </si>
  <si>
    <t>Coche</t>
  </si>
  <si>
    <t>Balón</t>
  </si>
  <si>
    <t>Muñeca</t>
  </si>
  <si>
    <t>Consola</t>
  </si>
  <si>
    <t>Ordenador</t>
  </si>
  <si>
    <t>IVA</t>
  </si>
  <si>
    <t>Precio Ud</t>
  </si>
  <si>
    <t>INGRESOS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</si>
  <si>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</si>
  <si>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</si>
  <si>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</si>
  <si>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</si>
  <si>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</si>
  <si>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</si>
  <si>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</si>
  <si>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</si>
  <si>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</si>
  <si>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</si>
  <si>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</si>
  <si>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</si>
  <si>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TOTAL</t>
  </si>
  <si>
    <t>MEDIA</t>
  </si>
  <si>
    <t>MÁXIMO</t>
  </si>
  <si>
    <t>MÍNIMO</t>
  </si>
  <si>
    <t>VENTAS</t>
  </si>
  <si>
    <t>ALQUILERES</t>
  </si>
  <si>
    <t>OTROS INGRESOS</t>
  </si>
  <si>
    <t>GASTOS</t>
  </si>
  <si>
    <t>SALARIOS</t>
  </si>
  <si>
    <t>GASTOS PRODUCCIÓN</t>
  </si>
  <si>
    <t>OTROS GASTOS</t>
  </si>
  <si>
    <t>BENEFICIOS</t>
  </si>
  <si>
    <t>Producto 1</t>
  </si>
  <si>
    <t>Producto 2</t>
  </si>
  <si>
    <t>Producto 3</t>
  </si>
  <si>
    <t>Enero</t>
  </si>
  <si>
    <t>Febrero</t>
  </si>
  <si>
    <t>Marzo</t>
  </si>
  <si>
    <t>Tipos IVA</t>
  </si>
  <si>
    <t>P</t>
  </si>
  <si>
    <t>D</t>
  </si>
  <si>
    <t>C</t>
  </si>
  <si>
    <t>S</t>
  </si>
  <si>
    <t>R</t>
  </si>
  <si>
    <t>G</t>
  </si>
  <si>
    <t>U</t>
  </si>
  <si>
    <t>L</t>
  </si>
  <si>
    <t>V</t>
  </si>
  <si>
    <t>I</t>
  </si>
  <si>
    <t>E</t>
  </si>
  <si>
    <t>J</t>
  </si>
  <si>
    <t>F</t>
  </si>
  <si>
    <t>M</t>
  </si>
  <si>
    <t>N</t>
  </si>
  <si>
    <t>H</t>
  </si>
  <si>
    <t>Z</t>
  </si>
  <si>
    <t>O</t>
  </si>
  <si>
    <t>B</t>
  </si>
  <si>
    <t>T</t>
  </si>
  <si>
    <t>A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</si>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</sst>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_-* #,##0\ &quot;€&quot;_-;\-* #,##0\ &quot;€&quot;_-;_-* &quot;-&quot;??\ &quot;€&quot;_-;_-@_-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E699"/>
        <bgColor indexed="64"/>
      </patternFill>
    </fill>
  </fills>
  <borders count="19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A9D08E"/>
      </left>
      <right style="thin">
        <color rgb="FFA9D08E"/>
      </right>
      <top style="thin">
        <color rgb="FFA9D08E"/>
      </top>
      <bottom style="thin">
        <color rgb="FFA9D08E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/>
    <xf numFmtId="0" fontId="2" fillId="2" borderId="0" xfId="0" applyFont="1" applyFill="1"/>
    <xf numFmtId="164" fontId="0" fillId="0" borderId="0" xfId="1" applyNumberFormat="1" applyFont="1"/>
    <xf numFmtId="0" fontId="0" fillId="2" borderId="0" xfId="0" applyFill="1"/>
    <xf numFmtId="164" fontId="0" fillId="2" borderId="0" xfId="1" applyNumberFormat="1" applyFont="1" applyFill="1"/>
    <xf numFmtId="164" fontId="0" fillId="3" borderId="0" xfId="1" applyNumberFormat="1" applyFont="1" applyFill="1"/>
    <xf numFmtId="164" fontId="0" fillId="4" borderId="0" xfId="1" applyNumberFormat="1" applyFont="1" applyFill="1"/>
    <xf numFmtId="164" fontId="0" fillId="0" borderId="0" xfId="0" applyNumberFormat="1"/>
    <xf numFmtId="0" fontId="2" fillId="5" borderId="0" xfId="0" applyFont="1" applyFill="1"/>
    <xf numFmtId="0" fontId="0" fillId="5" borderId="0" xfId="0" applyFill="1"/>
    <xf numFmtId="9" fontId="2" fillId="5" borderId="0" xfId="0" applyNumberFormat="1" applyFont="1" applyFill="1"/>
    <xf numFmtId="0" fontId="2" fillId="6" borderId="1" xfId="0" applyFont="1" applyFill="1" applyBorder="1"/>
    <xf numFmtId="9" fontId="2" fillId="0" borderId="2" xfId="0" applyNumberFormat="1" applyFont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6" borderId="13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6" fillId="5" borderId="0" xfId="0" applyFont="1" applyFill="1"/>
    <xf numFmtId="164" fontId="6" fillId="5" borderId="0" xfId="1" applyNumberFormat="1" applyFont="1" applyFill="1"/>
    <xf numFmtId="0" fontId="5" fillId="5" borderId="11" xfId="0" applyFont="1" applyFill="1" applyBorder="1"/>
    <xf numFmtId="0" fontId="5" fillId="5" borderId="1" xfId="0" applyFont="1" applyFill="1" applyBorder="1"/>
    <xf numFmtId="164" fontId="5" fillId="5" borderId="1" xfId="1" applyNumberFormat="1" applyFont="1" applyFill="1" applyBorder="1"/>
    <xf numFmtId="164" fontId="5" fillId="5" borderId="11" xfId="1" applyNumberFormat="1" applyFont="1" applyFill="1" applyBorder="1"/>
    <xf numFmtId="0" fontId="6" fillId="5" borderId="1" xfId="0" applyFont="1" applyFill="1" applyBorder="1"/>
    <xf numFmtId="0" fontId="5" fillId="5" borderId="3" xfId="0" applyFont="1" applyFill="1" applyBorder="1"/>
    <xf numFmtId="0" fontId="6" fillId="5" borderId="13" xfId="0" applyFont="1" applyFill="1" applyBorder="1"/>
    <xf numFmtId="0" fontId="5" fillId="5" borderId="13" xfId="0" applyFont="1" applyFill="1" applyBorder="1"/>
    <xf numFmtId="0" fontId="5" fillId="5" borderId="8" xfId="0" applyFont="1" applyFill="1" applyBorder="1"/>
    <xf numFmtId="164" fontId="6" fillId="5" borderId="15" xfId="1" applyNumberFormat="1" applyFont="1" applyFill="1" applyBorder="1"/>
    <xf numFmtId="164" fontId="6" fillId="5" borderId="16" xfId="1" applyNumberFormat="1" applyFont="1" applyFill="1" applyBorder="1"/>
    <xf numFmtId="164" fontId="6" fillId="5" borderId="17" xfId="1" applyNumberFormat="1" applyFont="1" applyFill="1" applyBorder="1"/>
    <xf numFmtId="0" fontId="2" fillId="0" borderId="1" xfId="0" applyFont="1" applyBorder="1"/>
    <xf numFmtId="0" fontId="2" fillId="0" borderId="11" xfId="0" applyFont="1" applyBorder="1"/>
    <xf numFmtId="0" fontId="2" fillId="0" borderId="13" xfId="0" applyFont="1" applyBorder="1"/>
    <xf numFmtId="164" fontId="0" fillId="0" borderId="13" xfId="1" applyNumberFormat="1" applyFont="1" applyBorder="1"/>
    <xf numFmtId="9" fontId="2" fillId="0" borderId="1" xfId="0" applyNumberFormat="1" applyFont="1" applyBorder="1"/>
    <xf numFmtId="164" fontId="0" fillId="0" borderId="1" xfId="0" applyNumberFormat="1" applyBorder="1"/>
    <xf numFmtId="164" fontId="0" fillId="0" borderId="13" xfId="0" applyNumberFormat="1" applyBorder="1"/>
    <xf numFmtId="164" fontId="0" fillId="0" borderId="2" xfId="0" applyNumberFormat="1" applyBorder="1"/>
    <xf numFmtId="0" fontId="2" fillId="0" borderId="14" xfId="0" applyFont="1" applyBorder="1"/>
    <xf numFmtId="0" fontId="2" fillId="0" borderId="3" xfId="0" applyFont="1" applyBorder="1"/>
    <xf numFmtId="164" fontId="0" fillId="0" borderId="5" xfId="1" applyNumberFormat="1" applyFont="1" applyBorder="1"/>
    <xf numFmtId="164" fontId="0" fillId="0" borderId="2" xfId="1" applyNumberFormat="1" applyFont="1" applyBorder="1"/>
    <xf numFmtId="0" fontId="2" fillId="0" borderId="8" xfId="0" applyFont="1" applyBorder="1"/>
    <xf numFmtId="164" fontId="0" fillId="0" borderId="3" xfId="1" applyNumberFormat="1" applyFont="1" applyBorder="1"/>
    <xf numFmtId="164" fontId="0" fillId="0" borderId="7" xfId="1" applyNumberFormat="1" applyFont="1" applyBorder="1"/>
    <xf numFmtId="0" fontId="2" fillId="0" borderId="6" xfId="0" applyFont="1" applyBorder="1"/>
    <xf numFmtId="9" fontId="2" fillId="0" borderId="5" xfId="0" applyNumberFormat="1" applyFont="1" applyBorder="1"/>
    <xf numFmtId="164" fontId="0" fillId="0" borderId="5" xfId="0" applyNumberFormat="1" applyBorder="1"/>
    <xf numFmtId="164" fontId="0" fillId="0" borderId="12" xfId="0" applyNumberFormat="1" applyBorder="1"/>
    <xf numFmtId="9" fontId="2" fillId="0" borderId="4" xfId="0" applyNumberFormat="1" applyFont="1" applyBorder="1"/>
    <xf numFmtId="0" fontId="4" fillId="5" borderId="18" xfId="0" applyFont="1" applyFill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A4F95-D2AD-4BC5-995A-2575BDB4ED93}">
  <dimension ref="A2:D8"/>
  <sheetViews>
    <sheetView workbookViewId="0">
      <selection activeCell="G8" sqref="G7:G8"/>
    </sheetView>
  </sheetViews>
  <sheetFormatPr defaultColWidth="11.42578125" defaultRowHeight="15"/>
  <sheetData>
    <row r="2" spans="1:4">
      <c r="A2" s="23" t="s">
        <v>0</v>
      </c>
      <c r="B2" s="15" t="s">
        <v>1</v>
      </c>
      <c r="C2" s="23" t="s">
        <v>2</v>
      </c>
      <c r="D2" s="16" t="s">
        <v>3</v>
      </c>
    </row>
    <row r="3" spans="1:4">
      <c r="A3" s="24">
        <v>12</v>
      </c>
      <c r="B3" s="21">
        <v>5</v>
      </c>
      <c r="C3" s="24">
        <v>60</v>
      </c>
      <c r="D3" s="22">
        <f>C3*$B$8</f>
        <v>4.2</v>
      </c>
    </row>
    <row r="4" spans="1:4">
      <c r="A4" s="24">
        <v>15</v>
      </c>
      <c r="B4" s="21">
        <v>8</v>
      </c>
      <c r="C4" s="24">
        <v>120</v>
      </c>
      <c r="D4" s="22">
        <f t="shared" ref="D4:D6" si="0">C4*$B$8</f>
        <v>8.4</v>
      </c>
    </row>
    <row r="5" spans="1:4">
      <c r="A5" s="25">
        <v>18</v>
      </c>
      <c r="B5" s="19">
        <v>10</v>
      </c>
      <c r="C5" s="25">
        <v>180</v>
      </c>
      <c r="D5" s="20">
        <f t="shared" si="0"/>
        <v>12.600000000000001</v>
      </c>
    </row>
    <row r="6" spans="1:4">
      <c r="A6" s="26">
        <v>21</v>
      </c>
      <c r="B6" s="17">
        <v>15</v>
      </c>
      <c r="C6" s="26">
        <v>315</v>
      </c>
      <c r="D6" s="18">
        <f t="shared" si="0"/>
        <v>22.05</v>
      </c>
    </row>
    <row r="8" spans="1:4">
      <c r="A8" s="13" t="s">
        <v>4</v>
      </c>
      <c r="B8" s="14">
        <v>7.0000000000000007E-2</v>
      </c>
      <c r="C8" s="1"/>
      <c r="D8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D1DF9-5A00-4C84-8735-A3D0585E1069}">
  <dimension ref="A1:E15"/>
  <sheetViews>
    <sheetView workbookViewId="0">
      <selection activeCell="D9" sqref="D9"/>
    </sheetView>
  </sheetViews>
  <sheetFormatPr defaultColWidth="11.42578125" defaultRowHeight="15"/>
  <sheetData>
    <row r="1" spans="1:5">
      <c r="A1" s="10" t="s">
        <v>5</v>
      </c>
      <c r="B1" s="10" t="s">
        <v>6</v>
      </c>
      <c r="C1" s="10" t="s">
        <v>2</v>
      </c>
      <c r="D1" s="10" t="s">
        <v>7</v>
      </c>
      <c r="E1" s="10" t="s">
        <v>2</v>
      </c>
    </row>
    <row r="2" spans="1:5">
      <c r="A2" s="10" t="s">
        <v>8</v>
      </c>
      <c r="B2" s="11">
        <v>1000</v>
      </c>
      <c r="C2" s="11">
        <f>B2*$B11*(1+$B$8)</f>
        <v>580000</v>
      </c>
      <c r="D2" s="11">
        <v>3500</v>
      </c>
      <c r="E2" s="11">
        <f>D2*$B11*(1+$B$8)</f>
        <v>2029999.9999999998</v>
      </c>
    </row>
    <row r="3" spans="1:5">
      <c r="A3" s="10" t="s">
        <v>9</v>
      </c>
      <c r="B3" s="11">
        <v>300</v>
      </c>
      <c r="C3" s="11">
        <f>B3*$B12*(1+$B$8)</f>
        <v>521999.99999999994</v>
      </c>
      <c r="D3" s="11">
        <v>550</v>
      </c>
      <c r="E3" s="11">
        <f>D3*$B12*(1+$B$8)</f>
        <v>956999.99999999988</v>
      </c>
    </row>
    <row r="4" spans="1:5">
      <c r="A4" s="10" t="s">
        <v>10</v>
      </c>
      <c r="B4" s="11">
        <v>1000</v>
      </c>
      <c r="C4" s="11">
        <f t="shared" ref="C3:E6" si="0">B4*$B13*(1+$B$8)</f>
        <v>9280000</v>
      </c>
      <c r="D4" s="11">
        <v>100000</v>
      </c>
      <c r="E4" s="11">
        <f t="shared" ref="E4" si="1">D4*$B13*(1+$B$8)</f>
        <v>927999999.99999988</v>
      </c>
    </row>
    <row r="5" spans="1:5">
      <c r="A5" s="10" t="s">
        <v>11</v>
      </c>
      <c r="B5" s="11">
        <v>120</v>
      </c>
      <c r="C5" s="11">
        <f t="shared" si="0"/>
        <v>3479999.9999999995</v>
      </c>
      <c r="D5" s="11">
        <v>340</v>
      </c>
      <c r="E5" s="11">
        <f t="shared" ref="E5" si="2">D5*$B14*(1+$B$8)</f>
        <v>9860000</v>
      </c>
    </row>
    <row r="6" spans="1:5">
      <c r="A6" s="10" t="s">
        <v>12</v>
      </c>
      <c r="B6" s="11">
        <v>50</v>
      </c>
      <c r="C6" s="11">
        <f t="shared" si="0"/>
        <v>8700000</v>
      </c>
      <c r="D6" s="11">
        <v>700</v>
      </c>
      <c r="E6" s="11">
        <f t="shared" ref="E6" si="3">D6*$B15*(1+$B$8)</f>
        <v>121799999.99999999</v>
      </c>
    </row>
    <row r="8" spans="1:5">
      <c r="A8" s="10" t="s">
        <v>13</v>
      </c>
      <c r="B8" s="12">
        <v>0.16</v>
      </c>
    </row>
    <row r="10" spans="1:5">
      <c r="A10" s="10" t="s">
        <v>5</v>
      </c>
      <c r="B10" s="10" t="s">
        <v>14</v>
      </c>
    </row>
    <row r="11" spans="1:5">
      <c r="A11" s="10" t="s">
        <v>8</v>
      </c>
      <c r="B11" s="11">
        <v>500</v>
      </c>
    </row>
    <row r="12" spans="1:5">
      <c r="A12" s="10" t="s">
        <v>9</v>
      </c>
      <c r="B12" s="11">
        <v>1500</v>
      </c>
    </row>
    <row r="13" spans="1:5">
      <c r="A13" s="10" t="s">
        <v>10</v>
      </c>
      <c r="B13" s="11">
        <v>8000</v>
      </c>
    </row>
    <row r="14" spans="1:5">
      <c r="A14" s="10" t="s">
        <v>11</v>
      </c>
      <c r="B14" s="11">
        <v>25000</v>
      </c>
    </row>
    <row r="15" spans="1:5">
      <c r="A15" s="10" t="s">
        <v>12</v>
      </c>
      <c r="B15" s="11">
        <v>150000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754CBF-3473-4859-B7E2-2A5507868DD3}">
  <dimension ref="A1:U10"/>
  <sheetViews>
    <sheetView zoomScale="80" zoomScaleNormal="80" workbookViewId="0">
      <selection activeCell="H13" sqref="H13"/>
    </sheetView>
  </sheetViews>
  <sheetFormatPr defaultColWidth="11.42578125" defaultRowHeight="15"/>
  <cols>
    <col min="1" max="1" width="21.140625" customWidth="1"/>
    <col min="2" max="9" width="15.5703125" bestFit="1" customWidth="1"/>
    <col min="10" max="10" width="12.5703125" customWidth="1"/>
    <col min="11" max="11" width="15.5703125" bestFit="1" customWidth="1"/>
    <col min="12" max="12" width="13.42578125" customWidth="1"/>
    <col min="13" max="13" width="15.5703125" bestFit="1" customWidth="1"/>
    <col min="15" max="15" width="16.5703125" bestFit="1" customWidth="1"/>
    <col min="17" max="17" width="15.5703125" bestFit="1" customWidth="1"/>
    <col min="19" max="19" width="15.5703125" bestFit="1" customWidth="1"/>
    <col min="21" max="21" width="15.5703125" bestFit="1" customWidth="1"/>
  </cols>
  <sheetData>
    <row r="1" spans="1:21">
      <c r="A1" s="34" t="s">
        <v>15</v>
      </c>
      <c r="B1" s="29" t="s">
        <v>16</v>
      </c>
      <c r="C1" s="29" t="s">
        <v>17</v>
      </c>
      <c r="D1" s="29" t="s">
        <v>18</v>
      </c>
      <c r="E1" s="29" t="s">
        <v>19</v>
      </c>
      <c r="F1" s="29" t="s">
        <v>20</v>
      </c>
      <c r="G1" s="29" t="s">
        <v>21</v>
      </c>
      <c r="H1" s="29" t="s">
        <v>22</v>
      </c>
      <c r="I1" s="29" t="s">
        <v>23</v>
      </c>
      <c r="J1" s="29" t="s">
        <v>24</v>
      </c>
      <c r="K1" s="29" t="s">
        <v>25</v>
      </c>
      <c r="L1" s="29" t="s">
        <v>26</v>
      </c>
      <c r="M1" s="30" t="s">
        <v>27</v>
      </c>
      <c r="N1" s="27"/>
      <c r="O1" s="3" t="s">
        <v>28</v>
      </c>
      <c r="P1" s="5"/>
      <c r="Q1" s="3" t="s">
        <v>29</v>
      </c>
      <c r="R1" s="5"/>
      <c r="S1" s="3" t="s">
        <v>30</v>
      </c>
      <c r="T1" s="3"/>
      <c r="U1" s="3" t="s">
        <v>31</v>
      </c>
    </row>
    <row r="2" spans="1:21">
      <c r="A2" s="35" t="s">
        <v>32</v>
      </c>
      <c r="B2" s="28">
        <v>2500000</v>
      </c>
      <c r="C2" s="28">
        <v>2750000</v>
      </c>
      <c r="D2" s="28">
        <f>($C2-$B2)+C2</f>
        <v>3000000</v>
      </c>
      <c r="E2" s="28">
        <f t="shared" ref="E2:M2" si="0">($C2-$B2)+D2</f>
        <v>3250000</v>
      </c>
      <c r="F2" s="28">
        <f t="shared" si="0"/>
        <v>3500000</v>
      </c>
      <c r="G2" s="28">
        <f t="shared" si="0"/>
        <v>3750000</v>
      </c>
      <c r="H2" s="28">
        <f t="shared" si="0"/>
        <v>4000000</v>
      </c>
      <c r="I2" s="28">
        <f t="shared" si="0"/>
        <v>4250000</v>
      </c>
      <c r="J2" s="28">
        <f t="shared" si="0"/>
        <v>4500000</v>
      </c>
      <c r="K2" s="28">
        <f t="shared" si="0"/>
        <v>4750000</v>
      </c>
      <c r="L2" s="28">
        <f t="shared" si="0"/>
        <v>5000000</v>
      </c>
      <c r="M2" s="40">
        <f t="shared" si="0"/>
        <v>5250000</v>
      </c>
      <c r="N2" s="28"/>
      <c r="O2" s="7">
        <f>SUM(B2:N2)</f>
        <v>46500000</v>
      </c>
      <c r="P2" s="8"/>
      <c r="Q2" s="7">
        <f>AVERAGE(B2:M2)</f>
        <v>3875000</v>
      </c>
      <c r="R2" s="8"/>
      <c r="S2" s="7">
        <f>MAX(B2:M2)</f>
        <v>5250000</v>
      </c>
      <c r="T2" s="8"/>
      <c r="U2" s="7">
        <f>MIN(B2:M2)</f>
        <v>2500000</v>
      </c>
    </row>
    <row r="3" spans="1:21">
      <c r="A3" s="35" t="s">
        <v>33</v>
      </c>
      <c r="B3" s="28">
        <v>1250000</v>
      </c>
      <c r="C3" s="28">
        <v>1300000</v>
      </c>
      <c r="D3" s="28">
        <f>($C3-$B3)+C3</f>
        <v>1350000</v>
      </c>
      <c r="E3" s="28">
        <f t="shared" ref="E3:M3" si="1">($C3-$B3)+D3</f>
        <v>1400000</v>
      </c>
      <c r="F3" s="28">
        <f t="shared" si="1"/>
        <v>1450000</v>
      </c>
      <c r="G3" s="28">
        <f t="shared" si="1"/>
        <v>1500000</v>
      </c>
      <c r="H3" s="28">
        <f t="shared" si="1"/>
        <v>1550000</v>
      </c>
      <c r="I3" s="28">
        <f t="shared" si="1"/>
        <v>1600000</v>
      </c>
      <c r="J3" s="28">
        <f t="shared" si="1"/>
        <v>1650000</v>
      </c>
      <c r="K3" s="28">
        <f t="shared" si="1"/>
        <v>1700000</v>
      </c>
      <c r="L3" s="28">
        <f t="shared" si="1"/>
        <v>1750000</v>
      </c>
      <c r="M3" s="40">
        <f t="shared" si="1"/>
        <v>1800000</v>
      </c>
      <c r="N3" s="28"/>
      <c r="O3" s="7">
        <f>SUM(B3:N3)</f>
        <v>18300000</v>
      </c>
      <c r="P3" s="8"/>
      <c r="Q3" s="7">
        <f>AVERAGE(B3:M3)</f>
        <v>1525000</v>
      </c>
      <c r="R3" s="8"/>
      <c r="S3" s="7">
        <f>MAX(B3:M3)</f>
        <v>1800000</v>
      </c>
      <c r="T3" s="8"/>
      <c r="U3" s="7">
        <f>MIN(B3:M3)</f>
        <v>1250000</v>
      </c>
    </row>
    <row r="4" spans="1:21">
      <c r="A4" s="35" t="s">
        <v>34</v>
      </c>
      <c r="B4" s="28">
        <v>2750000</v>
      </c>
      <c r="C4" s="28">
        <v>2700000</v>
      </c>
      <c r="D4" s="28">
        <f>($C4-$B4)+C4</f>
        <v>2650000</v>
      </c>
      <c r="E4" s="28">
        <f t="shared" ref="E4:M4" si="2">($C4-$B4)+D4</f>
        <v>2600000</v>
      </c>
      <c r="F4" s="28">
        <f t="shared" si="2"/>
        <v>2550000</v>
      </c>
      <c r="G4" s="28">
        <f t="shared" si="2"/>
        <v>2500000</v>
      </c>
      <c r="H4" s="28">
        <f t="shared" si="2"/>
        <v>2450000</v>
      </c>
      <c r="I4" s="28">
        <f t="shared" si="2"/>
        <v>2400000</v>
      </c>
      <c r="J4" s="28">
        <f t="shared" si="2"/>
        <v>2350000</v>
      </c>
      <c r="K4" s="28">
        <f t="shared" si="2"/>
        <v>2300000</v>
      </c>
      <c r="L4" s="28">
        <f t="shared" si="2"/>
        <v>2250000</v>
      </c>
      <c r="M4" s="40">
        <f t="shared" si="2"/>
        <v>2200000</v>
      </c>
      <c r="N4" s="28"/>
      <c r="O4" s="7">
        <f>SUM(B4:M4)</f>
        <v>29700000</v>
      </c>
      <c r="P4" s="8"/>
      <c r="Q4" s="7">
        <f>AVERAGE(B4:M4)</f>
        <v>2475000</v>
      </c>
      <c r="R4" s="8"/>
      <c r="S4" s="7">
        <f>MAX(B4:M4)</f>
        <v>2750000</v>
      </c>
      <c r="T4" s="8"/>
      <c r="U4" s="7">
        <f>MIN(B4:M4)</f>
        <v>2200000</v>
      </c>
    </row>
    <row r="5" spans="1:21">
      <c r="A5" s="36" t="s">
        <v>35</v>
      </c>
      <c r="B5" s="38"/>
      <c r="C5" s="38"/>
      <c r="D5" s="38"/>
      <c r="E5" s="38"/>
      <c r="F5" s="38"/>
      <c r="G5" s="38"/>
      <c r="H5" s="38"/>
      <c r="I5" s="38"/>
      <c r="J5" s="38"/>
      <c r="K5" s="38"/>
      <c r="L5" s="38"/>
      <c r="M5" s="39"/>
      <c r="N5" s="28"/>
      <c r="O5" s="6"/>
      <c r="P5" s="8"/>
      <c r="Q5" s="6"/>
      <c r="R5" s="8"/>
      <c r="S5" s="6"/>
      <c r="T5" s="8"/>
      <c r="U5" s="6"/>
    </row>
    <row r="6" spans="1:21">
      <c r="A6" s="35" t="s">
        <v>36</v>
      </c>
      <c r="B6" s="28">
        <v>900000</v>
      </c>
      <c r="C6" s="28">
        <v>900000</v>
      </c>
      <c r="D6" s="28">
        <f t="shared" ref="D6:M8" si="3">($C6-$B6)+C6</f>
        <v>900000</v>
      </c>
      <c r="E6" s="28">
        <f t="shared" si="3"/>
        <v>900000</v>
      </c>
      <c r="F6" s="28">
        <f t="shared" si="3"/>
        <v>900000</v>
      </c>
      <c r="G6" s="28">
        <f t="shared" si="3"/>
        <v>900000</v>
      </c>
      <c r="H6" s="28">
        <f t="shared" si="3"/>
        <v>900000</v>
      </c>
      <c r="I6" s="28">
        <f t="shared" si="3"/>
        <v>900000</v>
      </c>
      <c r="J6" s="28">
        <f t="shared" si="3"/>
        <v>900000</v>
      </c>
      <c r="K6" s="28">
        <f t="shared" si="3"/>
        <v>900000</v>
      </c>
      <c r="L6" s="28">
        <f t="shared" si="3"/>
        <v>900000</v>
      </c>
      <c r="M6" s="40">
        <f t="shared" si="3"/>
        <v>900000</v>
      </c>
      <c r="N6" s="28"/>
      <c r="O6" s="7">
        <f>SUM(B6:M6)</f>
        <v>10800000</v>
      </c>
      <c r="P6" s="8"/>
      <c r="Q6" s="7">
        <f>AVERAGE(B6:M6)</f>
        <v>900000</v>
      </c>
      <c r="R6" s="8"/>
      <c r="S6" s="7">
        <f>MAX(B6:M6)</f>
        <v>900000</v>
      </c>
      <c r="T6" s="8"/>
      <c r="U6" s="7">
        <f>MIN(B6:M6)</f>
        <v>900000</v>
      </c>
    </row>
    <row r="7" spans="1:21">
      <c r="A7" s="35" t="s">
        <v>37</v>
      </c>
      <c r="B7" s="28">
        <v>750000</v>
      </c>
      <c r="C7" s="28">
        <v>825000</v>
      </c>
      <c r="D7" s="28">
        <f t="shared" si="3"/>
        <v>900000</v>
      </c>
      <c r="E7" s="28">
        <f t="shared" si="3"/>
        <v>975000</v>
      </c>
      <c r="F7" s="28">
        <f t="shared" si="3"/>
        <v>1050000</v>
      </c>
      <c r="G7" s="28">
        <f t="shared" si="3"/>
        <v>1125000</v>
      </c>
      <c r="H7" s="28">
        <f t="shared" si="3"/>
        <v>1200000</v>
      </c>
      <c r="I7" s="28">
        <f t="shared" si="3"/>
        <v>1275000</v>
      </c>
      <c r="J7" s="28">
        <f t="shared" si="3"/>
        <v>1350000</v>
      </c>
      <c r="K7" s="28">
        <f t="shared" si="3"/>
        <v>1425000</v>
      </c>
      <c r="L7" s="28">
        <f t="shared" si="3"/>
        <v>1500000</v>
      </c>
      <c r="M7" s="40">
        <f t="shared" si="3"/>
        <v>1575000</v>
      </c>
      <c r="N7" s="28"/>
      <c r="O7" s="7">
        <f>SUM(B7:M7)</f>
        <v>13950000</v>
      </c>
      <c r="P7" s="8"/>
      <c r="Q7" s="7">
        <f>AVERAGE(B7:M7)</f>
        <v>1162500</v>
      </c>
      <c r="R7" s="8"/>
      <c r="S7" s="7">
        <f>MAX(B7:M7)</f>
        <v>1575000</v>
      </c>
      <c r="T7" s="8"/>
      <c r="U7" s="7">
        <f>MIN(B7:M7)</f>
        <v>750000</v>
      </c>
    </row>
    <row r="8" spans="1:21">
      <c r="A8" s="33" t="s">
        <v>38</v>
      </c>
      <c r="B8" s="28">
        <v>350000</v>
      </c>
      <c r="C8" s="28">
        <v>375000</v>
      </c>
      <c r="D8" s="28">
        <f t="shared" si="3"/>
        <v>400000</v>
      </c>
      <c r="E8" s="28">
        <f t="shared" si="3"/>
        <v>425000</v>
      </c>
      <c r="F8" s="28">
        <f t="shared" si="3"/>
        <v>450000</v>
      </c>
      <c r="G8" s="28">
        <f t="shared" si="3"/>
        <v>475000</v>
      </c>
      <c r="H8" s="28">
        <f t="shared" si="3"/>
        <v>500000</v>
      </c>
      <c r="I8" s="28">
        <f t="shared" si="3"/>
        <v>525000</v>
      </c>
      <c r="J8" s="28">
        <f t="shared" si="3"/>
        <v>550000</v>
      </c>
      <c r="K8" s="28">
        <f t="shared" si="3"/>
        <v>575000</v>
      </c>
      <c r="L8" s="28">
        <f t="shared" si="3"/>
        <v>600000</v>
      </c>
      <c r="M8" s="40">
        <f t="shared" si="3"/>
        <v>625000</v>
      </c>
      <c r="N8" s="28"/>
      <c r="O8" s="7">
        <f>SUM(B8:M8)</f>
        <v>5850000</v>
      </c>
      <c r="P8" s="8"/>
      <c r="Q8" s="7">
        <f>AVERAGE(B8:M8)</f>
        <v>487500</v>
      </c>
      <c r="R8" s="8"/>
      <c r="S8" s="7">
        <f>MAX(B8:M8)</f>
        <v>625000</v>
      </c>
      <c r="T8" s="8"/>
      <c r="U8" s="7">
        <f>MIN(B8:M8)</f>
        <v>350000</v>
      </c>
    </row>
    <row r="9" spans="1:21">
      <c r="A9" s="37" t="s">
        <v>39</v>
      </c>
      <c r="B9" s="32">
        <f>(B2+B3+B4)-(B6+B7+B8)</f>
        <v>4500000</v>
      </c>
      <c r="C9" s="32">
        <f>(C2+C3+C4)-(C6+C7+C8)</f>
        <v>4650000</v>
      </c>
      <c r="D9" s="32">
        <f>(D2+D3+D4)-(D6+D7+D8)</f>
        <v>4800000</v>
      </c>
      <c r="E9" s="32">
        <f>(E2+E3+E4)-(E6+E7+E8)</f>
        <v>4950000</v>
      </c>
      <c r="F9" s="32">
        <f>(F2+F3+F4)-(F6+F7+F8)</f>
        <v>5100000</v>
      </c>
      <c r="G9" s="32">
        <f>(G2+G3+G4)-(G6+G7+G8)</f>
        <v>5250000</v>
      </c>
      <c r="H9" s="32">
        <f>(H2+H3+H4)-(H6+H7+H8)</f>
        <v>5400000</v>
      </c>
      <c r="I9" s="32">
        <f>(I2+I3+I4)-(I6+I7+I8)</f>
        <v>5550000</v>
      </c>
      <c r="J9" s="32">
        <f>(J2+J3+J4)-(J6+J7+J8)</f>
        <v>5700000</v>
      </c>
      <c r="K9" s="32">
        <f>(K2+K3+K4)-(K6+K7+K8)</f>
        <v>5850000</v>
      </c>
      <c r="L9" s="32">
        <f>(L2+L3+L4)-(L6+L7+L8)</f>
        <v>6000000</v>
      </c>
      <c r="M9" s="31">
        <f>(M2+M3+M4)-(M6+M7+M8)</f>
        <v>6150000</v>
      </c>
      <c r="N9" s="28"/>
      <c r="O9" s="7"/>
      <c r="P9" s="8"/>
      <c r="Q9" s="7"/>
      <c r="R9" s="8"/>
      <c r="S9" s="7"/>
      <c r="T9" s="4"/>
      <c r="U9" s="7"/>
    </row>
    <row r="10" spans="1:21">
      <c r="A10" s="27"/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5"/>
      <c r="P10" s="5"/>
      <c r="Q10" s="5"/>
      <c r="R10" s="5"/>
      <c r="S10" s="5"/>
      <c r="T10" s="5"/>
      <c r="U10" s="5"/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0E9B9-8D3D-462C-A8FF-2BE76A39850E}">
  <dimension ref="A1:D8"/>
  <sheetViews>
    <sheetView workbookViewId="0">
      <selection activeCell="E7" sqref="E7"/>
    </sheetView>
  </sheetViews>
  <sheetFormatPr defaultColWidth="11.42578125" defaultRowHeight="15"/>
  <sheetData>
    <row r="1" spans="1:4">
      <c r="B1" s="50" t="s">
        <v>40</v>
      </c>
      <c r="C1" s="50" t="s">
        <v>41</v>
      </c>
      <c r="D1" s="43" t="s">
        <v>42</v>
      </c>
    </row>
    <row r="2" spans="1:4">
      <c r="A2" s="42" t="s">
        <v>43</v>
      </c>
      <c r="B2" s="54">
        <v>1200</v>
      </c>
      <c r="C2" s="44">
        <v>2400</v>
      </c>
      <c r="D2" s="51">
        <v>6000</v>
      </c>
    </row>
    <row r="3" spans="1:4">
      <c r="A3" s="53" t="s">
        <v>44</v>
      </c>
      <c r="B3" s="44">
        <v>1500</v>
      </c>
      <c r="C3" s="51">
        <v>2100</v>
      </c>
      <c r="D3" s="52">
        <v>6600</v>
      </c>
    </row>
    <row r="4" spans="1:4">
      <c r="A4" s="56" t="s">
        <v>45</v>
      </c>
      <c r="B4" s="54">
        <v>1800</v>
      </c>
      <c r="C4" s="44">
        <v>2700</v>
      </c>
      <c r="D4" s="55">
        <v>5400</v>
      </c>
    </row>
    <row r="5" spans="1:4">
      <c r="A5" s="41" t="s">
        <v>46</v>
      </c>
      <c r="B5" s="60">
        <v>0.16</v>
      </c>
      <c r="C5" s="45">
        <v>7.0000000000000007E-2</v>
      </c>
      <c r="D5" s="57">
        <v>0.04</v>
      </c>
    </row>
    <row r="6" spans="1:4">
      <c r="A6" s="2" t="s">
        <v>43</v>
      </c>
      <c r="B6" s="46">
        <f>B2*B$5</f>
        <v>192</v>
      </c>
      <c r="C6" s="9">
        <f>C2*C$5</f>
        <v>168.00000000000003</v>
      </c>
      <c r="D6" s="47">
        <f>D2*D$5</f>
        <v>240</v>
      </c>
    </row>
    <row r="7" spans="1:4">
      <c r="A7" s="41" t="s">
        <v>44</v>
      </c>
      <c r="B7" s="9">
        <f>B3*B$5</f>
        <v>240</v>
      </c>
      <c r="C7" s="47">
        <f t="shared" ref="C7:D8" si="0">C3*C$5</f>
        <v>147</v>
      </c>
      <c r="D7" s="58">
        <f>D3*D$5</f>
        <v>264</v>
      </c>
    </row>
    <row r="8" spans="1:4">
      <c r="A8" s="49" t="s">
        <v>45</v>
      </c>
      <c r="B8" s="59">
        <f t="shared" ref="B7:B8" si="1">B4*B$5</f>
        <v>288</v>
      </c>
      <c r="C8" s="46">
        <f t="shared" si="0"/>
        <v>189.00000000000003</v>
      </c>
      <c r="D8" s="48">
        <f t="shared" si="0"/>
        <v>216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944D5-A28D-4FB8-8432-5C019704F039}">
  <dimension ref="B2:K10"/>
  <sheetViews>
    <sheetView tabSelected="1" workbookViewId="0">
      <selection activeCell="B2" sqref="B2:K10"/>
    </sheetView>
  </sheetViews>
  <sheetFormatPr defaultColWidth="11.42578125" defaultRowHeight="15"/>
  <cols>
    <col min="2" max="11" width="2.7109375" customWidth="1"/>
  </cols>
  <sheetData>
    <row r="2" spans="2:11">
      <c r="B2" s="61" t="s">
        <v>47</v>
      </c>
      <c r="C2" s="61" t="s">
        <v>48</v>
      </c>
      <c r="D2" s="61" t="s">
        <v>49</v>
      </c>
      <c r="E2" s="61" t="s">
        <v>50</v>
      </c>
      <c r="F2" s="61" t="s">
        <v>48</v>
      </c>
      <c r="G2" s="61" t="s">
        <v>51</v>
      </c>
      <c r="H2" s="61" t="s">
        <v>52</v>
      </c>
      <c r="I2" s="61" t="s">
        <v>53</v>
      </c>
      <c r="J2" s="61" t="s">
        <v>54</v>
      </c>
      <c r="K2" s="61" t="s">
        <v>55</v>
      </c>
    </row>
    <row r="3" spans="2:11">
      <c r="B3" s="61" t="s">
        <v>54</v>
      </c>
      <c r="C3" s="61" t="s">
        <v>55</v>
      </c>
      <c r="D3" s="61" t="s">
        <v>56</v>
      </c>
      <c r="E3" s="61" t="s">
        <v>57</v>
      </c>
      <c r="F3" s="61" t="s">
        <v>58</v>
      </c>
      <c r="G3" s="61" t="s">
        <v>59</v>
      </c>
      <c r="H3" s="61" t="s">
        <v>47</v>
      </c>
      <c r="I3" s="61" t="s">
        <v>58</v>
      </c>
      <c r="J3" s="61" t="s">
        <v>60</v>
      </c>
      <c r="K3" s="61" t="s">
        <v>56</v>
      </c>
    </row>
    <row r="4" spans="2:11">
      <c r="B4" s="61" t="s">
        <v>57</v>
      </c>
      <c r="C4" s="61" t="s">
        <v>51</v>
      </c>
      <c r="D4" s="61" t="s">
        <v>48</v>
      </c>
      <c r="E4" s="61" t="s">
        <v>54</v>
      </c>
      <c r="F4" s="61" t="s">
        <v>53</v>
      </c>
      <c r="G4" s="61" t="s">
        <v>61</v>
      </c>
      <c r="H4" s="61" t="s">
        <v>57</v>
      </c>
      <c r="I4" s="61" t="s">
        <v>50</v>
      </c>
      <c r="J4" s="61" t="s">
        <v>62</v>
      </c>
      <c r="K4" s="61" t="s">
        <v>57</v>
      </c>
    </row>
    <row r="5" spans="2:11">
      <c r="B5" s="61" t="s">
        <v>63</v>
      </c>
      <c r="C5" s="61" t="s">
        <v>52</v>
      </c>
      <c r="D5" s="61" t="s">
        <v>60</v>
      </c>
      <c r="E5" s="61" t="s">
        <v>64</v>
      </c>
      <c r="F5" s="61" t="s">
        <v>57</v>
      </c>
      <c r="G5" s="61" t="s">
        <v>49</v>
      </c>
      <c r="H5" s="61" t="s">
        <v>64</v>
      </c>
      <c r="I5" s="61" t="s">
        <v>54</v>
      </c>
      <c r="J5" s="61" t="s">
        <v>57</v>
      </c>
      <c r="K5" s="61" t="s">
        <v>51</v>
      </c>
    </row>
    <row r="6" spans="2:11">
      <c r="B6" s="61" t="s">
        <v>49</v>
      </c>
      <c r="C6" s="61" t="s">
        <v>61</v>
      </c>
      <c r="D6" s="61" t="s">
        <v>65</v>
      </c>
      <c r="E6" s="61" t="s">
        <v>49</v>
      </c>
      <c r="F6" s="61" t="s">
        <v>55</v>
      </c>
      <c r="G6" s="61" t="s">
        <v>56</v>
      </c>
      <c r="H6" s="61" t="s">
        <v>57</v>
      </c>
      <c r="I6" s="61" t="s">
        <v>51</v>
      </c>
      <c r="J6" s="61" t="s">
        <v>48</v>
      </c>
      <c r="K6" s="61" t="s">
        <v>61</v>
      </c>
    </row>
    <row r="7" spans="2:11">
      <c r="B7" s="61" t="s">
        <v>55</v>
      </c>
      <c r="C7" s="61" t="s">
        <v>56</v>
      </c>
      <c r="D7" s="61" t="s">
        <v>57</v>
      </c>
      <c r="E7" s="61" t="s">
        <v>51</v>
      </c>
      <c r="F7" s="61" t="s">
        <v>57</v>
      </c>
      <c r="G7" s="61" t="s">
        <v>66</v>
      </c>
      <c r="H7" s="61" t="s">
        <v>67</v>
      </c>
      <c r="I7" s="61" t="s">
        <v>60</v>
      </c>
      <c r="J7" s="61" t="s">
        <v>67</v>
      </c>
      <c r="K7" s="61" t="s">
        <v>57</v>
      </c>
    </row>
    <row r="8" spans="2:11">
      <c r="B8" s="61" t="s">
        <v>54</v>
      </c>
      <c r="C8" s="61" t="s">
        <v>60</v>
      </c>
      <c r="D8" s="61" t="s">
        <v>49</v>
      </c>
      <c r="E8" s="61" t="s">
        <v>57</v>
      </c>
      <c r="F8" s="61" t="s">
        <v>50</v>
      </c>
      <c r="G8" s="61" t="s">
        <v>48</v>
      </c>
      <c r="H8" s="61" t="s">
        <v>55</v>
      </c>
      <c r="I8" s="61" t="s">
        <v>48</v>
      </c>
      <c r="J8" s="61" t="s">
        <v>65</v>
      </c>
      <c r="K8" s="61" t="s">
        <v>50</v>
      </c>
    </row>
    <row r="9" spans="2:11">
      <c r="B9" s="61" t="s">
        <v>48</v>
      </c>
      <c r="C9" s="61" t="s">
        <v>64</v>
      </c>
      <c r="D9" s="61" t="s">
        <v>60</v>
      </c>
      <c r="E9" s="61" t="s">
        <v>56</v>
      </c>
      <c r="F9" s="61" t="s">
        <v>61</v>
      </c>
      <c r="G9" s="61" t="s">
        <v>52</v>
      </c>
      <c r="H9" s="61" t="s">
        <v>64</v>
      </c>
      <c r="I9" s="61" t="s">
        <v>54</v>
      </c>
      <c r="J9" s="61" t="s">
        <v>67</v>
      </c>
      <c r="K9" s="61" t="s">
        <v>67</v>
      </c>
    </row>
    <row r="10" spans="2:11">
      <c r="B10" s="61" t="s">
        <v>68</v>
      </c>
      <c r="C10" s="61" t="s">
        <v>48</v>
      </c>
      <c r="D10" s="61" t="s">
        <v>65</v>
      </c>
      <c r="E10" s="61" t="s">
        <v>60</v>
      </c>
      <c r="F10" s="61" t="s">
        <v>67</v>
      </c>
      <c r="G10" s="61" t="s">
        <v>51</v>
      </c>
      <c r="H10" s="61" t="s">
        <v>66</v>
      </c>
      <c r="I10" s="61" t="s">
        <v>57</v>
      </c>
      <c r="J10" s="61" t="s">
        <v>50</v>
      </c>
      <c r="K10" s="61" t="s">
        <v>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Juan Carlos Navidad García</dc:creator>
  <cp:keywords/>
  <dc:description/>
  <cp:lastModifiedBy>Usuario invitado</cp:lastModifiedBy>
  <cp:revision/>
  <dcterms:created xsi:type="dcterms:W3CDTF">2021-02-01T12:10:35Z</dcterms:created>
  <dcterms:modified xsi:type="dcterms:W3CDTF">2022-04-24T16:23:47Z</dcterms:modified>
  <cp:category/>
  <cp:contentStatus/>
</cp:coreProperties>
</file>