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2" documentId="8_{997CD7CF-4106-496A-A098-F5289D88BBA2}" xr6:coauthVersionLast="47" xr6:coauthVersionMax="47" xr10:uidLastSave="{CE5E48EE-5270-4EE8-85CA-DF613D4F1442}"/>
  <bookViews>
    <workbookView xWindow="-120" yWindow="-120" windowWidth="29040" windowHeight="15840" firstSheet="10" xr2:uid="{A685C9CC-9BEB-4156-9A29-03B231FD30A8}"/>
  </bookViews>
  <sheets>
    <sheet name="Creación" sheetId="2" r:id="rId1"/>
    <sheet name="Filtros" sheetId="1" r:id="rId2"/>
    <sheet name="Tabla dinámica (datos)" sheetId="4" r:id="rId3"/>
    <sheet name="Tabla dinámica" sheetId="3" r:id="rId4"/>
    <sheet name="Tabla dinámica (filtros)" sheetId="5" r:id="rId5"/>
    <sheet name="Dinámica trimestres 2011" sheetId="8" r:id="rId6"/>
    <sheet name="Agentes" sheetId="9" r:id="rId7"/>
    <sheet name="Ventas 2011" sheetId="7" r:id="rId8"/>
    <sheet name="Tabla dinámica (ventas 2011)" sheetId="10" r:id="rId9"/>
    <sheet name="Ventas 2011 (filtro)" sheetId="14" r:id="rId10"/>
    <sheet name="Comisión agente" sheetId="13" r:id="rId11"/>
  </sheets>
  <externalReferences>
    <externalReference r:id="rId12"/>
    <externalReference r:id="rId13"/>
  </externalReferences>
  <definedNames>
    <definedName name="código">[1]Productos!$A$12:$A$16</definedName>
  </definedNames>
  <calcPr calcId="191028"/>
  <pivotCaches>
    <pivotCache cacheId="11205" r:id="rId14"/>
    <pivotCache cacheId="11206" r:id="rId15"/>
    <pivotCache cacheId="1120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7" i="4"/>
  <c r="G6" i="4"/>
  <c r="G5" i="4"/>
  <c r="G4" i="4"/>
  <c r="G3" i="4"/>
  <c r="G2" i="4"/>
  <c r="F17" i="7"/>
  <c r="B5" i="8"/>
  <c r="B4" i="8"/>
  <c r="B3" i="8"/>
  <c r="A2" i="7"/>
  <c r="F2" i="7"/>
  <c r="G2" i="7"/>
  <c r="H2" i="7" s="1"/>
  <c r="A3" i="7"/>
  <c r="F3" i="7"/>
  <c r="G3" i="7"/>
  <c r="H3" i="7" s="1"/>
  <c r="A4" i="7"/>
  <c r="F4" i="7"/>
  <c r="G4" i="7"/>
  <c r="H4" i="7" s="1"/>
  <c r="A5" i="7"/>
  <c r="F5" i="7"/>
  <c r="G5" i="7"/>
  <c r="H5" i="7" s="1"/>
  <c r="A6" i="7"/>
  <c r="F6" i="7"/>
  <c r="G6" i="7"/>
  <c r="H6" i="7" s="1"/>
  <c r="A7" i="7"/>
  <c r="F7" i="7"/>
  <c r="G7" i="7"/>
  <c r="H7" i="7" s="1"/>
  <c r="A8" i="7"/>
  <c r="F8" i="7"/>
  <c r="G8" i="7"/>
  <c r="H8" i="7" s="1"/>
  <c r="A9" i="7"/>
  <c r="F9" i="7"/>
  <c r="G9" i="7"/>
  <c r="H9" i="7" s="1"/>
  <c r="A10" i="7"/>
  <c r="F10" i="7"/>
  <c r="G10" i="7"/>
  <c r="H10" i="7" s="1"/>
  <c r="A11" i="7"/>
  <c r="F11" i="7"/>
  <c r="G11" i="7"/>
  <c r="H11" i="7" s="1"/>
  <c r="A12" i="7"/>
  <c r="F12" i="7"/>
  <c r="G12" i="7"/>
  <c r="H12" i="7" s="1"/>
  <c r="A13" i="7"/>
  <c r="F13" i="7"/>
  <c r="G13" i="7"/>
  <c r="H13" i="7" s="1"/>
  <c r="A14" i="7"/>
  <c r="F14" i="7"/>
  <c r="G14" i="7"/>
  <c r="H14" i="7" s="1"/>
  <c r="A15" i="7"/>
  <c r="F15" i="7"/>
  <c r="G15" i="7"/>
  <c r="H15" i="7" s="1"/>
  <c r="A16" i="7"/>
  <c r="F16" i="7"/>
  <c r="G16" i="7"/>
  <c r="H16" i="7" s="1"/>
  <c r="A17" i="7"/>
  <c r="G17" i="7"/>
  <c r="H17" i="7" s="1"/>
  <c r="A18" i="7"/>
  <c r="F18" i="7"/>
  <c r="G18" i="7"/>
  <c r="H18" i="7" s="1"/>
  <c r="A19" i="7"/>
  <c r="F19" i="7"/>
  <c r="G19" i="7"/>
  <c r="H19" i="7" s="1"/>
  <c r="A20" i="7"/>
  <c r="F20" i="7"/>
  <c r="G20" i="7"/>
  <c r="H20" i="7" s="1"/>
  <c r="A21" i="7"/>
  <c r="F21" i="7"/>
  <c r="G21" i="7"/>
  <c r="H21" i="7" s="1"/>
  <c r="A22" i="7"/>
  <c r="F22" i="7"/>
  <c r="G22" i="7"/>
  <c r="H22" i="7" s="1"/>
  <c r="A23" i="7"/>
  <c r="F23" i="7"/>
  <c r="G23" i="7"/>
  <c r="H23" i="7" s="1"/>
  <c r="A24" i="7"/>
  <c r="F24" i="7"/>
  <c r="G24" i="7"/>
  <c r="H24" i="7" s="1"/>
  <c r="A25" i="7"/>
  <c r="F25" i="7"/>
  <c r="G25" i="7"/>
  <c r="H25" i="7" s="1"/>
  <c r="A26" i="7"/>
  <c r="F26" i="7"/>
  <c r="G26" i="7"/>
  <c r="H26" i="7" s="1"/>
  <c r="A27" i="7"/>
  <c r="F27" i="7"/>
  <c r="G27" i="7"/>
  <c r="H27" i="7" s="1"/>
  <c r="A28" i="7"/>
  <c r="F28" i="7"/>
  <c r="G28" i="7"/>
  <c r="H28" i="7" s="1"/>
  <c r="A29" i="7"/>
  <c r="F29" i="7"/>
  <c r="G29" i="7"/>
  <c r="H29" i="7" s="1"/>
  <c r="A30" i="7"/>
  <c r="F30" i="7"/>
  <c r="G30" i="7"/>
  <c r="H30" i="7" s="1"/>
  <c r="A31" i="7"/>
  <c r="F31" i="7"/>
  <c r="G31" i="7"/>
  <c r="H31" i="7" s="1"/>
  <c r="A32" i="7"/>
  <c r="F32" i="7"/>
  <c r="G32" i="7"/>
  <c r="H32" i="7" s="1"/>
  <c r="A33" i="7"/>
  <c r="F33" i="7"/>
  <c r="G33" i="7"/>
  <c r="H33" i="7" s="1"/>
  <c r="A34" i="7"/>
  <c r="F34" i="7"/>
  <c r="G34" i="7"/>
  <c r="H34" i="7" s="1"/>
  <c r="A35" i="7"/>
  <c r="F35" i="7"/>
  <c r="G35" i="7"/>
  <c r="H35" i="7" s="1"/>
  <c r="A36" i="7"/>
  <c r="F36" i="7"/>
  <c r="G36" i="7"/>
  <c r="H36" i="7" s="1"/>
  <c r="A37" i="7"/>
  <c r="F37" i="7"/>
  <c r="G37" i="7"/>
  <c r="H37" i="7" s="1"/>
  <c r="A38" i="7"/>
  <c r="F38" i="7"/>
  <c r="G38" i="7"/>
  <c r="H38" i="7" s="1"/>
  <c r="A39" i="7"/>
  <c r="F39" i="7"/>
  <c r="G39" i="7"/>
  <c r="H39" i="7" s="1"/>
  <c r="A40" i="7"/>
  <c r="F40" i="7"/>
  <c r="G40" i="7"/>
  <c r="H40" i="7" s="1"/>
  <c r="A41" i="7"/>
  <c r="F41" i="7"/>
  <c r="G41" i="7"/>
  <c r="H41" i="7" s="1"/>
  <c r="A42" i="7"/>
  <c r="F42" i="7"/>
  <c r="G42" i="7"/>
  <c r="H42" i="7" s="1"/>
  <c r="A43" i="7"/>
  <c r="F43" i="7"/>
  <c r="G43" i="7"/>
  <c r="H43" i="7" s="1"/>
  <c r="A44" i="7"/>
  <c r="F44" i="7"/>
  <c r="G44" i="7"/>
  <c r="H44" i="7" s="1"/>
  <c r="A45" i="7"/>
  <c r="F45" i="7"/>
  <c r="G45" i="7"/>
  <c r="H45" i="7" s="1"/>
  <c r="A46" i="7"/>
  <c r="F46" i="7"/>
  <c r="G46" i="7"/>
  <c r="H46" i="7" s="1"/>
  <c r="A47" i="7"/>
  <c r="F47" i="7"/>
  <c r="G47" i="7"/>
  <c r="H47" i="7" s="1"/>
</calcChain>
</file>

<file path=xl/sharedStrings.xml><?xml version="1.0" encoding="utf-8"?>
<sst xmlns="http://schemas.openxmlformats.org/spreadsheetml/2006/main" count="686" uniqueCount="103">
  <si>
    <t>Etiquetas de fila</t>
  </si>
  <si>
    <t>Suma de IMPORTE</t>
  </si>
  <si>
    <t>Enero</t>
  </si>
  <si>
    <t>Suma de TOTAL</t>
  </si>
  <si>
    <t>Suma de CANTIDAD</t>
  </si>
  <si>
    <t>Suma de IMPORTE 1235</t>
  </si>
  <si>
    <t>Suma de TOTAL 1235</t>
  </si>
  <si>
    <t>Suma de CANTIDAD 1235</t>
  </si>
  <si>
    <t>Febrero</t>
  </si>
  <si>
    <t>Abril</t>
  </si>
  <si>
    <t>Mayo</t>
  </si>
  <si>
    <t>Suma de IMPORTE 1236</t>
  </si>
  <si>
    <t>Suma de TOTAL 1236</t>
  </si>
  <si>
    <t>Suma de CANTIDAD 1236</t>
  </si>
  <si>
    <t>Junio</t>
  </si>
  <si>
    <t>Suma de IMPORTE 1245</t>
  </si>
  <si>
    <t>Suma de TOTAL 1245</t>
  </si>
  <si>
    <t>Suma de CANTIDAD 1245</t>
  </si>
  <si>
    <t>Suma de IMPORTE 1258</t>
  </si>
  <si>
    <t>Suma de TOTAL 1258</t>
  </si>
  <si>
    <t>Suma de CANTIDAD 1258</t>
  </si>
  <si>
    <t>Marzo</t>
  </si>
  <si>
    <t>Suma de IMPORTE 1265</t>
  </si>
  <si>
    <t>Suma de TOTAL 1265</t>
  </si>
  <si>
    <t>Suma de CANTIDAD 1265</t>
  </si>
  <si>
    <t>Suma de IMPORTE 1267</t>
  </si>
  <si>
    <t>Suma de TOTAL 1267</t>
  </si>
  <si>
    <t>Suma de CANTIDAD 1267</t>
  </si>
  <si>
    <t>Suma de IMPORTE 1269</t>
  </si>
  <si>
    <t>Suma de TOTAL 1269</t>
  </si>
  <si>
    <t>Suma de CANTIDAD 1269</t>
  </si>
  <si>
    <t>Suma de IMPORTE 1278</t>
  </si>
  <si>
    <t>Suma de TOTAL 1278</t>
  </si>
  <si>
    <t>Suma de CANTIDAD 1278</t>
  </si>
  <si>
    <t>Total Suma de IMPORTE</t>
  </si>
  <si>
    <t>Total Suma de TOTAL</t>
  </si>
  <si>
    <t>Total Suma de CANTIDAD</t>
  </si>
  <si>
    <t>Etiquetas de columna</t>
  </si>
  <si>
    <t>Total general</t>
  </si>
  <si>
    <t>MES</t>
  </si>
  <si>
    <t>SEMANA</t>
  </si>
  <si>
    <t>CLIENTE</t>
  </si>
  <si>
    <t>ARTÍCULO</t>
  </si>
  <si>
    <t>CANTIDAD</t>
  </si>
  <si>
    <t>PRECIO</t>
  </si>
  <si>
    <t>Promedio</t>
  </si>
  <si>
    <t>Promedio de IMPORTE</t>
  </si>
  <si>
    <t>Promedio de CANTIDAD</t>
  </si>
  <si>
    <t>Promedio de TOTAL</t>
  </si>
  <si>
    <t>Total Promedio de IMPORTE</t>
  </si>
  <si>
    <t>Total Promedio de CANTIDAD</t>
  </si>
  <si>
    <t>Total Promedio de TOTAL</t>
  </si>
  <si>
    <t>Cuenta de ARTÍCULO</t>
  </si>
  <si>
    <t>Suma de Promedio</t>
  </si>
  <si>
    <t>Total Cuenta de ARTÍCULO</t>
  </si>
  <si>
    <t>Total Suma de Promedio</t>
  </si>
  <si>
    <t>CÓDIGO</t>
  </si>
  <si>
    <t>PRODUCTO</t>
  </si>
  <si>
    <t>L1</t>
  </si>
  <si>
    <t>Lavavajillas "Don Pulcro"</t>
  </si>
  <si>
    <t>S1</t>
  </si>
  <si>
    <t>D1</t>
  </si>
  <si>
    <t>D2</t>
  </si>
  <si>
    <t>Ll1</t>
  </si>
  <si>
    <t>Limpiador "ComoSol"</t>
  </si>
  <si>
    <t>Cód. AGENTE</t>
  </si>
  <si>
    <t>NOMBRES Y APELLIDOS</t>
  </si>
  <si>
    <t>ZONA</t>
  </si>
  <si>
    <t>JEF</t>
  </si>
  <si>
    <t>Judit Egea Fernández</t>
  </si>
  <si>
    <t>Levante</t>
  </si>
  <si>
    <t>CCF</t>
  </si>
  <si>
    <t>Carlos Chiclano Fernández</t>
  </si>
  <si>
    <t>Sur</t>
  </si>
  <si>
    <t>DEF</t>
  </si>
  <si>
    <t>David Egea Fernández</t>
  </si>
  <si>
    <t>Centro</t>
  </si>
  <si>
    <t>Trimestre</t>
  </si>
  <si>
    <t>Mes</t>
  </si>
  <si>
    <t>Cód. PRODUCTO</t>
  </si>
  <si>
    <t>TOTAL</t>
  </si>
  <si>
    <t>Julio</t>
  </si>
  <si>
    <t>LI1</t>
  </si>
  <si>
    <t>Septiembre</t>
  </si>
  <si>
    <t>Octubre</t>
  </si>
  <si>
    <t>Noviembre</t>
  </si>
  <si>
    <t>Diciembre</t>
  </si>
  <si>
    <t>(Todas)</t>
  </si>
  <si>
    <t>Detergente "VivaColor"</t>
  </si>
  <si>
    <t>Detergente MaxBlanco</t>
  </si>
  <si>
    <t>Suavizante "SedaFresh"</t>
  </si>
  <si>
    <t>Primer trimestre</t>
  </si>
  <si>
    <t>Segundo trimestre</t>
  </si>
  <si>
    <t>Tercer trimestre</t>
  </si>
  <si>
    <t>Cuarto trimestre</t>
  </si>
  <si>
    <t>Suma de Comisión agente</t>
  </si>
  <si>
    <t>Suma de TOTAL Abril</t>
  </si>
  <si>
    <t>Suma de Comisión agente Abril</t>
  </si>
  <si>
    <t>Suma de TOTAL Mayo</t>
  </si>
  <si>
    <t>Suma de Comisión agente Mayo</t>
  </si>
  <si>
    <t>Suma de TOTAL Junio</t>
  </si>
  <si>
    <t>Suma de Comisión agente Junio</t>
  </si>
  <si>
    <t>Total Suma de Comisión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</si>
</sst>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\-m\-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1" xfId="1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4" fontId="0" fillId="0" borderId="0" xfId="0" applyNumberFormat="1"/>
    <xf numFmtId="0" fontId="0" fillId="0" borderId="0" xfId="0" applyAlignment="1">
      <alignment horizontal="left" indent="2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suelo/Downloads/Din&#225;mica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LOSCERROS20/EXCELL/Din&#225;m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"/>
      <sheetName val="Agentes"/>
      <sheetName val="Ventas 2011"/>
      <sheetName val="Tabla dinámica"/>
    </sheetNames>
    <sheetDataSet>
      <sheetData sheetId="0">
        <row r="12">
          <cell r="A12" t="str">
            <v>L1</v>
          </cell>
        </row>
        <row r="13">
          <cell r="A13" t="str">
            <v>S1</v>
          </cell>
        </row>
        <row r="14">
          <cell r="A14" t="str">
            <v>D1</v>
          </cell>
        </row>
        <row r="15">
          <cell r="A15" t="str">
            <v>D2</v>
          </cell>
        </row>
        <row r="16">
          <cell r="A16" t="str">
            <v>LI1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"/>
      <sheetName val="Agentes"/>
      <sheetName val="Ventas 2011"/>
      <sheetName val="Ventas totales 2T"/>
      <sheetName val="Ventas DEF 2T"/>
      <sheetName val="Tabla dinámica"/>
    </sheetNames>
    <sheetDataSet>
      <sheetData sheetId="0" refreshError="1">
        <row r="12">
          <cell r="A12" t="str">
            <v>L1</v>
          </cell>
          <cell r="B12" t="str">
            <v>Lavavajillas "Don Pulcro"</v>
          </cell>
          <cell r="C12">
            <v>0.75</v>
          </cell>
        </row>
        <row r="13">
          <cell r="A13" t="str">
            <v>S1</v>
          </cell>
          <cell r="B13" t="str">
            <v>Suavizante "SedaFresh"</v>
          </cell>
          <cell r="C13">
            <v>1.29</v>
          </cell>
        </row>
        <row r="14">
          <cell r="A14" t="str">
            <v>D1</v>
          </cell>
          <cell r="B14" t="str">
            <v>Detergente MaxBlanco</v>
          </cell>
          <cell r="C14">
            <v>5.34</v>
          </cell>
        </row>
        <row r="15">
          <cell r="A15" t="str">
            <v>D2</v>
          </cell>
          <cell r="B15" t="str">
            <v>Detergente "VivaColor"</v>
          </cell>
          <cell r="C15">
            <v>5.49</v>
          </cell>
        </row>
        <row r="16">
          <cell r="A16" t="str">
            <v>LI1</v>
          </cell>
          <cell r="B16" t="str">
            <v>Limpiador "ComoSol"</v>
          </cell>
          <cell r="C16">
            <v>1.65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Navidad García" refreshedDate="44243.581858796293" createdVersion="6" refreshedVersion="6" minRefreshableVersion="3" recordCount="13" xr:uid="{9062CE38-0DDB-41BF-8189-9AFB3EFF735A}">
  <cacheSource type="worksheet">
    <worksheetSource ref="A1:E14" sheet="Filtros"/>
  </cacheSource>
  <cacheFields count="5">
    <cacheField name="MES" numFmtId="0">
      <sharedItems count="6">
        <s v="Febrero"/>
        <s v="Abril"/>
        <s v="Enero"/>
        <s v="Marzo"/>
        <s v="Junio"/>
        <s v="Mayo"/>
      </sharedItems>
    </cacheField>
    <cacheField name="REFERENCIA" numFmtId="0">
      <sharedItems containsSemiMixedTypes="0" containsString="0" containsNumber="1" containsInteger="1" minValue="1235" maxValue="1278" count="8">
        <n v="1245"/>
        <n v="1265"/>
        <n v="1269"/>
        <n v="1267"/>
        <n v="1235"/>
        <n v="1236"/>
        <n v="1278"/>
        <n v="1258"/>
      </sharedItems>
    </cacheField>
    <cacheField name="CANTIDAD" numFmtId="0">
      <sharedItems containsSemiMixedTypes="0" containsString="0" containsNumber="1" containsInteger="1" minValue="2" maxValue="12" count="7">
        <n v="5"/>
        <n v="6"/>
        <n v="4"/>
        <n v="2"/>
        <n v="8"/>
        <n v="12"/>
        <n v="3"/>
      </sharedItems>
    </cacheField>
    <cacheField name="IMPORTE" numFmtId="0">
      <sharedItems containsSemiMixedTypes="0" containsString="0" containsNumber="1" containsInteger="1" minValue="12" maxValue="60"/>
    </cacheField>
    <cacheField name="TOTAL" numFmtId="0">
      <sharedItems containsSemiMixedTypes="0" containsString="0" containsNumber="1" containsInteger="1" minValue="72" maxValue="480" count="11">
        <n v="250"/>
        <n v="72"/>
        <n v="212"/>
        <n v="90"/>
        <n v="100"/>
        <n v="210"/>
        <n v="480"/>
        <n v="300"/>
        <n v="150"/>
        <n v="135"/>
        <n v="1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Navidad García" refreshedDate="44243.793298379627" createdVersion="6" refreshedVersion="6" minRefreshableVersion="3" recordCount="46" xr:uid="{FD9409F3-AE24-41ED-9396-B35819F1ABF1}">
  <cacheSource type="worksheet">
    <worksheetSource ref="A1:H47" sheet="Ventas 2011"/>
  </cacheSource>
  <cacheFields count="9">
    <cacheField name="Trimestre" numFmtId="0">
      <sharedItems count="4">
        <s v="Primer trimestre"/>
        <s v="Tercer trimestre"/>
        <s v="Segundo trimestre"/>
        <s v="Cuarto trimestre"/>
      </sharedItems>
    </cacheField>
    <cacheField name="Mes" numFmtId="0">
      <sharedItems count="11">
        <s v="Marzo"/>
        <s v="Julio"/>
        <s v="Enero"/>
        <s v="Febrero"/>
        <s v="Abril"/>
        <s v="Mayo"/>
        <s v="Junio"/>
        <s v="Septiembre"/>
        <s v="Octubre"/>
        <s v="Noviembre"/>
        <s v="Diciembre"/>
      </sharedItems>
    </cacheField>
    <cacheField name="Cód. AGENTE" numFmtId="0">
      <sharedItems count="3">
        <s v="DEF"/>
        <s v="CCF"/>
        <s v="JEF"/>
      </sharedItems>
    </cacheField>
    <cacheField name="CANTIDAD" numFmtId="0">
      <sharedItems containsSemiMixedTypes="0" containsString="0" containsNumber="1" containsInteger="1" minValue="10" maxValue="150"/>
    </cacheField>
    <cacheField name="Cód. PRODUCTO" numFmtId="0">
      <sharedItems/>
    </cacheField>
    <cacheField name="PRODUCTO" numFmtId="0">
      <sharedItems count="5">
        <s v="Detergente &quot;VivaColor&quot;"/>
        <s v="Suavizante &quot;SedaFresh&quot;"/>
        <s v="Detergente MaxBlanco"/>
        <s v="Limpiador &quot;ComoSol&quot;"/>
        <s v="Lavavajillas &quot;Don Pulcro&quot;"/>
      </sharedItems>
    </cacheField>
    <cacheField name="PRECIO" numFmtId="0">
      <sharedItems containsSemiMixedTypes="0" containsString="0" containsNumber="1" minValue="0.75" maxValue="5.49"/>
    </cacheField>
    <cacheField name="TOTAL" numFmtId="44">
      <sharedItems containsSemiMixedTypes="0" containsString="0" containsNumber="1" minValue="18.75" maxValue="432.53999999999996"/>
    </cacheField>
    <cacheField name="Comisión agente" numFmtId="0" formula=" 15%*TOT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Navidad García" refreshedDate="44243.793298379627" createdVersion="6" refreshedVersion="6" minRefreshableVersion="3" recordCount="14" xr:uid="{7B5DB269-4F9E-4563-A9FE-22A8D74E8E62}">
  <cacheSource type="worksheet">
    <worksheetSource ref="A1:G15" sheet="Tabla dinámica (datos)"/>
  </cacheSource>
  <cacheFields count="7">
    <cacheField name="MES" numFmtId="0">
      <sharedItems/>
    </cacheField>
    <cacheField name="SEMAN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LIENTE" numFmtId="0">
      <sharedItems containsSemiMixedTypes="0" containsString="0" containsNumber="1" containsInteger="1" minValue="12" maxValue="15" count="4">
        <n v="13"/>
        <n v="15"/>
        <n v="12"/>
        <n v="14"/>
      </sharedItems>
    </cacheField>
    <cacheField name="ARTÍCULO" numFmtId="0">
      <sharedItems containsSemiMixedTypes="0" containsString="0" containsNumber="1" containsInteger="1" minValue="102" maxValue="110"/>
    </cacheField>
    <cacheField name="CANTIDAD" numFmtId="0">
      <sharedItems containsSemiMixedTypes="0" containsString="0" containsNumber="1" containsInteger="1" minValue="1" maxValue="25"/>
    </cacheField>
    <cacheField name="PRECIO" numFmtId="0">
      <sharedItems containsSemiMixedTypes="0" containsString="0" containsNumber="1" containsInteger="1" minValue="15" maxValue="42"/>
    </cacheField>
    <cacheField name="Promedio" numFmtId="0">
      <sharedItems containsSemiMixedTypes="0" containsString="0" containsNumber="1" minValue="27.4" maxValue="36.799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n v="50"/>
    <x v="0"/>
  </r>
  <r>
    <x v="1"/>
    <x v="1"/>
    <x v="1"/>
    <n v="12"/>
    <x v="1"/>
  </r>
  <r>
    <x v="2"/>
    <x v="0"/>
    <x v="2"/>
    <n v="53"/>
    <x v="2"/>
  </r>
  <r>
    <x v="3"/>
    <x v="2"/>
    <x v="3"/>
    <n v="45"/>
    <x v="3"/>
  </r>
  <r>
    <x v="1"/>
    <x v="3"/>
    <x v="2"/>
    <n v="25"/>
    <x v="4"/>
  </r>
  <r>
    <x v="3"/>
    <x v="1"/>
    <x v="1"/>
    <n v="35"/>
    <x v="5"/>
  </r>
  <r>
    <x v="4"/>
    <x v="0"/>
    <x v="4"/>
    <n v="60"/>
    <x v="6"/>
  </r>
  <r>
    <x v="2"/>
    <x v="4"/>
    <x v="5"/>
    <n v="25"/>
    <x v="7"/>
  </r>
  <r>
    <x v="0"/>
    <x v="5"/>
    <x v="0"/>
    <n v="35"/>
    <x v="8"/>
  </r>
  <r>
    <x v="4"/>
    <x v="6"/>
    <x v="1"/>
    <n v="60"/>
    <x v="5"/>
  </r>
  <r>
    <x v="5"/>
    <x v="5"/>
    <x v="6"/>
    <n v="25"/>
    <x v="9"/>
  </r>
  <r>
    <x v="5"/>
    <x v="7"/>
    <x v="2"/>
    <n v="30"/>
    <x v="10"/>
  </r>
  <r>
    <x v="1"/>
    <x v="5"/>
    <x v="0"/>
    <n v="3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x v="0"/>
    <n v="20"/>
    <s v="D2"/>
    <x v="0"/>
    <n v="5.49"/>
    <n v="109.80000000000001"/>
  </r>
  <r>
    <x v="1"/>
    <x v="1"/>
    <x v="1"/>
    <n v="15"/>
    <s v="D2"/>
    <x v="0"/>
    <n v="5.49"/>
    <n v="82.350000000000009"/>
  </r>
  <r>
    <x v="0"/>
    <x v="2"/>
    <x v="0"/>
    <n v="20"/>
    <s v="S1"/>
    <x v="1"/>
    <n v="1.29"/>
    <n v="25.8"/>
  </r>
  <r>
    <x v="0"/>
    <x v="2"/>
    <x v="1"/>
    <n v="15"/>
    <s v="S1"/>
    <x v="1"/>
    <n v="1.29"/>
    <n v="19.350000000000001"/>
  </r>
  <r>
    <x v="0"/>
    <x v="2"/>
    <x v="2"/>
    <n v="50"/>
    <s v="D1"/>
    <x v="2"/>
    <n v="5.34"/>
    <n v="267"/>
  </r>
  <r>
    <x v="0"/>
    <x v="2"/>
    <x v="2"/>
    <n v="35"/>
    <s v="D2"/>
    <x v="0"/>
    <n v="5.49"/>
    <n v="192.15"/>
  </r>
  <r>
    <x v="0"/>
    <x v="3"/>
    <x v="1"/>
    <n v="40"/>
    <s v="LI1"/>
    <x v="3"/>
    <n v="1.65"/>
    <n v="66"/>
  </r>
  <r>
    <x v="0"/>
    <x v="3"/>
    <x v="0"/>
    <n v="20"/>
    <s v="D1"/>
    <x v="2"/>
    <n v="5.34"/>
    <n v="106.8"/>
  </r>
  <r>
    <x v="0"/>
    <x v="3"/>
    <x v="0"/>
    <n v="10"/>
    <s v="D1"/>
    <x v="2"/>
    <n v="5.34"/>
    <n v="53.4"/>
  </r>
  <r>
    <x v="0"/>
    <x v="3"/>
    <x v="1"/>
    <n v="31"/>
    <s v="S1"/>
    <x v="1"/>
    <n v="1.29"/>
    <n v="39.99"/>
  </r>
  <r>
    <x v="0"/>
    <x v="0"/>
    <x v="2"/>
    <n v="25"/>
    <s v="L1"/>
    <x v="4"/>
    <n v="0.75"/>
    <n v="18.75"/>
  </r>
  <r>
    <x v="0"/>
    <x v="0"/>
    <x v="2"/>
    <n v="45"/>
    <s v="S1"/>
    <x v="1"/>
    <n v="1.29"/>
    <n v="58.050000000000004"/>
  </r>
  <r>
    <x v="0"/>
    <x v="0"/>
    <x v="0"/>
    <n v="120"/>
    <s v="L1"/>
    <x v="4"/>
    <n v="0.75"/>
    <n v="90"/>
  </r>
  <r>
    <x v="2"/>
    <x v="4"/>
    <x v="1"/>
    <n v="62"/>
    <s v="D1"/>
    <x v="2"/>
    <n v="5.34"/>
    <n v="331.08"/>
  </r>
  <r>
    <x v="2"/>
    <x v="4"/>
    <x v="0"/>
    <n v="25"/>
    <s v="D1"/>
    <x v="2"/>
    <n v="5.34"/>
    <n v="133.5"/>
  </r>
  <r>
    <x v="2"/>
    <x v="4"/>
    <x v="1"/>
    <n v="78"/>
    <s v="D2"/>
    <x v="0"/>
    <n v="5.49"/>
    <n v="428.22"/>
  </r>
  <r>
    <x v="2"/>
    <x v="4"/>
    <x v="0"/>
    <n v="64"/>
    <s v="S1"/>
    <x v="1"/>
    <n v="1.29"/>
    <n v="82.56"/>
  </r>
  <r>
    <x v="2"/>
    <x v="5"/>
    <x v="2"/>
    <n v="45"/>
    <s v="D1"/>
    <x v="2"/>
    <n v="5.34"/>
    <n v="240.29999999999998"/>
  </r>
  <r>
    <x v="2"/>
    <x v="5"/>
    <x v="1"/>
    <n v="35"/>
    <s v="L1"/>
    <x v="4"/>
    <n v="0.75"/>
    <n v="26.25"/>
  </r>
  <r>
    <x v="2"/>
    <x v="5"/>
    <x v="2"/>
    <n v="51"/>
    <s v="LI1"/>
    <x v="3"/>
    <n v="1.65"/>
    <n v="84.149999999999991"/>
  </r>
  <r>
    <x v="2"/>
    <x v="6"/>
    <x v="0"/>
    <n v="36"/>
    <s v="D1"/>
    <x v="2"/>
    <n v="5.34"/>
    <n v="192.24"/>
  </r>
  <r>
    <x v="2"/>
    <x v="6"/>
    <x v="0"/>
    <n v="61"/>
    <s v="L1"/>
    <x v="4"/>
    <n v="0.75"/>
    <n v="45.75"/>
  </r>
  <r>
    <x v="2"/>
    <x v="6"/>
    <x v="2"/>
    <n v="15"/>
    <s v="S1"/>
    <x v="1"/>
    <n v="1.29"/>
    <n v="19.350000000000001"/>
  </r>
  <r>
    <x v="2"/>
    <x v="6"/>
    <x v="1"/>
    <n v="63"/>
    <s v="D1"/>
    <x v="2"/>
    <n v="5.34"/>
    <n v="336.42"/>
  </r>
  <r>
    <x v="1"/>
    <x v="1"/>
    <x v="1"/>
    <n v="25"/>
    <s v="D1"/>
    <x v="2"/>
    <n v="5.34"/>
    <n v="133.5"/>
  </r>
  <r>
    <x v="1"/>
    <x v="1"/>
    <x v="2"/>
    <n v="34"/>
    <s v="LI1"/>
    <x v="3"/>
    <n v="1.65"/>
    <n v="56.099999999999994"/>
  </r>
  <r>
    <x v="1"/>
    <x v="1"/>
    <x v="0"/>
    <n v="18"/>
    <s v="D2"/>
    <x v="0"/>
    <n v="5.49"/>
    <n v="98.820000000000007"/>
  </r>
  <r>
    <x v="1"/>
    <x v="1"/>
    <x v="0"/>
    <n v="35"/>
    <s v="LI1"/>
    <x v="3"/>
    <n v="1.65"/>
    <n v="57.75"/>
  </r>
  <r>
    <x v="1"/>
    <x v="1"/>
    <x v="2"/>
    <n v="64"/>
    <s v="S1"/>
    <x v="1"/>
    <n v="1.29"/>
    <n v="82.56"/>
  </r>
  <r>
    <x v="1"/>
    <x v="7"/>
    <x v="1"/>
    <n v="45"/>
    <s v="D1"/>
    <x v="2"/>
    <n v="5.34"/>
    <n v="240.29999999999998"/>
  </r>
  <r>
    <x v="1"/>
    <x v="7"/>
    <x v="2"/>
    <n v="60"/>
    <s v="LI1"/>
    <x v="3"/>
    <n v="1.65"/>
    <n v="99"/>
  </r>
  <r>
    <x v="1"/>
    <x v="7"/>
    <x v="1"/>
    <n v="65"/>
    <s v="LI1"/>
    <x v="3"/>
    <n v="1.65"/>
    <n v="107.25"/>
  </r>
  <r>
    <x v="1"/>
    <x v="7"/>
    <x v="2"/>
    <n v="35"/>
    <s v="D2"/>
    <x v="0"/>
    <n v="5.49"/>
    <n v="192.15"/>
  </r>
  <r>
    <x v="3"/>
    <x v="8"/>
    <x v="1"/>
    <n v="150"/>
    <s v="S1"/>
    <x v="1"/>
    <n v="1.29"/>
    <n v="193.5"/>
  </r>
  <r>
    <x v="3"/>
    <x v="8"/>
    <x v="1"/>
    <n v="30"/>
    <s v="LI1"/>
    <x v="3"/>
    <n v="1.65"/>
    <n v="49.5"/>
  </r>
  <r>
    <x v="3"/>
    <x v="8"/>
    <x v="2"/>
    <n v="15"/>
    <s v="S1"/>
    <x v="1"/>
    <n v="1.29"/>
    <n v="19.350000000000001"/>
  </r>
  <r>
    <x v="3"/>
    <x v="8"/>
    <x v="0"/>
    <n v="32"/>
    <s v="D1"/>
    <x v="2"/>
    <n v="5.34"/>
    <n v="170.88"/>
  </r>
  <r>
    <x v="3"/>
    <x v="8"/>
    <x v="1"/>
    <n v="45"/>
    <s v="D2"/>
    <x v="0"/>
    <n v="5.49"/>
    <n v="247.05"/>
  </r>
  <r>
    <x v="3"/>
    <x v="8"/>
    <x v="0"/>
    <n v="75"/>
    <s v="L1"/>
    <x v="4"/>
    <n v="0.75"/>
    <n v="56.25"/>
  </r>
  <r>
    <x v="3"/>
    <x v="9"/>
    <x v="2"/>
    <n v="39"/>
    <s v="S1"/>
    <x v="1"/>
    <n v="1.29"/>
    <n v="50.31"/>
  </r>
  <r>
    <x v="3"/>
    <x v="9"/>
    <x v="1"/>
    <n v="81"/>
    <s v="D1"/>
    <x v="2"/>
    <n v="5.34"/>
    <n v="432.53999999999996"/>
  </r>
  <r>
    <x v="3"/>
    <x v="9"/>
    <x v="0"/>
    <n v="64"/>
    <s v="S1"/>
    <x v="1"/>
    <n v="1.29"/>
    <n v="82.56"/>
  </r>
  <r>
    <x v="3"/>
    <x v="9"/>
    <x v="2"/>
    <n v="68"/>
    <s v="S1"/>
    <x v="1"/>
    <n v="1.29"/>
    <n v="87.72"/>
  </r>
  <r>
    <x v="3"/>
    <x v="10"/>
    <x v="1"/>
    <n v="64"/>
    <s v="D2"/>
    <x v="0"/>
    <n v="5.49"/>
    <n v="351.36"/>
  </r>
  <r>
    <x v="3"/>
    <x v="10"/>
    <x v="2"/>
    <n v="45"/>
    <s v="S1"/>
    <x v="1"/>
    <n v="1.29"/>
    <n v="58.050000000000004"/>
  </r>
  <r>
    <x v="3"/>
    <x v="10"/>
    <x v="2"/>
    <n v="15"/>
    <s v="LI1"/>
    <x v="3"/>
    <n v="1.65"/>
    <n v="2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Enero"/>
    <x v="0"/>
    <x v="0"/>
    <n v="105"/>
    <n v="6"/>
    <n v="25"/>
    <n v="30"/>
  </r>
  <r>
    <s v="Enero"/>
    <x v="1"/>
    <x v="1"/>
    <n v="103"/>
    <n v="15"/>
    <n v="15"/>
    <n v="30"/>
  </r>
  <r>
    <s v="Enero"/>
    <x v="2"/>
    <x v="0"/>
    <n v="104"/>
    <n v="2"/>
    <n v="30"/>
    <n v="30.4"/>
  </r>
  <r>
    <s v="Enero"/>
    <x v="3"/>
    <x v="1"/>
    <n v="110"/>
    <n v="15"/>
    <n v="40"/>
    <n v="36.799999999999997"/>
  </r>
  <r>
    <s v="Febrero"/>
    <x v="0"/>
    <x v="2"/>
    <n v="108"/>
    <n v="8"/>
    <n v="15"/>
    <n v="28.8"/>
  </r>
  <r>
    <s v="Febrero"/>
    <x v="1"/>
    <x v="2"/>
    <n v="105"/>
    <n v="25"/>
    <n v="25"/>
    <n v="33.799999999999997"/>
  </r>
  <r>
    <s v="Febrero"/>
    <x v="2"/>
    <x v="0"/>
    <n v="110"/>
    <n v="1"/>
    <n v="40"/>
    <n v="33.4"/>
  </r>
  <r>
    <s v="Febrero"/>
    <x v="3"/>
    <x v="3"/>
    <n v="106"/>
    <n v="12"/>
    <n v="42"/>
    <n v="35.6"/>
  </r>
  <r>
    <s v="Marzo"/>
    <x v="0"/>
    <x v="1"/>
    <n v="105"/>
    <n v="16"/>
    <n v="25"/>
    <n v="32.4"/>
  </r>
  <r>
    <s v="Marzo"/>
    <x v="1"/>
    <x v="2"/>
    <n v="102"/>
    <n v="8"/>
    <n v="20"/>
    <n v="28.8"/>
  </r>
  <r>
    <s v="Marzo"/>
    <x v="0"/>
    <x v="0"/>
    <n v="103"/>
    <n v="5"/>
    <n v="15"/>
    <n v="27.4"/>
  </r>
  <r>
    <s v="Abril"/>
    <x v="1"/>
    <x v="1"/>
    <n v="105"/>
    <n v="11"/>
    <n v="25"/>
    <n v="31.6"/>
  </r>
  <r>
    <s v="Abril"/>
    <x v="2"/>
    <x v="0"/>
    <n v="110"/>
    <n v="10"/>
    <n v="40"/>
    <n v="35.200000000000003"/>
  </r>
  <r>
    <s v="Abril"/>
    <x v="2"/>
    <x v="2"/>
    <n v="103"/>
    <n v="5"/>
    <n v="15"/>
    <n v="27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8F716-D0F9-4E82-B068-0AF633C7DC57}" name="TablaDinámica1" cacheId="11205" dataOnRows="1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4:B102" firstHeaderRow="1" firstDataRow="1" firstDataCol="1"/>
  <pivotFields count="5">
    <pivotField axis="axisRow" showAll="0">
      <items count="7">
        <item x="2"/>
        <item x="0"/>
        <item x="3"/>
        <item x="1"/>
        <item x="5"/>
        <item x="4"/>
        <item t="default"/>
      </items>
    </pivotField>
    <pivotField axis="axisRow" showAll="0">
      <items count="9">
        <item x="4"/>
        <item x="5"/>
        <item x="0"/>
        <item x="7"/>
        <item x="1"/>
        <item x="3"/>
        <item x="2"/>
        <item x="6"/>
        <item t="default"/>
      </items>
    </pivotField>
    <pivotField dataField="1" showAll="0">
      <items count="8">
        <item x="3"/>
        <item x="6"/>
        <item x="2"/>
        <item x="0"/>
        <item x="1"/>
        <item x="4"/>
        <item x="5"/>
        <item t="default"/>
      </items>
    </pivotField>
    <pivotField dataField="1" showAll="0"/>
    <pivotField dataField="1" showAll="0">
      <items count="12">
        <item x="1"/>
        <item x="3"/>
        <item x="4"/>
        <item x="9"/>
        <item x="8"/>
        <item x="10"/>
        <item x="5"/>
        <item x="2"/>
        <item x="0"/>
        <item x="7"/>
        <item x="6"/>
        <item t="default"/>
      </items>
    </pivotField>
  </pivotFields>
  <rowFields count="3">
    <field x="1"/>
    <field x="-2"/>
    <field x="0"/>
  </rowFields>
  <rowItems count="98">
    <i>
      <x/>
    </i>
    <i r="1">
      <x/>
    </i>
    <i r="2">
      <x/>
    </i>
    <i r="1" i="1">
      <x v="1"/>
    </i>
    <i r="2" i="1">
      <x/>
    </i>
    <i r="1" i="2">
      <x v="2"/>
    </i>
    <i r="2" i="2">
      <x/>
    </i>
    <i t="default">
      <x/>
    </i>
    <i t="default" i="1">
      <x/>
    </i>
    <i t="default" i="2">
      <x/>
    </i>
    <i>
      <x v="1"/>
    </i>
    <i r="1">
      <x/>
    </i>
    <i r="2">
      <x v="1"/>
    </i>
    <i r="2">
      <x v="3"/>
    </i>
    <i r="2">
      <x v="4"/>
    </i>
    <i r="1" i="1">
      <x v="1"/>
    </i>
    <i r="2" i="1">
      <x v="1"/>
    </i>
    <i r="2" i="1">
      <x v="3"/>
    </i>
    <i r="2" i="1">
      <x v="4"/>
    </i>
    <i r="1" i="2">
      <x v="2"/>
    </i>
    <i r="2" i="2">
      <x v="1"/>
    </i>
    <i r="2" i="2">
      <x v="3"/>
    </i>
    <i r="2" i="2">
      <x v="4"/>
    </i>
    <i t="default">
      <x v="1"/>
    </i>
    <i t="default" i="1">
      <x v="1"/>
    </i>
    <i t="default" i="2">
      <x v="1"/>
    </i>
    <i>
      <x v="2"/>
    </i>
    <i r="1">
      <x/>
    </i>
    <i r="2">
      <x/>
    </i>
    <i r="2">
      <x v="1"/>
    </i>
    <i r="2">
      <x v="5"/>
    </i>
    <i r="1" i="1">
      <x v="1"/>
    </i>
    <i r="2" i="1">
      <x/>
    </i>
    <i r="2" i="1">
      <x v="1"/>
    </i>
    <i r="2" i="1">
      <x v="5"/>
    </i>
    <i r="1" i="2">
      <x v="2"/>
    </i>
    <i r="2" i="2">
      <x/>
    </i>
    <i r="2" i="2">
      <x v="1"/>
    </i>
    <i r="2" i="2">
      <x v="5"/>
    </i>
    <i t="default">
      <x v="2"/>
    </i>
    <i t="default" i="1">
      <x v="2"/>
    </i>
    <i t="default" i="2">
      <x v="2"/>
    </i>
    <i>
      <x v="3"/>
    </i>
    <i r="1">
      <x/>
    </i>
    <i r="2">
      <x v="4"/>
    </i>
    <i r="1" i="1">
      <x v="1"/>
    </i>
    <i r="2" i="1">
      <x v="4"/>
    </i>
    <i r="1" i="2">
      <x v="2"/>
    </i>
    <i r="2" i="2">
      <x v="4"/>
    </i>
    <i t="default">
      <x v="3"/>
    </i>
    <i t="default" i="1">
      <x v="3"/>
    </i>
    <i t="default" i="2">
      <x v="3"/>
    </i>
    <i>
      <x v="4"/>
    </i>
    <i r="1">
      <x/>
    </i>
    <i r="2">
      <x v="2"/>
    </i>
    <i r="2">
      <x v="3"/>
    </i>
    <i r="1" i="1">
      <x v="1"/>
    </i>
    <i r="2" i="1">
      <x v="2"/>
    </i>
    <i r="2" i="1">
      <x v="3"/>
    </i>
    <i r="1" i="2">
      <x v="2"/>
    </i>
    <i r="2" i="2">
      <x v="2"/>
    </i>
    <i r="2" i="2">
      <x v="3"/>
    </i>
    <i t="default">
      <x v="4"/>
    </i>
    <i t="default" i="1">
      <x v="4"/>
    </i>
    <i t="default" i="2">
      <x v="4"/>
    </i>
    <i>
      <x v="5"/>
    </i>
    <i r="1">
      <x/>
    </i>
    <i r="2">
      <x v="3"/>
    </i>
    <i r="1" i="1">
      <x v="1"/>
    </i>
    <i r="2" i="1">
      <x v="3"/>
    </i>
    <i r="1" i="2">
      <x v="2"/>
    </i>
    <i r="2" i="2">
      <x v="3"/>
    </i>
    <i t="default">
      <x v="5"/>
    </i>
    <i t="default" i="1">
      <x v="5"/>
    </i>
    <i t="default" i="2">
      <x v="5"/>
    </i>
    <i>
      <x v="6"/>
    </i>
    <i r="1">
      <x/>
    </i>
    <i r="2">
      <x v="2"/>
    </i>
    <i r="1" i="1">
      <x v="1"/>
    </i>
    <i r="2" i="1">
      <x v="2"/>
    </i>
    <i r="1" i="2">
      <x v="2"/>
    </i>
    <i r="2" i="2">
      <x v="2"/>
    </i>
    <i t="default">
      <x v="6"/>
    </i>
    <i t="default" i="1">
      <x v="6"/>
    </i>
    <i t="default" i="2">
      <x v="6"/>
    </i>
    <i>
      <x v="7"/>
    </i>
    <i r="1">
      <x/>
    </i>
    <i r="2">
      <x v="5"/>
    </i>
    <i r="1" i="1">
      <x v="1"/>
    </i>
    <i r="2" i="1">
      <x v="5"/>
    </i>
    <i r="1" i="2">
      <x v="2"/>
    </i>
    <i r="2" i="2">
      <x v="5"/>
    </i>
    <i t="default">
      <x v="7"/>
    </i>
    <i t="default" i="1">
      <x v="7"/>
    </i>
    <i t="default" i="2">
      <x v="7"/>
    </i>
    <i t="grand">
      <x/>
    </i>
    <i t="grand" i="1">
      <x/>
    </i>
    <i t="grand" i="2">
      <x/>
    </i>
  </rowItems>
  <colItems count="1">
    <i/>
  </colItems>
  <dataFields count="3">
    <dataField name="Suma de IMPORTE" fld="3" baseField="0" baseItem="0"/>
    <dataField name="Suma de TOTAL" fld="4" baseField="0" baseItem="0"/>
    <dataField name="Suma de CANTID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E67A9-93F1-48EE-93EE-AD6CD97B4520}" name="TablaDinámica2" cacheId="11205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D20" firstHeaderRow="1" firstDataRow="2" firstDataCol="1"/>
  <pivotFields count="5">
    <pivotField axis="axisCol" showAll="0">
      <items count="7">
        <item x="2"/>
        <item x="0"/>
        <item h="1" x="3"/>
        <item h="1" x="1"/>
        <item h="1" x="5"/>
        <item h="1" x="4"/>
        <item t="default"/>
      </items>
    </pivotField>
    <pivotField axis="axisRow" showAll="0">
      <items count="9">
        <item x="4"/>
        <item x="5"/>
        <item x="0"/>
        <item x="7"/>
        <item x="1"/>
        <item x="3"/>
        <item x="2"/>
        <item x="6"/>
        <item t="default"/>
      </items>
    </pivotField>
    <pivotField dataField="1" showAll="0">
      <items count="8">
        <item x="3"/>
        <item x="6"/>
        <item x="2"/>
        <item x="0"/>
        <item x="1"/>
        <item x="4"/>
        <item x="5"/>
        <item t="default"/>
      </items>
    </pivotField>
    <pivotField dataField="1" showAll="0"/>
    <pivotField dataField="1" showAll="0">
      <items count="12">
        <item x="1"/>
        <item x="3"/>
        <item x="4"/>
        <item x="9"/>
        <item x="8"/>
        <item x="10"/>
        <item x="5"/>
        <item x="2"/>
        <item x="0"/>
        <item x="7"/>
        <item x="6"/>
        <item t="default"/>
      </items>
    </pivotField>
  </pivotFields>
  <rowFields count="2">
    <field x="1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0"/>
  </colFields>
  <colItems count="3">
    <i>
      <x/>
    </i>
    <i>
      <x v="1"/>
    </i>
    <i t="grand">
      <x/>
    </i>
  </colItems>
  <dataFields count="3">
    <dataField name="Suma de IMPORTE" fld="3" baseField="0" baseItem="0"/>
    <dataField name="Suma de TOTAL" fld="4" baseField="0" baseItem="0"/>
    <dataField name="Suma de CANTID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34818-1CDA-4CB6-B48B-AA28CB56A473}" name="TablaDinámica3" cacheId="11205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H40" firstHeaderRow="1" firstDataRow="2" firstDataCol="1"/>
  <pivotFields count="5">
    <pivotField axis="axisCol" showAll="0">
      <items count="7">
        <item x="2"/>
        <item x="0"/>
        <item x="3"/>
        <item x="1"/>
        <item x="5"/>
        <item x="4"/>
        <item t="default"/>
      </items>
    </pivotField>
    <pivotField axis="axisRow" showAll="0">
      <items count="9">
        <item x="4"/>
        <item x="5"/>
        <item x="0"/>
        <item x="7"/>
        <item x="1"/>
        <item x="3"/>
        <item x="2"/>
        <item x="6"/>
        <item t="default"/>
      </items>
    </pivotField>
    <pivotField dataField="1" showAll="0">
      <items count="8">
        <item x="3"/>
        <item x="6"/>
        <item x="2"/>
        <item x="0"/>
        <item x="1"/>
        <item x="4"/>
        <item x="5"/>
        <item t="default"/>
      </items>
    </pivotField>
    <pivotField dataField="1" showAll="0"/>
    <pivotField dataField="1" showAll="0">
      <items count="12">
        <item x="1"/>
        <item x="3"/>
        <item x="4"/>
        <item x="9"/>
        <item x="8"/>
        <item x="10"/>
        <item x="5"/>
        <item x="2"/>
        <item x="0"/>
        <item x="7"/>
        <item x="6"/>
        <item t="default"/>
      </items>
    </pivotField>
  </pivotFields>
  <rowFields count="2">
    <field x="1"/>
    <field x="-2"/>
  </rowFields>
  <rowItems count="3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>
      <x v="3"/>
    </i>
    <i r="1">
      <x/>
    </i>
    <i r="1" i="1">
      <x v="1"/>
    </i>
    <i r="1" i="2">
      <x v="2"/>
    </i>
    <i>
      <x v="4"/>
    </i>
    <i r="1">
      <x/>
    </i>
    <i r="1" i="1">
      <x v="1"/>
    </i>
    <i r="1" i="2">
      <x v="2"/>
    </i>
    <i>
      <x v="5"/>
    </i>
    <i r="1">
      <x/>
    </i>
    <i r="1" i="1">
      <x v="1"/>
    </i>
    <i r="1" i="2">
      <x v="2"/>
    </i>
    <i>
      <x v="6"/>
    </i>
    <i r="1">
      <x/>
    </i>
    <i r="1" i="1">
      <x v="1"/>
    </i>
    <i r="1" i="2">
      <x v="2"/>
    </i>
    <i>
      <x v="7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3">
    <dataField name="Promedio de IMPORTE" fld="3" subtotal="average" baseField="1" baseItem="4"/>
    <dataField name="Promedio de CANTIDAD" fld="2" subtotal="average" baseField="1" baseItem="3"/>
    <dataField name="Promedio de TOTAL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C6926-5230-4CC7-9D39-083F4EB51554}" name="TablaDinámica4" cacheId="11207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8" firstHeaderRow="1" firstDataRow="2" firstDataCol="1"/>
  <pivotFields count="7"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dataField="1" showAll="0"/>
    <pivotField showAll="0"/>
    <pivotField showAll="0"/>
    <pivotField dataField="1" showAll="0"/>
  </pivotFields>
  <rowFields count="2">
    <field x="2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2">
    <dataField name="Cuenta de ARTÍCULO" fld="3" subtotal="count" baseField="2" baseItem="0"/>
    <dataField name="Suma de Promedi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30385-DA72-4DC2-AC0B-7FFF14FCB913}" name="TablaDinámica5" cacheId="1120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51" firstHeaderRow="1" firstDataRow="2" firstDataCol="1" rowPageCount="1" colPageCount="1"/>
  <pivotFields count="9">
    <pivotField axis="axisPage" showAll="0">
      <items count="5">
        <item x="3"/>
        <item x="0"/>
        <item x="2"/>
        <item x="1"/>
        <item t="default"/>
      </items>
    </pivotField>
    <pivotField axis="axisRow" showAll="0">
      <items count="12">
        <item x="2"/>
        <item x="3"/>
        <item x="0"/>
        <item x="4"/>
        <item x="5"/>
        <item x="6"/>
        <item x="1"/>
        <item x="7"/>
        <item x="8"/>
        <item x="9"/>
        <item x="10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dataField="1" numFmtId="44" showAll="0"/>
    <pivotField dragToRow="0" dragToCol="0" dragToPage="0" showAll="0" defaultSubtotal="0"/>
  </pivotFields>
  <rowFields count="2">
    <field x="1"/>
    <field x="5"/>
  </rowFields>
  <rowItems count="47">
    <i>
      <x/>
    </i>
    <i r="1">
      <x/>
    </i>
    <i r="1">
      <x v="1"/>
    </i>
    <i r="1">
      <x v="4"/>
    </i>
    <i>
      <x v="1"/>
    </i>
    <i r="1">
      <x v="1"/>
    </i>
    <i r="1">
      <x v="3"/>
    </i>
    <i r="1">
      <x v="4"/>
    </i>
    <i>
      <x v="2"/>
    </i>
    <i r="1">
      <x/>
    </i>
    <i r="1">
      <x v="2"/>
    </i>
    <i r="1">
      <x v="4"/>
    </i>
    <i>
      <x v="3"/>
    </i>
    <i r="1">
      <x/>
    </i>
    <i r="1">
      <x v="1"/>
    </i>
    <i r="1">
      <x v="4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4"/>
    </i>
    <i>
      <x v="6"/>
    </i>
    <i r="1">
      <x/>
    </i>
    <i r="1">
      <x v="1"/>
    </i>
    <i r="1">
      <x v="3"/>
    </i>
    <i r="1">
      <x v="4"/>
    </i>
    <i>
      <x v="7"/>
    </i>
    <i r="1">
      <x/>
    </i>
    <i r="1">
      <x v="1"/>
    </i>
    <i r="1">
      <x v="3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 v="1"/>
    </i>
    <i r="1">
      <x v="4"/>
    </i>
    <i>
      <x v="10"/>
    </i>
    <i r="1">
      <x/>
    </i>
    <i r="1">
      <x v="3"/>
    </i>
    <i r="1"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7D9B7-3D4E-4585-8DB9-8039BDAE8E1F}" name="TablaDinámica1" cacheId="11206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42" firstHeaderRow="1" firstDataRow="2" firstDataCol="1" rowPageCount="1" colPageCount="1"/>
  <pivotFields count="9">
    <pivotField axis="axisPage" showAll="0">
      <items count="5">
        <item x="3"/>
        <item x="0"/>
        <item x="2"/>
        <item x="1"/>
        <item t="default"/>
      </items>
    </pivotField>
    <pivotField axis="axisRow" showAll="0">
      <items count="12">
        <item x="2"/>
        <item x="3"/>
        <item x="0"/>
        <item x="4"/>
        <item x="5"/>
        <item x="6"/>
        <item x="1"/>
        <item x="7"/>
        <item x="8"/>
        <item x="9"/>
        <item x="10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dataField="1" numFmtId="44" showAll="0"/>
    <pivotField dataField="1" dragToRow="0" dragToCol="0" dragToPage="0" showAll="0" defaultSubtotal="0"/>
  </pivotFields>
  <rowFields count="3">
    <field x="1"/>
    <field x="5"/>
    <field x="-2"/>
  </rowFields>
  <rowItems count="38">
    <i>
      <x v="3"/>
    </i>
    <i r="1">
      <x/>
    </i>
    <i r="2">
      <x/>
    </i>
    <i r="2" i="1">
      <x v="1"/>
    </i>
    <i r="1">
      <x v="1"/>
    </i>
    <i r="2">
      <x/>
    </i>
    <i r="2" i="1">
      <x v="1"/>
    </i>
    <i r="1">
      <x v="4"/>
    </i>
    <i r="2">
      <x/>
    </i>
    <i r="2" i="1">
      <x v="1"/>
    </i>
    <i t="default">
      <x v="3"/>
    </i>
    <i t="default" i="1">
      <x v="3"/>
    </i>
    <i>
      <x v="4"/>
    </i>
    <i r="1">
      <x v="1"/>
    </i>
    <i r="2">
      <x/>
    </i>
    <i r="2" i="1">
      <x v="1"/>
    </i>
    <i r="1">
      <x v="2"/>
    </i>
    <i r="2">
      <x/>
    </i>
    <i r="2" i="1">
      <x v="1"/>
    </i>
    <i r="1">
      <x v="3"/>
    </i>
    <i r="2">
      <x/>
    </i>
    <i r="2" i="1">
      <x v="1"/>
    </i>
    <i t="default">
      <x v="4"/>
    </i>
    <i t="default" i="1">
      <x v="4"/>
    </i>
    <i>
      <x v="5"/>
    </i>
    <i r="1">
      <x v="1"/>
    </i>
    <i r="2">
      <x/>
    </i>
    <i r="2" i="1">
      <x v="1"/>
    </i>
    <i r="1">
      <x v="2"/>
    </i>
    <i r="2">
      <x/>
    </i>
    <i r="2" i="1">
      <x v="1"/>
    </i>
    <i r="1">
      <x v="4"/>
    </i>
    <i r="2">
      <x/>
    </i>
    <i r="2" i="1">
      <x v="1"/>
    </i>
    <i t="default">
      <x v="5"/>
    </i>
    <i t="default" i="1">
      <x v="5"/>
    </i>
    <i t="grand">
      <x/>
    </i>
    <i t="grand" i="1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item="2" hier="-1"/>
  </pageFields>
  <dataFields count="2">
    <dataField name="Suma de TOTAL" fld="7" baseField="0" baseItem="0"/>
    <dataField name="Suma de Comisión agente" fld="8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AF8A5-F533-4763-918D-6876696E60F6}" name="Tabla3" displayName="Tabla3" ref="A1:H47" totalsRowShown="0">
  <autoFilter ref="A1:H47" xr:uid="{546ECDCE-BE41-422A-9DC4-6A25D184BB26}">
    <filterColumn colId="0">
      <filters>
        <filter val="Segundo trimestre"/>
      </filters>
    </filterColumn>
  </autoFilter>
  <tableColumns count="8">
    <tableColumn id="1" xr3:uid="{5D135260-3AAD-41D9-ADDF-4991DC4EA983}" name="Trimestre"/>
    <tableColumn id="2" xr3:uid="{51787504-5C6C-4BE1-82F7-DD52DE582F78}" name="Mes"/>
    <tableColumn id="3" xr3:uid="{34B4B455-29C3-4693-A8E8-F465A4CEF8B1}" name="Cód. AGENTE"/>
    <tableColumn id="4" xr3:uid="{B9D836A3-E99D-4F0A-8EB9-1037550C8585}" name="CANTIDAD"/>
    <tableColumn id="5" xr3:uid="{A27D7AC4-6EC1-426A-80F2-E1E67FFF659A}" name="Cód. PRODUCTO"/>
    <tableColumn id="6" xr3:uid="{74343066-ACCD-4F8F-AB93-A8F3BB725208}" name="PRODUCTO"/>
    <tableColumn id="7" xr3:uid="{1CEA31CE-BBEA-4D29-9653-FEDD686C013C}" name="PRECIO"/>
    <tableColumn id="8" xr3:uid="{3B15156F-D0D5-4A2B-82AF-921D46CABED8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7A42-FFFE-49A6-84E0-B4139B98AC3A}">
  <dimension ref="A4:B102"/>
  <sheetViews>
    <sheetView tabSelected="1" workbookViewId="0">
      <selection activeCell="B5" sqref="B5"/>
    </sheetView>
  </sheetViews>
  <sheetFormatPr defaultColWidth="11.42578125" defaultRowHeight="15"/>
  <cols>
    <col min="1" max="1" width="24.28515625" bestFit="1" customWidth="1"/>
    <col min="2" max="2" width="5.42578125" bestFit="1" customWidth="1"/>
    <col min="3" max="3" width="8" bestFit="1" customWidth="1"/>
    <col min="4" max="4" width="6.5703125" bestFit="1" customWidth="1"/>
    <col min="5" max="5" width="5.28515625" bestFit="1" customWidth="1"/>
    <col min="6" max="6" width="6" bestFit="1" customWidth="1"/>
    <col min="7" max="7" width="5.7109375" bestFit="1" customWidth="1"/>
    <col min="8" max="8" width="12.5703125" bestFit="1" customWidth="1"/>
    <col min="9" max="9" width="14.5703125" bestFit="1" customWidth="1"/>
    <col min="10" max="10" width="17.28515625" bestFit="1" customWidth="1"/>
    <col min="11" max="11" width="14.5703125" bestFit="1" customWidth="1"/>
    <col min="12" max="12" width="17.28515625" bestFit="1" customWidth="1"/>
    <col min="13" max="13" width="14.5703125" bestFit="1" customWidth="1"/>
    <col min="14" max="14" width="22.28515625" bestFit="1" customWidth="1"/>
    <col min="15" max="15" width="19.5703125" bestFit="1" customWidth="1"/>
    <col min="16" max="16" width="4" bestFit="1" customWidth="1"/>
    <col min="17" max="17" width="10.85546875" bestFit="1" customWidth="1"/>
    <col min="18" max="18" width="7.5703125" bestFit="1" customWidth="1"/>
    <col min="19" max="19" width="4" bestFit="1" customWidth="1"/>
    <col min="20" max="20" width="10.5703125" bestFit="1" customWidth="1"/>
    <col min="21" max="21" width="12.5703125" bestFit="1" customWidth="1"/>
  </cols>
  <sheetData>
    <row r="4" spans="1:2">
      <c r="A4" s="1" t="s">
        <v>0</v>
      </c>
    </row>
    <row r="5" spans="1:2">
      <c r="A5" s="2">
        <v>1235</v>
      </c>
      <c r="B5" s="19"/>
    </row>
    <row r="6" spans="1:2">
      <c r="A6" s="3" t="s">
        <v>1</v>
      </c>
      <c r="B6" s="19"/>
    </row>
    <row r="7" spans="1:2">
      <c r="A7" s="16" t="s">
        <v>2</v>
      </c>
      <c r="B7" s="19">
        <v>25</v>
      </c>
    </row>
    <row r="8" spans="1:2">
      <c r="A8" s="3" t="s">
        <v>3</v>
      </c>
      <c r="B8" s="19"/>
    </row>
    <row r="9" spans="1:2">
      <c r="A9" s="16" t="s">
        <v>2</v>
      </c>
      <c r="B9" s="19">
        <v>300</v>
      </c>
    </row>
    <row r="10" spans="1:2">
      <c r="A10" s="3" t="s">
        <v>4</v>
      </c>
      <c r="B10" s="19"/>
    </row>
    <row r="11" spans="1:2">
      <c r="A11" s="16" t="s">
        <v>2</v>
      </c>
      <c r="B11" s="19">
        <v>12</v>
      </c>
    </row>
    <row r="12" spans="1:2">
      <c r="A12" s="2" t="s">
        <v>5</v>
      </c>
      <c r="B12" s="19">
        <v>25</v>
      </c>
    </row>
    <row r="13" spans="1:2">
      <c r="A13" s="2" t="s">
        <v>6</v>
      </c>
      <c r="B13" s="19">
        <v>300</v>
      </c>
    </row>
    <row r="14" spans="1:2">
      <c r="A14" s="2" t="s">
        <v>7</v>
      </c>
      <c r="B14" s="19">
        <v>12</v>
      </c>
    </row>
    <row r="15" spans="1:2">
      <c r="A15" s="2">
        <v>1236</v>
      </c>
      <c r="B15" s="19"/>
    </row>
    <row r="16" spans="1:2">
      <c r="A16" s="3" t="s">
        <v>1</v>
      </c>
      <c r="B16" s="19"/>
    </row>
    <row r="17" spans="1:2">
      <c r="A17" s="16" t="s">
        <v>8</v>
      </c>
      <c r="B17" s="19">
        <v>35</v>
      </c>
    </row>
    <row r="18" spans="1:2">
      <c r="A18" s="16" t="s">
        <v>9</v>
      </c>
      <c r="B18" s="19">
        <v>35</v>
      </c>
    </row>
    <row r="19" spans="1:2">
      <c r="A19" s="16" t="s">
        <v>10</v>
      </c>
      <c r="B19" s="19">
        <v>25</v>
      </c>
    </row>
    <row r="20" spans="1:2">
      <c r="A20" s="3" t="s">
        <v>3</v>
      </c>
      <c r="B20" s="19"/>
    </row>
    <row r="21" spans="1:2">
      <c r="A21" s="16" t="s">
        <v>8</v>
      </c>
      <c r="B21" s="19">
        <v>150</v>
      </c>
    </row>
    <row r="22" spans="1:2">
      <c r="A22" s="16" t="s">
        <v>9</v>
      </c>
      <c r="B22" s="19">
        <v>210</v>
      </c>
    </row>
    <row r="23" spans="1:2">
      <c r="A23" s="16" t="s">
        <v>10</v>
      </c>
      <c r="B23" s="19">
        <v>135</v>
      </c>
    </row>
    <row r="24" spans="1:2">
      <c r="A24" s="3" t="s">
        <v>4</v>
      </c>
      <c r="B24" s="19"/>
    </row>
    <row r="25" spans="1:2">
      <c r="A25" s="16" t="s">
        <v>8</v>
      </c>
      <c r="B25" s="19">
        <v>5</v>
      </c>
    </row>
    <row r="26" spans="1:2">
      <c r="A26" s="16" t="s">
        <v>9</v>
      </c>
      <c r="B26" s="19">
        <v>5</v>
      </c>
    </row>
    <row r="27" spans="1:2">
      <c r="A27" s="16" t="s">
        <v>10</v>
      </c>
      <c r="B27" s="19">
        <v>3</v>
      </c>
    </row>
    <row r="28" spans="1:2">
      <c r="A28" s="2" t="s">
        <v>11</v>
      </c>
      <c r="B28" s="19">
        <v>95</v>
      </c>
    </row>
    <row r="29" spans="1:2">
      <c r="A29" s="2" t="s">
        <v>12</v>
      </c>
      <c r="B29" s="19">
        <v>495</v>
      </c>
    </row>
    <row r="30" spans="1:2">
      <c r="A30" s="2" t="s">
        <v>13</v>
      </c>
      <c r="B30" s="19">
        <v>13</v>
      </c>
    </row>
    <row r="31" spans="1:2">
      <c r="A31" s="2">
        <v>1245</v>
      </c>
      <c r="B31" s="19"/>
    </row>
    <row r="32" spans="1:2">
      <c r="A32" s="3" t="s">
        <v>1</v>
      </c>
      <c r="B32" s="19"/>
    </row>
    <row r="33" spans="1:2">
      <c r="A33" s="16" t="s">
        <v>2</v>
      </c>
      <c r="B33" s="19">
        <v>53</v>
      </c>
    </row>
    <row r="34" spans="1:2">
      <c r="A34" s="16" t="s">
        <v>8</v>
      </c>
      <c r="B34" s="19">
        <v>50</v>
      </c>
    </row>
    <row r="35" spans="1:2">
      <c r="A35" s="16" t="s">
        <v>14</v>
      </c>
      <c r="B35" s="19">
        <v>60</v>
      </c>
    </row>
    <row r="36" spans="1:2">
      <c r="A36" s="3" t="s">
        <v>3</v>
      </c>
      <c r="B36" s="19"/>
    </row>
    <row r="37" spans="1:2">
      <c r="A37" s="16" t="s">
        <v>2</v>
      </c>
      <c r="B37" s="19">
        <v>212</v>
      </c>
    </row>
    <row r="38" spans="1:2">
      <c r="A38" s="16" t="s">
        <v>8</v>
      </c>
      <c r="B38" s="19">
        <v>250</v>
      </c>
    </row>
    <row r="39" spans="1:2">
      <c r="A39" s="16" t="s">
        <v>14</v>
      </c>
      <c r="B39" s="19">
        <v>480</v>
      </c>
    </row>
    <row r="40" spans="1:2">
      <c r="A40" s="3" t="s">
        <v>4</v>
      </c>
      <c r="B40" s="19"/>
    </row>
    <row r="41" spans="1:2">
      <c r="A41" s="16" t="s">
        <v>2</v>
      </c>
      <c r="B41" s="19">
        <v>4</v>
      </c>
    </row>
    <row r="42" spans="1:2">
      <c r="A42" s="16" t="s">
        <v>8</v>
      </c>
      <c r="B42" s="19">
        <v>5</v>
      </c>
    </row>
    <row r="43" spans="1:2">
      <c r="A43" s="16" t="s">
        <v>14</v>
      </c>
      <c r="B43" s="19">
        <v>8</v>
      </c>
    </row>
    <row r="44" spans="1:2">
      <c r="A44" s="2" t="s">
        <v>15</v>
      </c>
      <c r="B44" s="19">
        <v>163</v>
      </c>
    </row>
    <row r="45" spans="1:2">
      <c r="A45" s="2" t="s">
        <v>16</v>
      </c>
      <c r="B45" s="19">
        <v>942</v>
      </c>
    </row>
    <row r="46" spans="1:2">
      <c r="A46" s="2" t="s">
        <v>17</v>
      </c>
      <c r="B46" s="19">
        <v>17</v>
      </c>
    </row>
    <row r="47" spans="1:2">
      <c r="A47" s="2">
        <v>1258</v>
      </c>
      <c r="B47" s="19"/>
    </row>
    <row r="48" spans="1:2">
      <c r="A48" s="3" t="s">
        <v>1</v>
      </c>
      <c r="B48" s="19"/>
    </row>
    <row r="49" spans="1:2">
      <c r="A49" s="16" t="s">
        <v>10</v>
      </c>
      <c r="B49" s="19">
        <v>30</v>
      </c>
    </row>
    <row r="50" spans="1:2">
      <c r="A50" s="3" t="s">
        <v>3</v>
      </c>
      <c r="B50" s="19"/>
    </row>
    <row r="51" spans="1:2">
      <c r="A51" s="16" t="s">
        <v>10</v>
      </c>
      <c r="B51" s="19">
        <v>160</v>
      </c>
    </row>
    <row r="52" spans="1:2">
      <c r="A52" s="3" t="s">
        <v>4</v>
      </c>
      <c r="B52" s="19"/>
    </row>
    <row r="53" spans="1:2">
      <c r="A53" s="16" t="s">
        <v>10</v>
      </c>
      <c r="B53" s="19">
        <v>4</v>
      </c>
    </row>
    <row r="54" spans="1:2">
      <c r="A54" s="2" t="s">
        <v>18</v>
      </c>
      <c r="B54" s="19">
        <v>30</v>
      </c>
    </row>
    <row r="55" spans="1:2">
      <c r="A55" s="2" t="s">
        <v>19</v>
      </c>
      <c r="B55" s="19">
        <v>160</v>
      </c>
    </row>
    <row r="56" spans="1:2">
      <c r="A56" s="2" t="s">
        <v>20</v>
      </c>
      <c r="B56" s="19">
        <v>4</v>
      </c>
    </row>
    <row r="57" spans="1:2">
      <c r="A57" s="2">
        <v>1265</v>
      </c>
      <c r="B57" s="19"/>
    </row>
    <row r="58" spans="1:2">
      <c r="A58" s="3" t="s">
        <v>1</v>
      </c>
      <c r="B58" s="19"/>
    </row>
    <row r="59" spans="1:2">
      <c r="A59" s="16" t="s">
        <v>21</v>
      </c>
      <c r="B59" s="19">
        <v>35</v>
      </c>
    </row>
    <row r="60" spans="1:2">
      <c r="A60" s="16" t="s">
        <v>9</v>
      </c>
      <c r="B60" s="19">
        <v>12</v>
      </c>
    </row>
    <row r="61" spans="1:2">
      <c r="A61" s="3" t="s">
        <v>3</v>
      </c>
      <c r="B61" s="19"/>
    </row>
    <row r="62" spans="1:2">
      <c r="A62" s="16" t="s">
        <v>21</v>
      </c>
      <c r="B62" s="19">
        <v>210</v>
      </c>
    </row>
    <row r="63" spans="1:2">
      <c r="A63" s="16" t="s">
        <v>9</v>
      </c>
      <c r="B63" s="19">
        <v>72</v>
      </c>
    </row>
    <row r="64" spans="1:2">
      <c r="A64" s="3" t="s">
        <v>4</v>
      </c>
      <c r="B64" s="19"/>
    </row>
    <row r="65" spans="1:2">
      <c r="A65" s="16" t="s">
        <v>21</v>
      </c>
      <c r="B65" s="19">
        <v>6</v>
      </c>
    </row>
    <row r="66" spans="1:2">
      <c r="A66" s="16" t="s">
        <v>9</v>
      </c>
      <c r="B66" s="19">
        <v>6</v>
      </c>
    </row>
    <row r="67" spans="1:2">
      <c r="A67" s="2" t="s">
        <v>22</v>
      </c>
      <c r="B67" s="19">
        <v>47</v>
      </c>
    </row>
    <row r="68" spans="1:2">
      <c r="A68" s="2" t="s">
        <v>23</v>
      </c>
      <c r="B68" s="19">
        <v>282</v>
      </c>
    </row>
    <row r="69" spans="1:2">
      <c r="A69" s="2" t="s">
        <v>24</v>
      </c>
      <c r="B69" s="19">
        <v>12</v>
      </c>
    </row>
    <row r="70" spans="1:2">
      <c r="A70" s="2">
        <v>1267</v>
      </c>
      <c r="B70" s="19"/>
    </row>
    <row r="71" spans="1:2">
      <c r="A71" s="3" t="s">
        <v>1</v>
      </c>
      <c r="B71" s="19"/>
    </row>
    <row r="72" spans="1:2">
      <c r="A72" s="16" t="s">
        <v>9</v>
      </c>
      <c r="B72" s="19">
        <v>25</v>
      </c>
    </row>
    <row r="73" spans="1:2">
      <c r="A73" s="3" t="s">
        <v>3</v>
      </c>
      <c r="B73" s="19"/>
    </row>
    <row r="74" spans="1:2">
      <c r="A74" s="16" t="s">
        <v>9</v>
      </c>
      <c r="B74" s="19">
        <v>100</v>
      </c>
    </row>
    <row r="75" spans="1:2">
      <c r="A75" s="3" t="s">
        <v>4</v>
      </c>
      <c r="B75" s="19"/>
    </row>
    <row r="76" spans="1:2">
      <c r="A76" s="16" t="s">
        <v>9</v>
      </c>
      <c r="B76" s="19">
        <v>4</v>
      </c>
    </row>
    <row r="77" spans="1:2">
      <c r="A77" s="2" t="s">
        <v>25</v>
      </c>
      <c r="B77" s="19">
        <v>25</v>
      </c>
    </row>
    <row r="78" spans="1:2">
      <c r="A78" s="2" t="s">
        <v>26</v>
      </c>
      <c r="B78" s="19">
        <v>100</v>
      </c>
    </row>
    <row r="79" spans="1:2">
      <c r="A79" s="2" t="s">
        <v>27</v>
      </c>
      <c r="B79" s="19">
        <v>4</v>
      </c>
    </row>
    <row r="80" spans="1:2">
      <c r="A80" s="2">
        <v>1269</v>
      </c>
      <c r="B80" s="19"/>
    </row>
    <row r="81" spans="1:2">
      <c r="A81" s="3" t="s">
        <v>1</v>
      </c>
      <c r="B81" s="19"/>
    </row>
    <row r="82" spans="1:2">
      <c r="A82" s="16" t="s">
        <v>21</v>
      </c>
      <c r="B82" s="19">
        <v>45</v>
      </c>
    </row>
    <row r="83" spans="1:2">
      <c r="A83" s="3" t="s">
        <v>3</v>
      </c>
      <c r="B83" s="19"/>
    </row>
    <row r="84" spans="1:2">
      <c r="A84" s="16" t="s">
        <v>21</v>
      </c>
      <c r="B84" s="19">
        <v>90</v>
      </c>
    </row>
    <row r="85" spans="1:2">
      <c r="A85" s="3" t="s">
        <v>4</v>
      </c>
      <c r="B85" s="19"/>
    </row>
    <row r="86" spans="1:2">
      <c r="A86" s="16" t="s">
        <v>21</v>
      </c>
      <c r="B86" s="19">
        <v>2</v>
      </c>
    </row>
    <row r="87" spans="1:2">
      <c r="A87" s="2" t="s">
        <v>28</v>
      </c>
      <c r="B87" s="19">
        <v>45</v>
      </c>
    </row>
    <row r="88" spans="1:2">
      <c r="A88" s="2" t="s">
        <v>29</v>
      </c>
      <c r="B88" s="19">
        <v>90</v>
      </c>
    </row>
    <row r="89" spans="1:2">
      <c r="A89" s="2" t="s">
        <v>30</v>
      </c>
      <c r="B89" s="19">
        <v>2</v>
      </c>
    </row>
    <row r="90" spans="1:2">
      <c r="A90" s="2">
        <v>1278</v>
      </c>
      <c r="B90" s="19"/>
    </row>
    <row r="91" spans="1:2">
      <c r="A91" s="3" t="s">
        <v>1</v>
      </c>
      <c r="B91" s="19"/>
    </row>
    <row r="92" spans="1:2">
      <c r="A92" s="16" t="s">
        <v>14</v>
      </c>
      <c r="B92" s="19">
        <v>60</v>
      </c>
    </row>
    <row r="93" spans="1:2">
      <c r="A93" s="3" t="s">
        <v>3</v>
      </c>
      <c r="B93" s="19"/>
    </row>
    <row r="94" spans="1:2">
      <c r="A94" s="16" t="s">
        <v>14</v>
      </c>
      <c r="B94" s="19">
        <v>210</v>
      </c>
    </row>
    <row r="95" spans="1:2">
      <c r="A95" s="3" t="s">
        <v>4</v>
      </c>
      <c r="B95" s="19"/>
    </row>
    <row r="96" spans="1:2">
      <c r="A96" s="16" t="s">
        <v>14</v>
      </c>
      <c r="B96" s="19">
        <v>6</v>
      </c>
    </row>
    <row r="97" spans="1:2">
      <c r="A97" s="2" t="s">
        <v>31</v>
      </c>
      <c r="B97" s="19">
        <v>60</v>
      </c>
    </row>
    <row r="98" spans="1:2">
      <c r="A98" s="2" t="s">
        <v>32</v>
      </c>
      <c r="B98" s="19">
        <v>210</v>
      </c>
    </row>
    <row r="99" spans="1:2">
      <c r="A99" s="2" t="s">
        <v>33</v>
      </c>
      <c r="B99" s="19">
        <v>6</v>
      </c>
    </row>
    <row r="100" spans="1:2">
      <c r="A100" s="2" t="s">
        <v>34</v>
      </c>
      <c r="B100" s="19">
        <v>490</v>
      </c>
    </row>
    <row r="101" spans="1:2">
      <c r="A101" s="2" t="s">
        <v>35</v>
      </c>
      <c r="B101" s="19">
        <v>2579</v>
      </c>
    </row>
    <row r="102" spans="1:2">
      <c r="A102" s="2" t="s">
        <v>36</v>
      </c>
      <c r="B102" s="1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88A7-6DE7-4660-9347-C231FFCF9C42}">
  <dimension ref="A4:D20"/>
  <sheetViews>
    <sheetView workbookViewId="0">
      <selection activeCell="A3" sqref="A3"/>
    </sheetView>
  </sheetViews>
  <sheetFormatPr defaultColWidth="11.42578125" defaultRowHeight="15"/>
  <cols>
    <col min="1" max="1" width="23.42578125" bestFit="1" customWidth="1"/>
    <col min="2" max="2" width="22.42578125" bestFit="1" customWidth="1"/>
    <col min="3" max="3" width="8" bestFit="1" customWidth="1"/>
    <col min="4" max="4" width="12.5703125" bestFit="1" customWidth="1"/>
  </cols>
  <sheetData>
    <row r="4" spans="1:4">
      <c r="B4" s="1" t="s">
        <v>37</v>
      </c>
    </row>
    <row r="5" spans="1:4">
      <c r="A5" s="1" t="s">
        <v>0</v>
      </c>
      <c r="B5" t="s">
        <v>2</v>
      </c>
      <c r="C5" t="s">
        <v>8</v>
      </c>
      <c r="D5" t="s">
        <v>38</v>
      </c>
    </row>
    <row r="6" spans="1:4">
      <c r="A6" s="2">
        <v>1235</v>
      </c>
    </row>
    <row r="7" spans="1:4">
      <c r="A7" s="3" t="s">
        <v>1</v>
      </c>
      <c r="B7">
        <v>25</v>
      </c>
      <c r="D7">
        <v>25</v>
      </c>
    </row>
    <row r="8" spans="1:4">
      <c r="A8" s="3" t="s">
        <v>3</v>
      </c>
      <c r="B8">
        <v>300</v>
      </c>
      <c r="D8">
        <v>300</v>
      </c>
    </row>
    <row r="9" spans="1:4">
      <c r="A9" s="3" t="s">
        <v>4</v>
      </c>
      <c r="B9">
        <v>12</v>
      </c>
      <c r="D9">
        <v>12</v>
      </c>
    </row>
    <row r="10" spans="1:4">
      <c r="A10" s="2">
        <v>1236</v>
      </c>
    </row>
    <row r="11" spans="1:4">
      <c r="A11" s="3" t="s">
        <v>1</v>
      </c>
      <c r="C11">
        <v>35</v>
      </c>
      <c r="D11">
        <v>35</v>
      </c>
    </row>
    <row r="12" spans="1:4">
      <c r="A12" s="3" t="s">
        <v>3</v>
      </c>
      <c r="C12">
        <v>150</v>
      </c>
      <c r="D12">
        <v>150</v>
      </c>
    </row>
    <row r="13" spans="1:4">
      <c r="A13" s="3" t="s">
        <v>4</v>
      </c>
      <c r="C13">
        <v>5</v>
      </c>
      <c r="D13">
        <v>5</v>
      </c>
    </row>
    <row r="14" spans="1:4">
      <c r="A14" s="2">
        <v>1245</v>
      </c>
    </row>
    <row r="15" spans="1:4">
      <c r="A15" s="3" t="s">
        <v>1</v>
      </c>
      <c r="B15">
        <v>53</v>
      </c>
      <c r="C15">
        <v>50</v>
      </c>
      <c r="D15">
        <v>103</v>
      </c>
    </row>
    <row r="16" spans="1:4">
      <c r="A16" s="3" t="s">
        <v>3</v>
      </c>
      <c r="B16">
        <v>212</v>
      </c>
      <c r="C16">
        <v>250</v>
      </c>
      <c r="D16">
        <v>462</v>
      </c>
    </row>
    <row r="17" spans="1:4">
      <c r="A17" s="3" t="s">
        <v>4</v>
      </c>
      <c r="B17">
        <v>4</v>
      </c>
      <c r="C17">
        <v>5</v>
      </c>
      <c r="D17">
        <v>9</v>
      </c>
    </row>
    <row r="18" spans="1:4">
      <c r="A18" s="2" t="s">
        <v>34</v>
      </c>
      <c r="B18">
        <v>78</v>
      </c>
      <c r="C18">
        <v>85</v>
      </c>
      <c r="D18">
        <v>163</v>
      </c>
    </row>
    <row r="19" spans="1:4">
      <c r="A19" s="2" t="s">
        <v>35</v>
      </c>
      <c r="B19">
        <v>512</v>
      </c>
      <c r="C19">
        <v>400</v>
      </c>
      <c r="D19">
        <v>912</v>
      </c>
    </row>
    <row r="20" spans="1:4">
      <c r="A20" s="2" t="s">
        <v>36</v>
      </c>
      <c r="B20">
        <v>16</v>
      </c>
      <c r="C20">
        <v>10</v>
      </c>
      <c r="D2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DB3F-A9AE-4AB1-B1BF-42E26CCA07FF}">
  <dimension ref="A1:G15"/>
  <sheetViews>
    <sheetView workbookViewId="0">
      <selection activeCell="G15" sqref="A1:G15"/>
    </sheetView>
  </sheetViews>
  <sheetFormatPr defaultColWidth="11.42578125" defaultRowHeight="15"/>
  <sheetData>
    <row r="1" spans="1:7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</row>
    <row r="2" spans="1:7">
      <c r="A2" s="7" t="s">
        <v>2</v>
      </c>
      <c r="B2" s="7">
        <v>1</v>
      </c>
      <c r="C2" s="7">
        <v>13</v>
      </c>
      <c r="D2" s="7">
        <v>105</v>
      </c>
      <c r="E2" s="7">
        <v>6</v>
      </c>
      <c r="F2" s="7">
        <v>25</v>
      </c>
      <c r="G2" s="7">
        <f>AVERAGE(B2:F2)</f>
        <v>30</v>
      </c>
    </row>
    <row r="3" spans="1:7">
      <c r="A3" s="7" t="s">
        <v>2</v>
      </c>
      <c r="B3" s="7">
        <v>2</v>
      </c>
      <c r="C3" s="7">
        <v>15</v>
      </c>
      <c r="D3" s="7">
        <v>103</v>
      </c>
      <c r="E3" s="7">
        <v>15</v>
      </c>
      <c r="F3" s="7">
        <v>15</v>
      </c>
      <c r="G3" s="7">
        <f>AVERAGE(B3:F3)</f>
        <v>30</v>
      </c>
    </row>
    <row r="4" spans="1:7">
      <c r="A4" s="7" t="s">
        <v>2</v>
      </c>
      <c r="B4" s="7">
        <v>3</v>
      </c>
      <c r="C4" s="7">
        <v>13</v>
      </c>
      <c r="D4" s="7">
        <v>104</v>
      </c>
      <c r="E4" s="7">
        <v>2</v>
      </c>
      <c r="F4" s="7">
        <v>30</v>
      </c>
      <c r="G4" s="7">
        <f>AVERAGE(B4:F4)</f>
        <v>30.4</v>
      </c>
    </row>
    <row r="5" spans="1:7">
      <c r="A5" s="7" t="s">
        <v>2</v>
      </c>
      <c r="B5" s="7">
        <v>4</v>
      </c>
      <c r="C5" s="7">
        <v>15</v>
      </c>
      <c r="D5" s="7">
        <v>110</v>
      </c>
      <c r="E5" s="7">
        <v>15</v>
      </c>
      <c r="F5" s="7">
        <v>40</v>
      </c>
      <c r="G5" s="7">
        <f>AVERAGE(B5:F5)</f>
        <v>36.799999999999997</v>
      </c>
    </row>
    <row r="6" spans="1:7">
      <c r="A6" s="7" t="s">
        <v>8</v>
      </c>
      <c r="B6" s="7">
        <v>1</v>
      </c>
      <c r="C6" s="7">
        <v>12</v>
      </c>
      <c r="D6" s="7">
        <v>108</v>
      </c>
      <c r="E6" s="7">
        <v>8</v>
      </c>
      <c r="F6" s="7">
        <v>15</v>
      </c>
      <c r="G6" s="7">
        <f>AVERAGE(B6:F6)</f>
        <v>28.8</v>
      </c>
    </row>
    <row r="7" spans="1:7">
      <c r="A7" s="7" t="s">
        <v>8</v>
      </c>
      <c r="B7" s="7">
        <v>2</v>
      </c>
      <c r="C7" s="7">
        <v>12</v>
      </c>
      <c r="D7" s="7">
        <v>105</v>
      </c>
      <c r="E7" s="7">
        <v>25</v>
      </c>
      <c r="F7" s="7">
        <v>25</v>
      </c>
      <c r="G7" s="7">
        <f>AVERAGE(B7:F7)</f>
        <v>33.799999999999997</v>
      </c>
    </row>
    <row r="8" spans="1:7">
      <c r="A8" s="7" t="s">
        <v>8</v>
      </c>
      <c r="B8" s="7">
        <v>3</v>
      </c>
      <c r="C8" s="7">
        <v>13</v>
      </c>
      <c r="D8" s="7">
        <v>110</v>
      </c>
      <c r="E8" s="7">
        <v>1</v>
      </c>
      <c r="F8" s="7">
        <v>40</v>
      </c>
      <c r="G8" s="7">
        <f t="shared" ref="G8:G15" si="0">AVERAGE(B8:F8)</f>
        <v>33.4</v>
      </c>
    </row>
    <row r="9" spans="1:7">
      <c r="A9" s="7" t="s">
        <v>8</v>
      </c>
      <c r="B9" s="7">
        <v>4</v>
      </c>
      <c r="C9" s="7">
        <v>14</v>
      </c>
      <c r="D9" s="7">
        <v>106</v>
      </c>
      <c r="E9" s="7">
        <v>12</v>
      </c>
      <c r="F9" s="7">
        <v>42</v>
      </c>
      <c r="G9" s="7">
        <f t="shared" si="0"/>
        <v>35.6</v>
      </c>
    </row>
    <row r="10" spans="1:7">
      <c r="A10" s="7" t="s">
        <v>21</v>
      </c>
      <c r="B10" s="7">
        <v>1</v>
      </c>
      <c r="C10" s="7">
        <v>15</v>
      </c>
      <c r="D10" s="7">
        <v>105</v>
      </c>
      <c r="E10" s="7">
        <v>16</v>
      </c>
      <c r="F10" s="7">
        <v>25</v>
      </c>
      <c r="G10" s="7">
        <f t="shared" si="0"/>
        <v>32.4</v>
      </c>
    </row>
    <row r="11" spans="1:7">
      <c r="A11" s="7" t="s">
        <v>21</v>
      </c>
      <c r="B11" s="7">
        <v>2</v>
      </c>
      <c r="C11" s="7">
        <v>12</v>
      </c>
      <c r="D11" s="7">
        <v>102</v>
      </c>
      <c r="E11" s="7">
        <v>8</v>
      </c>
      <c r="F11" s="7">
        <v>20</v>
      </c>
      <c r="G11" s="7">
        <f t="shared" si="0"/>
        <v>28.8</v>
      </c>
    </row>
    <row r="12" spans="1:7">
      <c r="A12" s="7" t="s">
        <v>21</v>
      </c>
      <c r="B12" s="7">
        <v>1</v>
      </c>
      <c r="C12" s="7">
        <v>13</v>
      </c>
      <c r="D12" s="7">
        <v>103</v>
      </c>
      <c r="E12" s="7">
        <v>5</v>
      </c>
      <c r="F12" s="7">
        <v>15</v>
      </c>
      <c r="G12" s="7">
        <f t="shared" si="0"/>
        <v>27.4</v>
      </c>
    </row>
    <row r="13" spans="1:7">
      <c r="A13" s="7" t="s">
        <v>9</v>
      </c>
      <c r="B13" s="7">
        <v>2</v>
      </c>
      <c r="C13" s="7">
        <v>15</v>
      </c>
      <c r="D13" s="7">
        <v>105</v>
      </c>
      <c r="E13" s="7">
        <v>11</v>
      </c>
      <c r="F13" s="7">
        <v>25</v>
      </c>
      <c r="G13" s="7">
        <f t="shared" si="0"/>
        <v>31.6</v>
      </c>
    </row>
    <row r="14" spans="1:7">
      <c r="A14" s="7" t="s">
        <v>9</v>
      </c>
      <c r="B14" s="7">
        <v>3</v>
      </c>
      <c r="C14" s="7">
        <v>13</v>
      </c>
      <c r="D14" s="7">
        <v>110</v>
      </c>
      <c r="E14" s="7">
        <v>10</v>
      </c>
      <c r="F14" s="7">
        <v>40</v>
      </c>
      <c r="G14" s="7">
        <f t="shared" si="0"/>
        <v>35.200000000000003</v>
      </c>
    </row>
    <row r="15" spans="1:7">
      <c r="A15" s="7" t="s">
        <v>9</v>
      </c>
      <c r="B15" s="7">
        <v>3</v>
      </c>
      <c r="C15" s="7">
        <v>12</v>
      </c>
      <c r="D15" s="7">
        <v>103</v>
      </c>
      <c r="E15" s="7">
        <v>5</v>
      </c>
      <c r="F15" s="7">
        <v>15</v>
      </c>
      <c r="G15" s="7">
        <f t="shared" si="0"/>
        <v>27.6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F993-A8F4-45A6-B186-BBE4B77A8749}">
  <dimension ref="A4:H40"/>
  <sheetViews>
    <sheetView workbookViewId="0">
      <selection activeCell="B3" sqref="B3"/>
    </sheetView>
  </sheetViews>
  <sheetFormatPr defaultColWidth="11.42578125" defaultRowHeight="15"/>
  <cols>
    <col min="1" max="1" width="27.42578125" bestFit="1" customWidth="1"/>
    <col min="2" max="2" width="22.42578125" bestFit="1" customWidth="1"/>
    <col min="3" max="3" width="8" bestFit="1" customWidth="1"/>
    <col min="4" max="4" width="6.5703125" bestFit="1" customWidth="1"/>
    <col min="5" max="5" width="12" bestFit="1" customWidth="1"/>
    <col min="6" max="6" width="6" bestFit="1" customWidth="1"/>
    <col min="7" max="7" width="5.7109375" bestFit="1" customWidth="1"/>
    <col min="8" max="8" width="12.5703125" bestFit="1" customWidth="1"/>
  </cols>
  <sheetData>
    <row r="4" spans="1:8">
      <c r="B4" s="1" t="s">
        <v>37</v>
      </c>
    </row>
    <row r="5" spans="1:8">
      <c r="A5" s="1" t="s">
        <v>0</v>
      </c>
      <c r="B5" t="s">
        <v>2</v>
      </c>
      <c r="C5" t="s">
        <v>8</v>
      </c>
      <c r="D5" t="s">
        <v>21</v>
      </c>
      <c r="E5" t="s">
        <v>9</v>
      </c>
      <c r="F5" t="s">
        <v>10</v>
      </c>
      <c r="G5" t="s">
        <v>14</v>
      </c>
      <c r="H5" t="s">
        <v>38</v>
      </c>
    </row>
    <row r="6" spans="1:8">
      <c r="A6" s="2">
        <v>1235</v>
      </c>
    </row>
    <row r="7" spans="1:8">
      <c r="A7" s="3" t="s">
        <v>46</v>
      </c>
      <c r="B7">
        <v>25</v>
      </c>
      <c r="H7">
        <v>25</v>
      </c>
    </row>
    <row r="8" spans="1:8">
      <c r="A8" s="3" t="s">
        <v>47</v>
      </c>
      <c r="B8">
        <v>12</v>
      </c>
      <c r="H8">
        <v>12</v>
      </c>
    </row>
    <row r="9" spans="1:8">
      <c r="A9" s="3" t="s">
        <v>48</v>
      </c>
      <c r="B9">
        <v>300</v>
      </c>
      <c r="H9">
        <v>300</v>
      </c>
    </row>
    <row r="10" spans="1:8">
      <c r="A10" s="2">
        <v>1236</v>
      </c>
    </row>
    <row r="11" spans="1:8">
      <c r="A11" s="3" t="s">
        <v>46</v>
      </c>
      <c r="C11">
        <v>35</v>
      </c>
      <c r="E11">
        <v>35</v>
      </c>
      <c r="F11">
        <v>25</v>
      </c>
      <c r="H11">
        <v>31.666666666666668</v>
      </c>
    </row>
    <row r="12" spans="1:8">
      <c r="A12" s="3" t="s">
        <v>47</v>
      </c>
      <c r="C12">
        <v>5</v>
      </c>
      <c r="E12">
        <v>5</v>
      </c>
      <c r="F12">
        <v>3</v>
      </c>
      <c r="H12">
        <v>4.333333333333333</v>
      </c>
    </row>
    <row r="13" spans="1:8">
      <c r="A13" s="3" t="s">
        <v>48</v>
      </c>
      <c r="C13">
        <v>150</v>
      </c>
      <c r="E13">
        <v>210</v>
      </c>
      <c r="F13">
        <v>135</v>
      </c>
      <c r="H13">
        <v>165</v>
      </c>
    </row>
    <row r="14" spans="1:8">
      <c r="A14" s="2">
        <v>1245</v>
      </c>
    </row>
    <row r="15" spans="1:8">
      <c r="A15" s="3" t="s">
        <v>46</v>
      </c>
      <c r="B15">
        <v>53</v>
      </c>
      <c r="C15">
        <v>50</v>
      </c>
      <c r="G15">
        <v>60</v>
      </c>
      <c r="H15">
        <v>54.333333333333336</v>
      </c>
    </row>
    <row r="16" spans="1:8">
      <c r="A16" s="3" t="s">
        <v>47</v>
      </c>
      <c r="B16">
        <v>4</v>
      </c>
      <c r="C16">
        <v>5</v>
      </c>
      <c r="G16">
        <v>8</v>
      </c>
      <c r="H16">
        <v>5.666666666666667</v>
      </c>
    </row>
    <row r="17" spans="1:8">
      <c r="A17" s="3" t="s">
        <v>48</v>
      </c>
      <c r="B17">
        <v>212</v>
      </c>
      <c r="C17">
        <v>250</v>
      </c>
      <c r="G17">
        <v>480</v>
      </c>
      <c r="H17">
        <v>314</v>
      </c>
    </row>
    <row r="18" spans="1:8">
      <c r="A18" s="2">
        <v>1258</v>
      </c>
    </row>
    <row r="19" spans="1:8">
      <c r="A19" s="3" t="s">
        <v>46</v>
      </c>
      <c r="F19">
        <v>30</v>
      </c>
      <c r="H19">
        <v>30</v>
      </c>
    </row>
    <row r="20" spans="1:8">
      <c r="A20" s="3" t="s">
        <v>47</v>
      </c>
      <c r="F20">
        <v>4</v>
      </c>
      <c r="H20">
        <v>4</v>
      </c>
    </row>
    <row r="21" spans="1:8">
      <c r="A21" s="3" t="s">
        <v>48</v>
      </c>
      <c r="F21">
        <v>160</v>
      </c>
      <c r="H21">
        <v>160</v>
      </c>
    </row>
    <row r="22" spans="1:8">
      <c r="A22" s="2">
        <v>1265</v>
      </c>
    </row>
    <row r="23" spans="1:8">
      <c r="A23" s="3" t="s">
        <v>46</v>
      </c>
      <c r="D23">
        <v>35</v>
      </c>
      <c r="E23">
        <v>12</v>
      </c>
      <c r="H23">
        <v>23.5</v>
      </c>
    </row>
    <row r="24" spans="1:8">
      <c r="A24" s="3" t="s">
        <v>47</v>
      </c>
      <c r="D24">
        <v>6</v>
      </c>
      <c r="E24">
        <v>6</v>
      </c>
      <c r="H24">
        <v>6</v>
      </c>
    </row>
    <row r="25" spans="1:8">
      <c r="A25" s="3" t="s">
        <v>48</v>
      </c>
      <c r="D25">
        <v>210</v>
      </c>
      <c r="E25">
        <v>72</v>
      </c>
      <c r="H25">
        <v>141</v>
      </c>
    </row>
    <row r="26" spans="1:8">
      <c r="A26" s="2">
        <v>1267</v>
      </c>
    </row>
    <row r="27" spans="1:8">
      <c r="A27" s="3" t="s">
        <v>46</v>
      </c>
      <c r="E27">
        <v>25</v>
      </c>
      <c r="H27">
        <v>25</v>
      </c>
    </row>
    <row r="28" spans="1:8">
      <c r="A28" s="3" t="s">
        <v>47</v>
      </c>
      <c r="E28">
        <v>4</v>
      </c>
      <c r="H28">
        <v>4</v>
      </c>
    </row>
    <row r="29" spans="1:8">
      <c r="A29" s="3" t="s">
        <v>48</v>
      </c>
      <c r="E29">
        <v>100</v>
      </c>
      <c r="H29">
        <v>100</v>
      </c>
    </row>
    <row r="30" spans="1:8">
      <c r="A30" s="2">
        <v>1269</v>
      </c>
    </row>
    <row r="31" spans="1:8">
      <c r="A31" s="3" t="s">
        <v>46</v>
      </c>
      <c r="D31">
        <v>45</v>
      </c>
      <c r="H31">
        <v>45</v>
      </c>
    </row>
    <row r="32" spans="1:8">
      <c r="A32" s="3" t="s">
        <v>47</v>
      </c>
      <c r="D32">
        <v>2</v>
      </c>
      <c r="H32">
        <v>2</v>
      </c>
    </row>
    <row r="33" spans="1:8">
      <c r="A33" s="3" t="s">
        <v>48</v>
      </c>
      <c r="D33">
        <v>90</v>
      </c>
      <c r="H33">
        <v>90</v>
      </c>
    </row>
    <row r="34" spans="1:8">
      <c r="A34" s="2">
        <v>1278</v>
      </c>
    </row>
    <row r="35" spans="1:8">
      <c r="A35" s="3" t="s">
        <v>46</v>
      </c>
      <c r="G35">
        <v>60</v>
      </c>
      <c r="H35">
        <v>60</v>
      </c>
    </row>
    <row r="36" spans="1:8">
      <c r="A36" s="3" t="s">
        <v>47</v>
      </c>
      <c r="G36">
        <v>6</v>
      </c>
      <c r="H36">
        <v>6</v>
      </c>
    </row>
    <row r="37" spans="1:8">
      <c r="A37" s="3" t="s">
        <v>48</v>
      </c>
      <c r="G37">
        <v>210</v>
      </c>
      <c r="H37">
        <v>210</v>
      </c>
    </row>
    <row r="38" spans="1:8">
      <c r="A38" s="2" t="s">
        <v>49</v>
      </c>
      <c r="B38">
        <v>39</v>
      </c>
      <c r="C38">
        <v>42.5</v>
      </c>
      <c r="D38">
        <v>40</v>
      </c>
      <c r="E38">
        <v>24</v>
      </c>
      <c r="F38">
        <v>27.5</v>
      </c>
      <c r="G38">
        <v>60</v>
      </c>
      <c r="H38">
        <v>37.692307692307693</v>
      </c>
    </row>
    <row r="39" spans="1:8">
      <c r="A39" s="2" t="s">
        <v>50</v>
      </c>
      <c r="B39">
        <v>8</v>
      </c>
      <c r="C39">
        <v>5</v>
      </c>
      <c r="D39">
        <v>4</v>
      </c>
      <c r="E39">
        <v>5</v>
      </c>
      <c r="F39">
        <v>3.5</v>
      </c>
      <c r="G39">
        <v>7</v>
      </c>
      <c r="H39">
        <v>5.384615384615385</v>
      </c>
    </row>
    <row r="40" spans="1:8">
      <c r="A40" s="2" t="s">
        <v>51</v>
      </c>
      <c r="B40">
        <v>256</v>
      </c>
      <c r="C40">
        <v>200</v>
      </c>
      <c r="D40">
        <v>150</v>
      </c>
      <c r="E40">
        <v>127.33333333333333</v>
      </c>
      <c r="F40">
        <v>147.5</v>
      </c>
      <c r="G40">
        <v>345</v>
      </c>
      <c r="H40">
        <v>198.38461538461539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6C00-FF24-42D9-9537-23D14B4B0044}">
  <dimension ref="A3:F18"/>
  <sheetViews>
    <sheetView workbookViewId="0">
      <selection activeCell="F4" sqref="F4"/>
    </sheetView>
  </sheetViews>
  <sheetFormatPr defaultColWidth="11.42578125" defaultRowHeight="15"/>
  <cols>
    <col min="1" max="1" width="24.42578125" bestFit="1" customWidth="1"/>
    <col min="2" max="2" width="22.42578125" bestFit="1" customWidth="1"/>
    <col min="3" max="4" width="6" bestFit="1" customWidth="1"/>
    <col min="5" max="5" width="5" bestFit="1" customWidth="1"/>
    <col min="6" max="6" width="12.5703125" bestFit="1" customWidth="1"/>
    <col min="7" max="7" width="18" bestFit="1" customWidth="1"/>
    <col min="8" max="8" width="14.5703125" bestFit="1" customWidth="1"/>
    <col min="9" max="9" width="18" bestFit="1" customWidth="1"/>
    <col min="10" max="10" width="19.5703125" bestFit="1" customWidth="1"/>
    <col min="11" max="11" width="23" bestFit="1" customWidth="1"/>
  </cols>
  <sheetData>
    <row r="3" spans="1:6">
      <c r="B3" s="1" t="s">
        <v>37</v>
      </c>
    </row>
    <row r="4" spans="1:6">
      <c r="A4" s="1" t="s">
        <v>0</v>
      </c>
      <c r="B4">
        <v>1</v>
      </c>
      <c r="C4">
        <v>2</v>
      </c>
      <c r="D4">
        <v>3</v>
      </c>
      <c r="E4">
        <v>4</v>
      </c>
      <c r="F4" t="s">
        <v>38</v>
      </c>
    </row>
    <row r="5" spans="1:6">
      <c r="A5" s="2">
        <v>12</v>
      </c>
    </row>
    <row r="6" spans="1:6">
      <c r="A6" s="3" t="s">
        <v>52</v>
      </c>
      <c r="B6">
        <v>1</v>
      </c>
      <c r="C6">
        <v>2</v>
      </c>
      <c r="D6">
        <v>1</v>
      </c>
      <c r="F6">
        <v>4</v>
      </c>
    </row>
    <row r="7" spans="1:6">
      <c r="A7" s="3" t="s">
        <v>53</v>
      </c>
      <c r="B7">
        <v>28.8</v>
      </c>
      <c r="C7">
        <v>62.599999999999994</v>
      </c>
      <c r="D7">
        <v>27.6</v>
      </c>
      <c r="F7">
        <v>119</v>
      </c>
    </row>
    <row r="8" spans="1:6">
      <c r="A8" s="2">
        <v>13</v>
      </c>
    </row>
    <row r="9" spans="1:6">
      <c r="A9" s="3" t="s">
        <v>52</v>
      </c>
      <c r="B9">
        <v>2</v>
      </c>
      <c r="D9">
        <v>3</v>
      </c>
      <c r="F9">
        <v>5</v>
      </c>
    </row>
    <row r="10" spans="1:6">
      <c r="A10" s="3" t="s">
        <v>53</v>
      </c>
      <c r="B10">
        <v>57.4</v>
      </c>
      <c r="D10">
        <v>99</v>
      </c>
      <c r="F10">
        <v>156.39999999999998</v>
      </c>
    </row>
    <row r="11" spans="1:6">
      <c r="A11" s="2">
        <v>14</v>
      </c>
    </row>
    <row r="12" spans="1:6">
      <c r="A12" s="3" t="s">
        <v>52</v>
      </c>
      <c r="E12">
        <v>1</v>
      </c>
      <c r="F12">
        <v>1</v>
      </c>
    </row>
    <row r="13" spans="1:6">
      <c r="A13" s="3" t="s">
        <v>53</v>
      </c>
      <c r="E13">
        <v>35.6</v>
      </c>
      <c r="F13">
        <v>35.6</v>
      </c>
    </row>
    <row r="14" spans="1:6">
      <c r="A14" s="2">
        <v>15</v>
      </c>
    </row>
    <row r="15" spans="1:6">
      <c r="A15" s="3" t="s">
        <v>52</v>
      </c>
      <c r="B15">
        <v>1</v>
      </c>
      <c r="C15">
        <v>2</v>
      </c>
      <c r="E15">
        <v>1</v>
      </c>
      <c r="F15">
        <v>4</v>
      </c>
    </row>
    <row r="16" spans="1:6">
      <c r="A16" s="3" t="s">
        <v>53</v>
      </c>
      <c r="B16">
        <v>32.4</v>
      </c>
      <c r="C16">
        <v>61.6</v>
      </c>
      <c r="E16">
        <v>36.799999999999997</v>
      </c>
      <c r="F16">
        <v>130.80000000000001</v>
      </c>
    </row>
    <row r="17" spans="1:6">
      <c r="A17" s="2" t="s">
        <v>54</v>
      </c>
      <c r="B17">
        <v>4</v>
      </c>
      <c r="C17">
        <v>4</v>
      </c>
      <c r="D17">
        <v>4</v>
      </c>
      <c r="E17">
        <v>2</v>
      </c>
      <c r="F17">
        <v>14</v>
      </c>
    </row>
    <row r="18" spans="1:6">
      <c r="A18" s="2" t="s">
        <v>55</v>
      </c>
      <c r="B18">
        <v>118.6</v>
      </c>
      <c r="C18">
        <v>124.19999999999999</v>
      </c>
      <c r="D18">
        <v>126.60000000000001</v>
      </c>
      <c r="E18">
        <v>72.400000000000006</v>
      </c>
      <c r="F18">
        <v>441.8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07AF-1823-4BF5-8ED3-F08C71BD1CA6}">
  <dimension ref="A1:C6"/>
  <sheetViews>
    <sheetView workbookViewId="0">
      <selection activeCell="C6" sqref="A1:C6"/>
    </sheetView>
  </sheetViews>
  <sheetFormatPr defaultColWidth="11.42578125" defaultRowHeight="15"/>
  <cols>
    <col min="2" max="2" width="22.85546875" customWidth="1"/>
  </cols>
  <sheetData>
    <row r="1" spans="1:3">
      <c r="A1" s="7" t="s">
        <v>56</v>
      </c>
      <c r="B1" s="7" t="s">
        <v>57</v>
      </c>
      <c r="C1" s="7" t="s">
        <v>44</v>
      </c>
    </row>
    <row r="2" spans="1:3">
      <c r="A2" s="7" t="s">
        <v>58</v>
      </c>
      <c r="B2" s="7" t="s">
        <v>59</v>
      </c>
      <c r="C2" s="7">
        <v>0.75</v>
      </c>
    </row>
    <row r="3" spans="1:3">
      <c r="A3" s="7" t="s">
        <v>60</v>
      </c>
      <c r="B3" s="7" t="str">
        <f>IF(A3="","",VLOOKUP(A3,[2]Productos!$A$12:$C$16,2,FALSE))</f>
        <v>Suavizante "SedaFresh"</v>
      </c>
      <c r="C3" s="7">
        <v>1.29</v>
      </c>
    </row>
    <row r="4" spans="1:3">
      <c r="A4" s="7" t="s">
        <v>61</v>
      </c>
      <c r="B4" s="7" t="str">
        <f>IF(A4="","",VLOOKUP(A4,[2]Productos!$A$12:$C$16,2,FALSE))</f>
        <v>Detergente MaxBlanco</v>
      </c>
      <c r="C4" s="7">
        <v>5.34</v>
      </c>
    </row>
    <row r="5" spans="1:3">
      <c r="A5" s="7" t="s">
        <v>62</v>
      </c>
      <c r="B5" s="7" t="str">
        <f>IF(A5="","",VLOOKUP(A5,[2]Productos!$A$12:$C$16,2,FALSE))</f>
        <v>Detergente "VivaColor"</v>
      </c>
      <c r="C5" s="7">
        <v>5.49</v>
      </c>
    </row>
    <row r="6" spans="1:3">
      <c r="A6" s="7" t="s">
        <v>63</v>
      </c>
      <c r="B6" s="7" t="s">
        <v>64</v>
      </c>
      <c r="C6" s="7">
        <v>1.65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133E-7921-4DC4-ABB2-7AAA69E44685}">
  <dimension ref="A1:C4"/>
  <sheetViews>
    <sheetView workbookViewId="0">
      <selection activeCell="C4" sqref="A1:C4"/>
    </sheetView>
  </sheetViews>
  <sheetFormatPr defaultColWidth="11.42578125" defaultRowHeight="15"/>
  <cols>
    <col min="2" max="2" width="24.5703125" customWidth="1"/>
  </cols>
  <sheetData>
    <row r="1" spans="1:3" ht="30">
      <c r="A1" s="17" t="s">
        <v>65</v>
      </c>
      <c r="B1" s="18" t="s">
        <v>66</v>
      </c>
      <c r="C1" s="18" t="s">
        <v>67</v>
      </c>
    </row>
    <row r="2" spans="1:3">
      <c r="A2" s="7" t="s">
        <v>68</v>
      </c>
      <c r="B2" s="7" t="s">
        <v>69</v>
      </c>
      <c r="C2" s="7" t="s">
        <v>70</v>
      </c>
    </row>
    <row r="3" spans="1:3">
      <c r="A3" s="7" t="s">
        <v>71</v>
      </c>
      <c r="B3" s="7" t="s">
        <v>72</v>
      </c>
      <c r="C3" s="7" t="s">
        <v>73</v>
      </c>
    </row>
    <row r="4" spans="1:3">
      <c r="A4" s="7" t="s">
        <v>74</v>
      </c>
      <c r="B4" s="7" t="s">
        <v>75</v>
      </c>
      <c r="C4" s="7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0EBD-993C-4996-A214-C65023722493}">
  <dimension ref="A1:H47"/>
  <sheetViews>
    <sheetView workbookViewId="0">
      <selection activeCell="F15" sqref="F15"/>
    </sheetView>
  </sheetViews>
  <sheetFormatPr defaultColWidth="11.42578125" defaultRowHeight="15"/>
  <cols>
    <col min="1" max="1" width="21.28515625" customWidth="1"/>
    <col min="6" max="6" width="22.5703125" customWidth="1"/>
  </cols>
  <sheetData>
    <row r="1" spans="1:8" ht="27" thickTop="1" thickBot="1">
      <c r="A1" s="14" t="s">
        <v>77</v>
      </c>
      <c r="B1" s="13" t="s">
        <v>78</v>
      </c>
      <c r="C1" s="13" t="s">
        <v>65</v>
      </c>
      <c r="D1" s="13" t="s">
        <v>43</v>
      </c>
      <c r="E1" s="13" t="s">
        <v>79</v>
      </c>
      <c r="F1" s="13" t="s">
        <v>57</v>
      </c>
      <c r="G1" s="13" t="s">
        <v>44</v>
      </c>
      <c r="H1" s="13" t="s">
        <v>80</v>
      </c>
    </row>
    <row r="2" spans="1:8" ht="15.75" thickTop="1">
      <c r="A2" s="7" t="str">
        <f t="shared" ref="A2:A47" si="0">IF(OR(B2="enero",B2="febrero",B2="marzo"),"Primer trimestre",IF(OR(B2="abril",B2="mayo",B2="junio"),"Segundo trimestre",IF(OR(B2="julio",B2="agosto",B2="septiembre"),"Tercer trimestre",IF(OR(B2="octubre",B2="noviembre",B2="diciembre"),"Cuarto trimestre",""))))</f>
        <v>Primer trimestre</v>
      </c>
      <c r="B2" s="12" t="s">
        <v>21</v>
      </c>
      <c r="C2" s="5" t="s">
        <v>74</v>
      </c>
      <c r="D2" s="5">
        <v>20</v>
      </c>
      <c r="E2" s="11" t="s">
        <v>62</v>
      </c>
      <c r="F2" s="5" t="str">
        <f>IF(E2="","",VLOOKUP(E2,[2]Productos!$A$12:$C$16,2,FALSE))</f>
        <v>Detergente "VivaColor"</v>
      </c>
      <c r="G2" s="5">
        <f>IF(E2="","",VLOOKUP(E2,[2]Productos!$A$12:$C$16,3,FALSE))</f>
        <v>5.49</v>
      </c>
      <c r="H2" s="4">
        <f t="shared" ref="H2:H47" si="1">IF(G2="","",D2*G2)</f>
        <v>109.80000000000001</v>
      </c>
    </row>
    <row r="3" spans="1:8">
      <c r="A3" s="7" t="str">
        <f t="shared" si="0"/>
        <v>Tercer trimestre</v>
      </c>
      <c r="B3" s="9" t="s">
        <v>81</v>
      </c>
      <c r="C3" s="7" t="s">
        <v>71</v>
      </c>
      <c r="D3" s="7">
        <v>15</v>
      </c>
      <c r="E3" s="6" t="s">
        <v>62</v>
      </c>
      <c r="F3" s="5" t="str">
        <f>IF(E3="","",VLOOKUP(E3,[2]Productos!$A$12:$C$16,2,FALSE))</f>
        <v>Detergente "VivaColor"</v>
      </c>
      <c r="G3" s="5">
        <f>IF(E3="","",VLOOKUP(E3,[2]Productos!$A$12:$C$16,3,FALSE))</f>
        <v>5.49</v>
      </c>
      <c r="H3" s="4">
        <f t="shared" si="1"/>
        <v>82.350000000000009</v>
      </c>
    </row>
    <row r="4" spans="1:8">
      <c r="A4" s="7" t="str">
        <f t="shared" si="0"/>
        <v>Primer trimestre</v>
      </c>
      <c r="B4" s="12" t="s">
        <v>2</v>
      </c>
      <c r="C4" s="5" t="s">
        <v>74</v>
      </c>
      <c r="D4" s="5">
        <v>20</v>
      </c>
      <c r="E4" s="11" t="s">
        <v>60</v>
      </c>
      <c r="F4" s="5" t="str">
        <f>IF(E4="","",VLOOKUP(E4,[2]Productos!$A$12:$C$16,2,FALSE))</f>
        <v>Suavizante "SedaFresh"</v>
      </c>
      <c r="G4" s="5">
        <f>IF(E4="","",VLOOKUP(E4,[2]Productos!$A$12:$C$16,3,FALSE))</f>
        <v>1.29</v>
      </c>
      <c r="H4" s="4">
        <f t="shared" si="1"/>
        <v>25.8</v>
      </c>
    </row>
    <row r="5" spans="1:8">
      <c r="A5" s="7" t="str">
        <f t="shared" si="0"/>
        <v>Primer trimestre</v>
      </c>
      <c r="B5" s="9" t="s">
        <v>2</v>
      </c>
      <c r="C5" s="7" t="s">
        <v>71</v>
      </c>
      <c r="D5" s="7">
        <v>15</v>
      </c>
      <c r="E5" s="6" t="s">
        <v>60</v>
      </c>
      <c r="F5" s="5" t="str">
        <f>IF(E5="","",VLOOKUP(E5,[2]Productos!$A$12:$C$16,2,FALSE))</f>
        <v>Suavizante "SedaFresh"</v>
      </c>
      <c r="G5" s="5">
        <f>IF(E5="","",VLOOKUP(E5,[2]Productos!$A$12:$C$16,3,FALSE))</f>
        <v>1.29</v>
      </c>
      <c r="H5" s="4">
        <f t="shared" si="1"/>
        <v>19.350000000000001</v>
      </c>
    </row>
    <row r="6" spans="1:8">
      <c r="A6" s="7" t="str">
        <f t="shared" si="0"/>
        <v>Primer trimestre</v>
      </c>
      <c r="B6" s="9" t="s">
        <v>2</v>
      </c>
      <c r="C6" s="7" t="s">
        <v>68</v>
      </c>
      <c r="D6" s="7">
        <v>50</v>
      </c>
      <c r="E6" s="6" t="s">
        <v>61</v>
      </c>
      <c r="F6" s="5" t="str">
        <f>IF(E6="","",VLOOKUP(E6,[2]Productos!$A$12:$C$16,2,FALSE))</f>
        <v>Detergente MaxBlanco</v>
      </c>
      <c r="G6" s="5">
        <f>IF(E6="","",VLOOKUP(E6,[2]Productos!$A$12:$C$16,3,FALSE))</f>
        <v>5.34</v>
      </c>
      <c r="H6" s="4">
        <f t="shared" si="1"/>
        <v>267</v>
      </c>
    </row>
    <row r="7" spans="1:8">
      <c r="A7" s="7" t="str">
        <f t="shared" si="0"/>
        <v>Primer trimestre</v>
      </c>
      <c r="B7" s="9" t="s">
        <v>2</v>
      </c>
      <c r="C7" s="7" t="s">
        <v>68</v>
      </c>
      <c r="D7" s="7">
        <v>35</v>
      </c>
      <c r="E7" s="6" t="s">
        <v>62</v>
      </c>
      <c r="F7" s="5" t="str">
        <f>IF(E7="","",VLOOKUP(E7,[2]Productos!$A$12:$C$16,2,FALSE))</f>
        <v>Detergente "VivaColor"</v>
      </c>
      <c r="G7" s="5">
        <f>IF(E7="","",VLOOKUP(E7,[2]Productos!$A$12:$C$16,3,FALSE))</f>
        <v>5.49</v>
      </c>
      <c r="H7" s="4">
        <f t="shared" si="1"/>
        <v>192.15</v>
      </c>
    </row>
    <row r="8" spans="1:8">
      <c r="A8" s="7" t="str">
        <f t="shared" si="0"/>
        <v>Primer trimestre</v>
      </c>
      <c r="B8" s="9" t="s">
        <v>8</v>
      </c>
      <c r="C8" s="7" t="s">
        <v>71</v>
      </c>
      <c r="D8" s="7">
        <v>40</v>
      </c>
      <c r="E8" s="6" t="s">
        <v>82</v>
      </c>
      <c r="F8" s="5" t="str">
        <f>IF(E8="","",VLOOKUP(E8,[2]Productos!$A$12:$C$16,2,FALSE))</f>
        <v>Limpiador "ComoSol"</v>
      </c>
      <c r="G8" s="5">
        <f>IF(E8="","",VLOOKUP(E8,[2]Productos!$A$12:$C$16,3,FALSE))</f>
        <v>1.65</v>
      </c>
      <c r="H8" s="4">
        <f t="shared" si="1"/>
        <v>66</v>
      </c>
    </row>
    <row r="9" spans="1:8">
      <c r="A9" s="7" t="str">
        <f t="shared" si="0"/>
        <v>Primer trimestre</v>
      </c>
      <c r="B9" s="9" t="s">
        <v>8</v>
      </c>
      <c r="C9" s="7" t="s">
        <v>74</v>
      </c>
      <c r="D9" s="7">
        <v>20</v>
      </c>
      <c r="E9" s="6" t="s">
        <v>61</v>
      </c>
      <c r="F9" s="5" t="str">
        <f>IF(E9="","",VLOOKUP(E9,[2]Productos!$A$12:$C$16,2,FALSE))</f>
        <v>Detergente MaxBlanco</v>
      </c>
      <c r="G9" s="5">
        <f>IF(E9="","",VLOOKUP(E9,[2]Productos!$A$12:$C$16,3,FALSE))</f>
        <v>5.34</v>
      </c>
      <c r="H9" s="4">
        <f t="shared" si="1"/>
        <v>106.8</v>
      </c>
    </row>
    <row r="10" spans="1:8">
      <c r="A10" s="7" t="str">
        <f t="shared" si="0"/>
        <v>Primer trimestre</v>
      </c>
      <c r="B10" s="9" t="s">
        <v>8</v>
      </c>
      <c r="C10" s="7" t="s">
        <v>74</v>
      </c>
      <c r="D10" s="7">
        <v>10</v>
      </c>
      <c r="E10" s="6" t="s">
        <v>61</v>
      </c>
      <c r="F10" s="5" t="str">
        <f>IF(E10="","",VLOOKUP(E10,[2]Productos!$A$12:$C$16,2,FALSE))</f>
        <v>Detergente MaxBlanco</v>
      </c>
      <c r="G10" s="5">
        <f>IF(E10="","",VLOOKUP(E10,[2]Productos!$A$12:$C$16,3,FALSE))</f>
        <v>5.34</v>
      </c>
      <c r="H10" s="4">
        <f t="shared" si="1"/>
        <v>53.4</v>
      </c>
    </row>
    <row r="11" spans="1:8">
      <c r="A11" s="7" t="str">
        <f t="shared" si="0"/>
        <v>Primer trimestre</v>
      </c>
      <c r="B11" s="9" t="s">
        <v>8</v>
      </c>
      <c r="C11" s="7" t="s">
        <v>71</v>
      </c>
      <c r="D11" s="7">
        <v>31</v>
      </c>
      <c r="E11" s="6" t="s">
        <v>60</v>
      </c>
      <c r="F11" s="5" t="str">
        <f>IF(E11="","",VLOOKUP(E11,[2]Productos!$A$12:$C$16,2,FALSE))</f>
        <v>Suavizante "SedaFresh"</v>
      </c>
      <c r="G11" s="5">
        <f>IF(E11="","",VLOOKUP(E11,[2]Productos!$A$12:$C$16,3,FALSE))</f>
        <v>1.29</v>
      </c>
      <c r="H11" s="4">
        <f t="shared" si="1"/>
        <v>39.99</v>
      </c>
    </row>
    <row r="12" spans="1:8">
      <c r="A12" s="7" t="str">
        <f t="shared" si="0"/>
        <v>Primer trimestre</v>
      </c>
      <c r="B12" s="9" t="s">
        <v>21</v>
      </c>
      <c r="C12" s="7" t="s">
        <v>68</v>
      </c>
      <c r="D12" s="7">
        <v>25</v>
      </c>
      <c r="E12" s="6" t="s">
        <v>58</v>
      </c>
      <c r="F12" s="5" t="str">
        <f>IF(E12="","",VLOOKUP(E12,[2]Productos!$A$12:$C$16,2,FALSE))</f>
        <v>Lavavajillas "Don Pulcro"</v>
      </c>
      <c r="G12" s="5">
        <f>IF(E12="","",VLOOKUP(E12,[2]Productos!$A$12:$C$16,3,FALSE))</f>
        <v>0.75</v>
      </c>
      <c r="H12" s="4">
        <f t="shared" si="1"/>
        <v>18.75</v>
      </c>
    </row>
    <row r="13" spans="1:8">
      <c r="A13" s="7" t="str">
        <f t="shared" si="0"/>
        <v>Primer trimestre</v>
      </c>
      <c r="B13" s="9" t="s">
        <v>21</v>
      </c>
      <c r="C13" s="7" t="s">
        <v>68</v>
      </c>
      <c r="D13" s="7">
        <v>45</v>
      </c>
      <c r="E13" s="6" t="s">
        <v>60</v>
      </c>
      <c r="F13" s="5" t="str">
        <f>IF(E13="","",VLOOKUP(E13,[2]Productos!$A$12:$C$16,2,FALSE))</f>
        <v>Suavizante "SedaFresh"</v>
      </c>
      <c r="G13" s="5">
        <f>IF(E13="","",VLOOKUP(E13,[2]Productos!$A$12:$C$16,3,FALSE))</f>
        <v>1.29</v>
      </c>
      <c r="H13" s="4">
        <f t="shared" si="1"/>
        <v>58.050000000000004</v>
      </c>
    </row>
    <row r="14" spans="1:8">
      <c r="A14" s="7" t="str">
        <f t="shared" si="0"/>
        <v>Primer trimestre</v>
      </c>
      <c r="B14" s="9" t="s">
        <v>21</v>
      </c>
      <c r="C14" s="7" t="s">
        <v>74</v>
      </c>
      <c r="D14" s="7">
        <v>120</v>
      </c>
      <c r="E14" s="6" t="s">
        <v>58</v>
      </c>
      <c r="F14" s="5" t="str">
        <f>IF(E14="","",VLOOKUP(E14,[2]Productos!$A$12:$C$16,2,FALSE))</f>
        <v>Lavavajillas "Don Pulcro"</v>
      </c>
      <c r="G14" s="5">
        <f>IF(E14="","",VLOOKUP(E14,[2]Productos!$A$12:$C$16,3,FALSE))</f>
        <v>0.75</v>
      </c>
      <c r="H14" s="4">
        <f t="shared" si="1"/>
        <v>90</v>
      </c>
    </row>
    <row r="15" spans="1:8">
      <c r="A15" s="7" t="str">
        <f t="shared" si="0"/>
        <v>Segundo trimestre</v>
      </c>
      <c r="B15" s="9" t="s">
        <v>9</v>
      </c>
      <c r="C15" s="7" t="s">
        <v>71</v>
      </c>
      <c r="D15" s="7">
        <v>62</v>
      </c>
      <c r="E15" s="6" t="s">
        <v>61</v>
      </c>
      <c r="F15" s="5" t="str">
        <f>IF(E15="","",VLOOKUP(E15,[2]Productos!$A$12:$C$16,2,FALSE))</f>
        <v>Detergente MaxBlanco</v>
      </c>
      <c r="G15" s="5">
        <f>IF(E15="","",VLOOKUP(E15,[2]Productos!$A$12:$C$16,3,FALSE))</f>
        <v>5.34</v>
      </c>
      <c r="H15" s="4">
        <f t="shared" si="1"/>
        <v>331.08</v>
      </c>
    </row>
    <row r="16" spans="1:8">
      <c r="A16" s="7" t="str">
        <f t="shared" si="0"/>
        <v>Segundo trimestre</v>
      </c>
      <c r="B16" s="9" t="s">
        <v>9</v>
      </c>
      <c r="C16" s="7" t="s">
        <v>74</v>
      </c>
      <c r="D16" s="7">
        <v>25</v>
      </c>
      <c r="E16" s="6" t="s">
        <v>61</v>
      </c>
      <c r="F16" s="5" t="str">
        <f>IF(E16="","",VLOOKUP(E16,[2]Productos!$A$12:$C$16,2,FALSE))</f>
        <v>Detergente MaxBlanco</v>
      </c>
      <c r="G16" s="5">
        <f>IF(E16="","",VLOOKUP(E16,[2]Productos!$A$12:$C$16,3,FALSE))</f>
        <v>5.34</v>
      </c>
      <c r="H16" s="4">
        <f t="shared" si="1"/>
        <v>133.5</v>
      </c>
    </row>
    <row r="17" spans="1:8">
      <c r="A17" s="7" t="str">
        <f t="shared" si="0"/>
        <v>Segundo trimestre</v>
      </c>
      <c r="B17" s="9" t="s">
        <v>9</v>
      </c>
      <c r="C17" s="10" t="s">
        <v>71</v>
      </c>
      <c r="D17" s="7">
        <v>78</v>
      </c>
      <c r="E17" s="6" t="s">
        <v>62</v>
      </c>
      <c r="F17" s="5" t="str">
        <f>IF(E17="","",VLOOKUP(E17,[2]Productos!$A$12:$C$16,2,FALSE))</f>
        <v>Detergente "VivaColor"</v>
      </c>
      <c r="G17" s="5">
        <f>IF(E17="","",VLOOKUP(E17,[2]Productos!$A$12:$C$16,3,FALSE))</f>
        <v>5.49</v>
      </c>
      <c r="H17" s="4">
        <f t="shared" si="1"/>
        <v>428.22</v>
      </c>
    </row>
    <row r="18" spans="1:8">
      <c r="A18" s="7" t="str">
        <f t="shared" si="0"/>
        <v>Segundo trimestre</v>
      </c>
      <c r="B18" s="9" t="s">
        <v>9</v>
      </c>
      <c r="C18" s="7" t="s">
        <v>74</v>
      </c>
      <c r="D18" s="7">
        <v>64</v>
      </c>
      <c r="E18" s="6" t="s">
        <v>60</v>
      </c>
      <c r="F18" s="5" t="str">
        <f>IF(E18="","",VLOOKUP(E18,[2]Productos!$A$12:$C$16,2,FALSE))</f>
        <v>Suavizante "SedaFresh"</v>
      </c>
      <c r="G18" s="5">
        <f>IF(E18="","",VLOOKUP(E18,[2]Productos!$A$12:$C$16,3,FALSE))</f>
        <v>1.29</v>
      </c>
      <c r="H18" s="4">
        <f t="shared" si="1"/>
        <v>82.56</v>
      </c>
    </row>
    <row r="19" spans="1:8">
      <c r="A19" s="7" t="str">
        <f t="shared" si="0"/>
        <v>Segundo trimestre</v>
      </c>
      <c r="B19" s="9" t="s">
        <v>10</v>
      </c>
      <c r="C19" s="7" t="s">
        <v>68</v>
      </c>
      <c r="D19" s="7">
        <v>45</v>
      </c>
      <c r="E19" s="6" t="s">
        <v>61</v>
      </c>
      <c r="F19" s="5" t="str">
        <f>IF(E19="","",VLOOKUP(E19,[2]Productos!$A$12:$C$16,2,FALSE))</f>
        <v>Detergente MaxBlanco</v>
      </c>
      <c r="G19" s="5">
        <f>IF(E19="","",VLOOKUP(E19,[2]Productos!$A$12:$C$16,3,FALSE))</f>
        <v>5.34</v>
      </c>
      <c r="H19" s="4">
        <f t="shared" si="1"/>
        <v>240.29999999999998</v>
      </c>
    </row>
    <row r="20" spans="1:8">
      <c r="A20" s="7" t="str">
        <f t="shared" si="0"/>
        <v>Segundo trimestre</v>
      </c>
      <c r="B20" s="9" t="s">
        <v>10</v>
      </c>
      <c r="C20" s="7" t="s">
        <v>71</v>
      </c>
      <c r="D20" s="7">
        <v>35</v>
      </c>
      <c r="E20" s="6" t="s">
        <v>58</v>
      </c>
      <c r="F20" s="5" t="str">
        <f>IF(E20="","",VLOOKUP(E20,[2]Productos!$A$12:$C$16,2,FALSE))</f>
        <v>Lavavajillas "Don Pulcro"</v>
      </c>
      <c r="G20" s="5">
        <f>IF(E20="","",VLOOKUP(E20,[2]Productos!$A$12:$C$16,3,FALSE))</f>
        <v>0.75</v>
      </c>
      <c r="H20" s="4">
        <f t="shared" si="1"/>
        <v>26.25</v>
      </c>
    </row>
    <row r="21" spans="1:8">
      <c r="A21" s="7" t="str">
        <f t="shared" si="0"/>
        <v>Segundo trimestre</v>
      </c>
      <c r="B21" s="9" t="s">
        <v>10</v>
      </c>
      <c r="C21" s="7" t="s">
        <v>68</v>
      </c>
      <c r="D21" s="7">
        <v>51</v>
      </c>
      <c r="E21" s="6" t="s">
        <v>82</v>
      </c>
      <c r="F21" s="5" t="str">
        <f>IF(E21="","",VLOOKUP(E21,[2]Productos!$A$12:$C$16,2,FALSE))</f>
        <v>Limpiador "ComoSol"</v>
      </c>
      <c r="G21" s="5">
        <f>IF(E21="","",VLOOKUP(E21,[2]Productos!$A$12:$C$16,3,FALSE))</f>
        <v>1.65</v>
      </c>
      <c r="H21" s="4">
        <f t="shared" si="1"/>
        <v>84.149999999999991</v>
      </c>
    </row>
    <row r="22" spans="1:8">
      <c r="A22" s="7" t="str">
        <f t="shared" si="0"/>
        <v>Segundo trimestre</v>
      </c>
      <c r="B22" s="9" t="s">
        <v>14</v>
      </c>
      <c r="C22" s="7" t="s">
        <v>74</v>
      </c>
      <c r="D22" s="7">
        <v>36</v>
      </c>
      <c r="E22" s="6" t="s">
        <v>61</v>
      </c>
      <c r="F22" s="5" t="str">
        <f>IF(E22="","",VLOOKUP(E22,[2]Productos!$A$12:$C$16,2,FALSE))</f>
        <v>Detergente MaxBlanco</v>
      </c>
      <c r="G22" s="5">
        <f>IF(E22="","",VLOOKUP(E22,[2]Productos!$A$12:$C$16,3,FALSE))</f>
        <v>5.34</v>
      </c>
      <c r="H22" s="4">
        <f t="shared" si="1"/>
        <v>192.24</v>
      </c>
    </row>
    <row r="23" spans="1:8">
      <c r="A23" s="7" t="str">
        <f t="shared" si="0"/>
        <v>Segundo trimestre</v>
      </c>
      <c r="B23" s="9" t="s">
        <v>14</v>
      </c>
      <c r="C23" s="7" t="s">
        <v>74</v>
      </c>
      <c r="D23" s="7">
        <v>61</v>
      </c>
      <c r="E23" s="6" t="s">
        <v>58</v>
      </c>
      <c r="F23" s="5" t="str">
        <f>IF(E23="","",VLOOKUP(E23,[2]Productos!$A$12:$C$16,2,FALSE))</f>
        <v>Lavavajillas "Don Pulcro"</v>
      </c>
      <c r="G23" s="5">
        <f>IF(E23="","",VLOOKUP(E23,[2]Productos!$A$12:$C$16,3,FALSE))</f>
        <v>0.75</v>
      </c>
      <c r="H23" s="4">
        <f t="shared" si="1"/>
        <v>45.75</v>
      </c>
    </row>
    <row r="24" spans="1:8">
      <c r="A24" s="7" t="str">
        <f t="shared" si="0"/>
        <v>Segundo trimestre</v>
      </c>
      <c r="B24" s="9" t="s">
        <v>14</v>
      </c>
      <c r="C24" s="7" t="s">
        <v>68</v>
      </c>
      <c r="D24" s="7">
        <v>15</v>
      </c>
      <c r="E24" s="6" t="s">
        <v>60</v>
      </c>
      <c r="F24" s="5" t="str">
        <f>IF(E24="","",VLOOKUP(E24,[2]Productos!$A$12:$C$16,2,FALSE))</f>
        <v>Suavizante "SedaFresh"</v>
      </c>
      <c r="G24" s="5">
        <f>IF(E24="","",VLOOKUP(E24,[2]Productos!$A$12:$C$16,3,FALSE))</f>
        <v>1.29</v>
      </c>
      <c r="H24" s="4">
        <f t="shared" si="1"/>
        <v>19.350000000000001</v>
      </c>
    </row>
    <row r="25" spans="1:8">
      <c r="A25" s="7" t="str">
        <f t="shared" si="0"/>
        <v>Segundo trimestre</v>
      </c>
      <c r="B25" s="9" t="s">
        <v>14</v>
      </c>
      <c r="C25" s="7" t="s">
        <v>71</v>
      </c>
      <c r="D25" s="7">
        <v>63</v>
      </c>
      <c r="E25" s="6" t="s">
        <v>61</v>
      </c>
      <c r="F25" s="5" t="str">
        <f>IF(E25="","",VLOOKUP(E25,[2]Productos!$A$12:$C$16,2,FALSE))</f>
        <v>Detergente MaxBlanco</v>
      </c>
      <c r="G25" s="5">
        <f>IF(E25="","",VLOOKUP(E25,[2]Productos!$A$12:$C$16,3,FALSE))</f>
        <v>5.34</v>
      </c>
      <c r="H25" s="4">
        <f t="shared" si="1"/>
        <v>336.42</v>
      </c>
    </row>
    <row r="26" spans="1:8">
      <c r="A26" s="7" t="str">
        <f t="shared" si="0"/>
        <v>Tercer trimestre</v>
      </c>
      <c r="B26" s="9" t="s">
        <v>81</v>
      </c>
      <c r="C26" s="7" t="s">
        <v>71</v>
      </c>
      <c r="D26" s="7">
        <v>25</v>
      </c>
      <c r="E26" s="6" t="s">
        <v>61</v>
      </c>
      <c r="F26" s="5" t="str">
        <f>IF(E26="","",VLOOKUP(E26,[2]Productos!$A$12:$C$16,2,FALSE))</f>
        <v>Detergente MaxBlanco</v>
      </c>
      <c r="G26" s="5">
        <f>IF(E26="","",VLOOKUP(E26,[2]Productos!$A$12:$C$16,3,FALSE))</f>
        <v>5.34</v>
      </c>
      <c r="H26" s="4">
        <f t="shared" si="1"/>
        <v>133.5</v>
      </c>
    </row>
    <row r="27" spans="1:8">
      <c r="A27" s="7" t="str">
        <f t="shared" si="0"/>
        <v>Tercer trimestre</v>
      </c>
      <c r="B27" s="9" t="s">
        <v>81</v>
      </c>
      <c r="C27" s="7" t="s">
        <v>68</v>
      </c>
      <c r="D27" s="7">
        <v>34</v>
      </c>
      <c r="E27" s="6" t="s">
        <v>82</v>
      </c>
      <c r="F27" s="5" t="str">
        <f>IF(E27="","",VLOOKUP(E27,[2]Productos!$A$12:$C$16,2,FALSE))</f>
        <v>Limpiador "ComoSol"</v>
      </c>
      <c r="G27" s="5">
        <f>IF(E27="","",VLOOKUP(E27,[2]Productos!$A$12:$C$16,3,FALSE))</f>
        <v>1.65</v>
      </c>
      <c r="H27" s="4">
        <f t="shared" si="1"/>
        <v>56.099999999999994</v>
      </c>
    </row>
    <row r="28" spans="1:8">
      <c r="A28" s="7" t="str">
        <f t="shared" si="0"/>
        <v>Tercer trimestre</v>
      </c>
      <c r="B28" s="9" t="s">
        <v>81</v>
      </c>
      <c r="C28" s="7" t="s">
        <v>74</v>
      </c>
      <c r="D28" s="7">
        <v>18</v>
      </c>
      <c r="E28" s="6" t="s">
        <v>62</v>
      </c>
      <c r="F28" s="5" t="str">
        <f>IF(E28="","",VLOOKUP(E28,[2]Productos!$A$12:$C$16,2,FALSE))</f>
        <v>Detergente "VivaColor"</v>
      </c>
      <c r="G28" s="5">
        <f>IF(E28="","",VLOOKUP(E28,[2]Productos!$A$12:$C$16,3,FALSE))</f>
        <v>5.49</v>
      </c>
      <c r="H28" s="4">
        <f t="shared" si="1"/>
        <v>98.820000000000007</v>
      </c>
    </row>
    <row r="29" spans="1:8">
      <c r="A29" s="7" t="str">
        <f t="shared" si="0"/>
        <v>Tercer trimestre</v>
      </c>
      <c r="B29" s="9" t="s">
        <v>81</v>
      </c>
      <c r="C29" s="7" t="s">
        <v>74</v>
      </c>
      <c r="D29" s="7">
        <v>35</v>
      </c>
      <c r="E29" s="6" t="s">
        <v>82</v>
      </c>
      <c r="F29" s="5" t="str">
        <f>IF(E29="","",VLOOKUP(E29,[2]Productos!$A$12:$C$16,2,FALSE))</f>
        <v>Limpiador "ComoSol"</v>
      </c>
      <c r="G29" s="5">
        <f>IF(E29="","",VLOOKUP(E29,[2]Productos!$A$12:$C$16,3,FALSE))</f>
        <v>1.65</v>
      </c>
      <c r="H29" s="4">
        <f t="shared" si="1"/>
        <v>57.75</v>
      </c>
    </row>
    <row r="30" spans="1:8">
      <c r="A30" s="7" t="str">
        <f t="shared" si="0"/>
        <v>Tercer trimestre</v>
      </c>
      <c r="B30" s="9" t="s">
        <v>81</v>
      </c>
      <c r="C30" s="7" t="s">
        <v>68</v>
      </c>
      <c r="D30" s="7">
        <v>64</v>
      </c>
      <c r="E30" s="6" t="s">
        <v>60</v>
      </c>
      <c r="F30" s="5" t="str">
        <f>IF(E30="","",VLOOKUP(E30,[2]Productos!$A$12:$C$16,2,FALSE))</f>
        <v>Suavizante "SedaFresh"</v>
      </c>
      <c r="G30" s="5">
        <f>IF(E30="","",VLOOKUP(E30,[2]Productos!$A$12:$C$16,3,FALSE))</f>
        <v>1.29</v>
      </c>
      <c r="H30" s="4">
        <f t="shared" si="1"/>
        <v>82.56</v>
      </c>
    </row>
    <row r="31" spans="1:8">
      <c r="A31" s="7" t="str">
        <f t="shared" si="0"/>
        <v>Tercer trimestre</v>
      </c>
      <c r="B31" s="9" t="s">
        <v>83</v>
      </c>
      <c r="C31" s="7" t="s">
        <v>71</v>
      </c>
      <c r="D31" s="7">
        <v>45</v>
      </c>
      <c r="E31" s="6" t="s">
        <v>61</v>
      </c>
      <c r="F31" s="5" t="str">
        <f>IF(E31="","",VLOOKUP(E31,[2]Productos!$A$12:$C$16,2,FALSE))</f>
        <v>Detergente MaxBlanco</v>
      </c>
      <c r="G31" s="5">
        <f>IF(E31="","",VLOOKUP(E31,[2]Productos!$A$12:$C$16,3,FALSE))</f>
        <v>5.34</v>
      </c>
      <c r="H31" s="4">
        <f t="shared" si="1"/>
        <v>240.29999999999998</v>
      </c>
    </row>
    <row r="32" spans="1:8">
      <c r="A32" s="7" t="str">
        <f t="shared" si="0"/>
        <v>Tercer trimestre</v>
      </c>
      <c r="B32" s="9" t="s">
        <v>83</v>
      </c>
      <c r="C32" s="7" t="s">
        <v>68</v>
      </c>
      <c r="D32" s="7">
        <v>60</v>
      </c>
      <c r="E32" s="6" t="s">
        <v>82</v>
      </c>
      <c r="F32" s="5" t="str">
        <f>IF(E32="","",VLOOKUP(E32,[2]Productos!$A$12:$C$16,2,FALSE))</f>
        <v>Limpiador "ComoSol"</v>
      </c>
      <c r="G32" s="5">
        <f>IF(E32="","",VLOOKUP(E32,[2]Productos!$A$12:$C$16,3,FALSE))</f>
        <v>1.65</v>
      </c>
      <c r="H32" s="4">
        <f t="shared" si="1"/>
        <v>99</v>
      </c>
    </row>
    <row r="33" spans="1:8">
      <c r="A33" s="7" t="str">
        <f t="shared" si="0"/>
        <v>Tercer trimestre</v>
      </c>
      <c r="B33" s="9" t="s">
        <v>83</v>
      </c>
      <c r="C33" s="7" t="s">
        <v>71</v>
      </c>
      <c r="D33" s="7">
        <v>65</v>
      </c>
      <c r="E33" s="6" t="s">
        <v>82</v>
      </c>
      <c r="F33" s="5" t="str">
        <f>IF(E33="","",VLOOKUP(E33,[2]Productos!$A$12:$C$16,2,FALSE))</f>
        <v>Limpiador "ComoSol"</v>
      </c>
      <c r="G33" s="5">
        <f>IF(E33="","",VLOOKUP(E33,[2]Productos!$A$12:$C$16,3,FALSE))</f>
        <v>1.65</v>
      </c>
      <c r="H33" s="4">
        <f t="shared" si="1"/>
        <v>107.25</v>
      </c>
    </row>
    <row r="34" spans="1:8">
      <c r="A34" s="7" t="str">
        <f t="shared" si="0"/>
        <v>Tercer trimestre</v>
      </c>
      <c r="B34" s="9" t="s">
        <v>83</v>
      </c>
      <c r="C34" s="7" t="s">
        <v>68</v>
      </c>
      <c r="D34" s="7">
        <v>35</v>
      </c>
      <c r="E34" s="6" t="s">
        <v>62</v>
      </c>
      <c r="F34" s="5" t="str">
        <f>IF(E34="","",VLOOKUP(E34,[2]Productos!$A$12:$C$16,2,FALSE))</f>
        <v>Detergente "VivaColor"</v>
      </c>
      <c r="G34" s="5">
        <f>IF(E34="","",VLOOKUP(E34,[2]Productos!$A$12:$C$16,3,FALSE))</f>
        <v>5.49</v>
      </c>
      <c r="H34" s="4">
        <f t="shared" si="1"/>
        <v>192.15</v>
      </c>
    </row>
    <row r="35" spans="1:8">
      <c r="A35" s="7" t="str">
        <f t="shared" si="0"/>
        <v>Cuarto trimestre</v>
      </c>
      <c r="B35" s="8" t="s">
        <v>84</v>
      </c>
      <c r="C35" s="7" t="s">
        <v>71</v>
      </c>
      <c r="D35" s="7">
        <v>150</v>
      </c>
      <c r="E35" s="6" t="s">
        <v>60</v>
      </c>
      <c r="F35" s="5" t="str">
        <f>IF(E35="","",VLOOKUP(E35,[2]Productos!$A$12:$C$16,2,FALSE))</f>
        <v>Suavizante "SedaFresh"</v>
      </c>
      <c r="G35" s="5">
        <f>IF(E35="","",VLOOKUP(E35,[2]Productos!$A$12:$C$16,3,FALSE))</f>
        <v>1.29</v>
      </c>
      <c r="H35" s="4">
        <f t="shared" si="1"/>
        <v>193.5</v>
      </c>
    </row>
    <row r="36" spans="1:8">
      <c r="A36" s="7" t="str">
        <f t="shared" si="0"/>
        <v>Cuarto trimestre</v>
      </c>
      <c r="B36" s="8" t="s">
        <v>84</v>
      </c>
      <c r="C36" s="7" t="s">
        <v>71</v>
      </c>
      <c r="D36" s="7">
        <v>30</v>
      </c>
      <c r="E36" s="6" t="s">
        <v>82</v>
      </c>
      <c r="F36" s="5" t="str">
        <f>IF(E36="","",VLOOKUP(E36,[2]Productos!$A$12:$C$16,2,FALSE))</f>
        <v>Limpiador "ComoSol"</v>
      </c>
      <c r="G36" s="5">
        <f>IF(E36="","",VLOOKUP(E36,[2]Productos!$A$12:$C$16,3,FALSE))</f>
        <v>1.65</v>
      </c>
      <c r="H36" s="4">
        <f t="shared" si="1"/>
        <v>49.5</v>
      </c>
    </row>
    <row r="37" spans="1:8">
      <c r="A37" s="7" t="str">
        <f t="shared" si="0"/>
        <v>Cuarto trimestre</v>
      </c>
      <c r="B37" s="8" t="s">
        <v>84</v>
      </c>
      <c r="C37" s="7" t="s">
        <v>68</v>
      </c>
      <c r="D37" s="7">
        <v>15</v>
      </c>
      <c r="E37" s="6" t="s">
        <v>60</v>
      </c>
      <c r="F37" s="5" t="str">
        <f>IF(E37="","",VLOOKUP(E37,[2]Productos!$A$12:$C$16,2,FALSE))</f>
        <v>Suavizante "SedaFresh"</v>
      </c>
      <c r="G37" s="5">
        <f>IF(E37="","",VLOOKUP(E37,[2]Productos!$A$12:$C$16,3,FALSE))</f>
        <v>1.29</v>
      </c>
      <c r="H37" s="4">
        <f t="shared" si="1"/>
        <v>19.350000000000001</v>
      </c>
    </row>
    <row r="38" spans="1:8">
      <c r="A38" s="7" t="str">
        <f t="shared" si="0"/>
        <v>Cuarto trimestre</v>
      </c>
      <c r="B38" s="8" t="s">
        <v>84</v>
      </c>
      <c r="C38" s="7" t="s">
        <v>74</v>
      </c>
      <c r="D38" s="7">
        <v>32</v>
      </c>
      <c r="E38" s="6" t="s">
        <v>61</v>
      </c>
      <c r="F38" s="5" t="str">
        <f>IF(E38="","",VLOOKUP(E38,[2]Productos!$A$12:$C$16,2,FALSE))</f>
        <v>Detergente MaxBlanco</v>
      </c>
      <c r="G38" s="5">
        <f>IF(E38="","",VLOOKUP(E38,[2]Productos!$A$12:$C$16,3,FALSE))</f>
        <v>5.34</v>
      </c>
      <c r="H38" s="4">
        <f t="shared" si="1"/>
        <v>170.88</v>
      </c>
    </row>
    <row r="39" spans="1:8">
      <c r="A39" s="7" t="str">
        <f t="shared" si="0"/>
        <v>Cuarto trimestre</v>
      </c>
      <c r="B39" s="8" t="s">
        <v>84</v>
      </c>
      <c r="C39" s="7" t="s">
        <v>71</v>
      </c>
      <c r="D39" s="7">
        <v>45</v>
      </c>
      <c r="E39" s="6" t="s">
        <v>62</v>
      </c>
      <c r="F39" s="5" t="str">
        <f>IF(E39="","",VLOOKUP(E39,[2]Productos!$A$12:$C$16,2,FALSE))</f>
        <v>Detergente "VivaColor"</v>
      </c>
      <c r="G39" s="5">
        <f>IF(E39="","",VLOOKUP(E39,[2]Productos!$A$12:$C$16,3,FALSE))</f>
        <v>5.49</v>
      </c>
      <c r="H39" s="4">
        <f t="shared" si="1"/>
        <v>247.05</v>
      </c>
    </row>
    <row r="40" spans="1:8">
      <c r="A40" s="7" t="str">
        <f t="shared" si="0"/>
        <v>Cuarto trimestre</v>
      </c>
      <c r="B40" s="8" t="s">
        <v>84</v>
      </c>
      <c r="C40" s="7" t="s">
        <v>74</v>
      </c>
      <c r="D40" s="7">
        <v>75</v>
      </c>
      <c r="E40" s="6" t="s">
        <v>58</v>
      </c>
      <c r="F40" s="5" t="str">
        <f>IF(E40="","",VLOOKUP(E40,[2]Productos!$A$12:$C$16,2,FALSE))</f>
        <v>Lavavajillas "Don Pulcro"</v>
      </c>
      <c r="G40" s="5">
        <f>IF(E40="","",VLOOKUP(E40,[2]Productos!$A$12:$C$16,3,FALSE))</f>
        <v>0.75</v>
      </c>
      <c r="H40" s="4">
        <f t="shared" si="1"/>
        <v>56.25</v>
      </c>
    </row>
    <row r="41" spans="1:8">
      <c r="A41" s="7" t="str">
        <f t="shared" si="0"/>
        <v>Cuarto trimestre</v>
      </c>
      <c r="B41" s="8" t="s">
        <v>85</v>
      </c>
      <c r="C41" s="7" t="s">
        <v>68</v>
      </c>
      <c r="D41" s="7">
        <v>39</v>
      </c>
      <c r="E41" s="6" t="s">
        <v>60</v>
      </c>
      <c r="F41" s="5" t="str">
        <f>IF(E41="","",VLOOKUP(E41,[2]Productos!$A$12:$C$16,2,FALSE))</f>
        <v>Suavizante "SedaFresh"</v>
      </c>
      <c r="G41" s="5">
        <f>IF(E41="","",VLOOKUP(E41,[2]Productos!$A$12:$C$16,3,FALSE))</f>
        <v>1.29</v>
      </c>
      <c r="H41" s="4">
        <f t="shared" si="1"/>
        <v>50.31</v>
      </c>
    </row>
    <row r="42" spans="1:8">
      <c r="A42" s="7" t="str">
        <f t="shared" si="0"/>
        <v>Cuarto trimestre</v>
      </c>
      <c r="B42" s="8" t="s">
        <v>85</v>
      </c>
      <c r="C42" s="7" t="s">
        <v>71</v>
      </c>
      <c r="D42" s="7">
        <v>81</v>
      </c>
      <c r="E42" s="6" t="s">
        <v>61</v>
      </c>
      <c r="F42" s="5" t="str">
        <f>IF(E42="","",VLOOKUP(E42,[2]Productos!$A$12:$C$16,2,FALSE))</f>
        <v>Detergente MaxBlanco</v>
      </c>
      <c r="G42" s="5">
        <f>IF(E42="","",VLOOKUP(E42,[2]Productos!$A$12:$C$16,3,FALSE))</f>
        <v>5.34</v>
      </c>
      <c r="H42" s="4">
        <f t="shared" si="1"/>
        <v>432.53999999999996</v>
      </c>
    </row>
    <row r="43" spans="1:8">
      <c r="A43" s="7" t="str">
        <f t="shared" si="0"/>
        <v>Cuarto trimestre</v>
      </c>
      <c r="B43" s="8" t="s">
        <v>85</v>
      </c>
      <c r="C43" s="7" t="s">
        <v>74</v>
      </c>
      <c r="D43" s="7">
        <v>64</v>
      </c>
      <c r="E43" s="6" t="s">
        <v>60</v>
      </c>
      <c r="F43" s="5" t="str">
        <f>IF(E43="","",VLOOKUP(E43,[2]Productos!$A$12:$C$16,2,FALSE))</f>
        <v>Suavizante "SedaFresh"</v>
      </c>
      <c r="G43" s="5">
        <f>IF(E43="","",VLOOKUP(E43,[2]Productos!$A$12:$C$16,3,FALSE))</f>
        <v>1.29</v>
      </c>
      <c r="H43" s="4">
        <f t="shared" si="1"/>
        <v>82.56</v>
      </c>
    </row>
    <row r="44" spans="1:8">
      <c r="A44" s="7" t="str">
        <f t="shared" si="0"/>
        <v>Cuarto trimestre</v>
      </c>
      <c r="B44" s="8" t="s">
        <v>85</v>
      </c>
      <c r="C44" s="7" t="s">
        <v>68</v>
      </c>
      <c r="D44" s="7">
        <v>68</v>
      </c>
      <c r="E44" s="6" t="s">
        <v>60</v>
      </c>
      <c r="F44" s="5" t="str">
        <f>IF(E44="","",VLOOKUP(E44,[2]Productos!$A$12:$C$16,2,FALSE))</f>
        <v>Suavizante "SedaFresh"</v>
      </c>
      <c r="G44" s="5">
        <f>IF(E44="","",VLOOKUP(E44,[2]Productos!$A$12:$C$16,3,FALSE))</f>
        <v>1.29</v>
      </c>
      <c r="H44" s="4">
        <f t="shared" si="1"/>
        <v>87.72</v>
      </c>
    </row>
    <row r="45" spans="1:8">
      <c r="A45" s="7" t="str">
        <f t="shared" si="0"/>
        <v>Cuarto trimestre</v>
      </c>
      <c r="B45" s="8" t="s">
        <v>86</v>
      </c>
      <c r="C45" s="7" t="s">
        <v>71</v>
      </c>
      <c r="D45" s="7">
        <v>64</v>
      </c>
      <c r="E45" s="6" t="s">
        <v>62</v>
      </c>
      <c r="F45" s="5" t="str">
        <f>IF(E45="","",VLOOKUP(E45,[2]Productos!$A$12:$C$16,2,FALSE))</f>
        <v>Detergente "VivaColor"</v>
      </c>
      <c r="G45" s="5">
        <f>IF(E45="","",VLOOKUP(E45,[2]Productos!$A$12:$C$16,3,FALSE))</f>
        <v>5.49</v>
      </c>
      <c r="H45" s="4">
        <f t="shared" si="1"/>
        <v>351.36</v>
      </c>
    </row>
    <row r="46" spans="1:8">
      <c r="A46" s="7" t="str">
        <f t="shared" si="0"/>
        <v>Cuarto trimestre</v>
      </c>
      <c r="B46" s="8" t="s">
        <v>86</v>
      </c>
      <c r="C46" s="7" t="s">
        <v>68</v>
      </c>
      <c r="D46" s="7">
        <v>45</v>
      </c>
      <c r="E46" s="6" t="s">
        <v>60</v>
      </c>
      <c r="F46" s="5" t="str">
        <f>IF(E46="","",VLOOKUP(E46,[2]Productos!$A$12:$C$16,2,FALSE))</f>
        <v>Suavizante "SedaFresh"</v>
      </c>
      <c r="G46" s="5">
        <f>IF(E46="","",VLOOKUP(E46,[2]Productos!$A$12:$C$16,3,FALSE))</f>
        <v>1.29</v>
      </c>
      <c r="H46" s="4">
        <f t="shared" si="1"/>
        <v>58.050000000000004</v>
      </c>
    </row>
    <row r="47" spans="1:8">
      <c r="A47" s="7" t="str">
        <f t="shared" si="0"/>
        <v>Cuarto trimestre</v>
      </c>
      <c r="B47" s="8" t="s">
        <v>86</v>
      </c>
      <c r="C47" s="7" t="s">
        <v>68</v>
      </c>
      <c r="D47" s="7">
        <v>15</v>
      </c>
      <c r="E47" s="6" t="s">
        <v>82</v>
      </c>
      <c r="F47" s="5" t="str">
        <f>IF(E47="","",VLOOKUP(E47,[2]Productos!$A$12:$C$16,2,FALSE))</f>
        <v>Limpiador "ComoSol"</v>
      </c>
      <c r="G47" s="5">
        <f>IF(E47="","",VLOOKUP(E47,[2]Productos!$A$12:$C$16,3,FALSE))</f>
        <v>1.65</v>
      </c>
      <c r="H47" s="4">
        <f t="shared" si="1"/>
        <v>24.75</v>
      </c>
    </row>
  </sheetData>
  <dataValidations count="2">
    <dataValidation type="list" allowBlank="1" showInputMessage="1" showErrorMessage="1" sqref="E4:E47" xr:uid="{6C1BD3F3-8F65-4490-A545-D0263C21A817}">
      <formula1>código</formula1>
    </dataValidation>
    <dataValidation operator="greaterThan" allowBlank="1" showInputMessage="1" showErrorMessage="1" sqref="H2:H48" xr:uid="{CF42AAFA-A899-4025-8FA6-9ADD4FF36C59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8E31-720D-4694-85A8-1C0498E47D05}">
  <dimension ref="A1:E51"/>
  <sheetViews>
    <sheetView topLeftCell="A16" workbookViewId="0">
      <selection activeCell="D1" sqref="D1"/>
    </sheetView>
  </sheetViews>
  <sheetFormatPr defaultColWidth="11.42578125" defaultRowHeight="15"/>
  <cols>
    <col min="1" max="1" width="26.7109375" bestFit="1" customWidth="1"/>
    <col min="2" max="2" width="22.42578125" bestFit="1" customWidth="1"/>
    <col min="3" max="4" width="8" bestFit="1" customWidth="1"/>
    <col min="5" max="5" width="12.5703125" bestFit="1" customWidth="1"/>
  </cols>
  <sheetData>
    <row r="1" spans="1:5">
      <c r="A1" s="1" t="s">
        <v>77</v>
      </c>
      <c r="B1" t="s">
        <v>87</v>
      </c>
    </row>
    <row r="3" spans="1:5">
      <c r="A3" s="1" t="s">
        <v>3</v>
      </c>
      <c r="B3" s="1" t="s">
        <v>37</v>
      </c>
    </row>
    <row r="4" spans="1:5">
      <c r="A4" s="1" t="s">
        <v>0</v>
      </c>
      <c r="B4" t="s">
        <v>71</v>
      </c>
      <c r="C4" t="s">
        <v>74</v>
      </c>
      <c r="D4" t="s">
        <v>68</v>
      </c>
      <c r="E4" t="s">
        <v>38</v>
      </c>
    </row>
    <row r="5" spans="1:5">
      <c r="A5" s="2" t="s">
        <v>2</v>
      </c>
      <c r="B5">
        <v>19.350000000000001</v>
      </c>
      <c r="C5">
        <v>25.8</v>
      </c>
      <c r="D5">
        <v>459.15</v>
      </c>
      <c r="E5">
        <v>504.29999999999995</v>
      </c>
    </row>
    <row r="6" spans="1:5">
      <c r="A6" s="3" t="s">
        <v>88</v>
      </c>
      <c r="D6">
        <v>192.15</v>
      </c>
      <c r="E6">
        <v>192.15</v>
      </c>
    </row>
    <row r="7" spans="1:5">
      <c r="A7" s="3" t="s">
        <v>89</v>
      </c>
      <c r="D7">
        <v>267</v>
      </c>
      <c r="E7">
        <v>267</v>
      </c>
    </row>
    <row r="8" spans="1:5">
      <c r="A8" s="3" t="s">
        <v>90</v>
      </c>
      <c r="B8">
        <v>19.350000000000001</v>
      </c>
      <c r="C8">
        <v>25.8</v>
      </c>
      <c r="E8">
        <v>45.150000000000006</v>
      </c>
    </row>
    <row r="9" spans="1:5">
      <c r="A9" s="2" t="s">
        <v>8</v>
      </c>
      <c r="B9">
        <v>105.99000000000001</v>
      </c>
      <c r="C9">
        <v>160.19999999999999</v>
      </c>
      <c r="E9">
        <v>266.19</v>
      </c>
    </row>
    <row r="10" spans="1:5">
      <c r="A10" s="3" t="s">
        <v>89</v>
      </c>
      <c r="C10">
        <v>160.19999999999999</v>
      </c>
      <c r="E10">
        <v>160.19999999999999</v>
      </c>
    </row>
    <row r="11" spans="1:5">
      <c r="A11" s="3" t="s">
        <v>64</v>
      </c>
      <c r="B11">
        <v>66</v>
      </c>
      <c r="E11">
        <v>66</v>
      </c>
    </row>
    <row r="12" spans="1:5">
      <c r="A12" s="3" t="s">
        <v>90</v>
      </c>
      <c r="B12">
        <v>39.99</v>
      </c>
      <c r="E12">
        <v>39.99</v>
      </c>
    </row>
    <row r="13" spans="1:5">
      <c r="A13" s="2" t="s">
        <v>21</v>
      </c>
      <c r="C13">
        <v>199.8</v>
      </c>
      <c r="D13">
        <v>76.800000000000011</v>
      </c>
      <c r="E13">
        <v>276.60000000000002</v>
      </c>
    </row>
    <row r="14" spans="1:5">
      <c r="A14" s="3" t="s">
        <v>88</v>
      </c>
      <c r="C14">
        <v>109.80000000000001</v>
      </c>
      <c r="E14">
        <v>109.80000000000001</v>
      </c>
    </row>
    <row r="15" spans="1:5">
      <c r="A15" s="3" t="s">
        <v>59</v>
      </c>
      <c r="C15">
        <v>90</v>
      </c>
      <c r="D15">
        <v>18.75</v>
      </c>
      <c r="E15">
        <v>108.75</v>
      </c>
    </row>
    <row r="16" spans="1:5">
      <c r="A16" s="3" t="s">
        <v>90</v>
      </c>
      <c r="D16">
        <v>58.050000000000004</v>
      </c>
      <c r="E16">
        <v>58.050000000000004</v>
      </c>
    </row>
    <row r="17" spans="1:5">
      <c r="A17" s="2" t="s">
        <v>9</v>
      </c>
      <c r="B17">
        <v>759.3</v>
      </c>
      <c r="C17">
        <v>216.06</v>
      </c>
      <c r="E17">
        <v>975.3599999999999</v>
      </c>
    </row>
    <row r="18" spans="1:5">
      <c r="A18" s="3" t="s">
        <v>88</v>
      </c>
      <c r="B18">
        <v>428.22</v>
      </c>
      <c r="E18">
        <v>428.22</v>
      </c>
    </row>
    <row r="19" spans="1:5">
      <c r="A19" s="3" t="s">
        <v>89</v>
      </c>
      <c r="B19">
        <v>331.08</v>
      </c>
      <c r="C19">
        <v>133.5</v>
      </c>
      <c r="E19">
        <v>464.58</v>
      </c>
    </row>
    <row r="20" spans="1:5">
      <c r="A20" s="3" t="s">
        <v>90</v>
      </c>
      <c r="C20">
        <v>82.56</v>
      </c>
      <c r="E20">
        <v>82.56</v>
      </c>
    </row>
    <row r="21" spans="1:5">
      <c r="A21" s="2" t="s">
        <v>10</v>
      </c>
      <c r="B21">
        <v>26.25</v>
      </c>
      <c r="D21">
        <v>324.45</v>
      </c>
      <c r="E21">
        <v>350.69999999999993</v>
      </c>
    </row>
    <row r="22" spans="1:5">
      <c r="A22" s="3" t="s">
        <v>89</v>
      </c>
      <c r="D22">
        <v>240.29999999999998</v>
      </c>
      <c r="E22">
        <v>240.29999999999998</v>
      </c>
    </row>
    <row r="23" spans="1:5">
      <c r="A23" s="3" t="s">
        <v>59</v>
      </c>
      <c r="B23">
        <v>26.25</v>
      </c>
      <c r="E23">
        <v>26.25</v>
      </c>
    </row>
    <row r="24" spans="1:5">
      <c r="A24" s="3" t="s">
        <v>64</v>
      </c>
      <c r="D24">
        <v>84.149999999999991</v>
      </c>
      <c r="E24">
        <v>84.149999999999991</v>
      </c>
    </row>
    <row r="25" spans="1:5">
      <c r="A25" s="2" t="s">
        <v>14</v>
      </c>
      <c r="B25">
        <v>336.42</v>
      </c>
      <c r="C25">
        <v>237.99</v>
      </c>
      <c r="D25">
        <v>19.350000000000001</v>
      </c>
      <c r="E25">
        <v>593.7600000000001</v>
      </c>
    </row>
    <row r="26" spans="1:5">
      <c r="A26" s="3" t="s">
        <v>89</v>
      </c>
      <c r="B26">
        <v>336.42</v>
      </c>
      <c r="C26">
        <v>192.24</v>
      </c>
      <c r="E26">
        <v>528.66000000000008</v>
      </c>
    </row>
    <row r="27" spans="1:5">
      <c r="A27" s="3" t="s">
        <v>59</v>
      </c>
      <c r="C27">
        <v>45.75</v>
      </c>
      <c r="E27">
        <v>45.75</v>
      </c>
    </row>
    <row r="28" spans="1:5">
      <c r="A28" s="3" t="s">
        <v>90</v>
      </c>
      <c r="D28">
        <v>19.350000000000001</v>
      </c>
      <c r="E28">
        <v>19.350000000000001</v>
      </c>
    </row>
    <row r="29" spans="1:5">
      <c r="A29" s="2" t="s">
        <v>81</v>
      </c>
      <c r="B29">
        <v>215.85000000000002</v>
      </c>
      <c r="C29">
        <v>156.57</v>
      </c>
      <c r="D29">
        <v>138.66</v>
      </c>
      <c r="E29">
        <v>511.08</v>
      </c>
    </row>
    <row r="30" spans="1:5">
      <c r="A30" s="3" t="s">
        <v>88</v>
      </c>
      <c r="B30">
        <v>82.350000000000009</v>
      </c>
      <c r="C30">
        <v>98.820000000000007</v>
      </c>
      <c r="E30">
        <v>181.17000000000002</v>
      </c>
    </row>
    <row r="31" spans="1:5">
      <c r="A31" s="3" t="s">
        <v>89</v>
      </c>
      <c r="B31">
        <v>133.5</v>
      </c>
      <c r="E31">
        <v>133.5</v>
      </c>
    </row>
    <row r="32" spans="1:5">
      <c r="A32" s="3" t="s">
        <v>64</v>
      </c>
      <c r="C32">
        <v>57.75</v>
      </c>
      <c r="D32">
        <v>56.099999999999994</v>
      </c>
      <c r="E32">
        <v>113.85</v>
      </c>
    </row>
    <row r="33" spans="1:5">
      <c r="A33" s="3" t="s">
        <v>90</v>
      </c>
      <c r="D33">
        <v>82.56</v>
      </c>
      <c r="E33">
        <v>82.56</v>
      </c>
    </row>
    <row r="34" spans="1:5">
      <c r="A34" s="2" t="s">
        <v>83</v>
      </c>
      <c r="B34">
        <v>347.54999999999995</v>
      </c>
      <c r="D34">
        <v>291.14999999999998</v>
      </c>
      <c r="E34">
        <v>638.70000000000005</v>
      </c>
    </row>
    <row r="35" spans="1:5">
      <c r="A35" s="3" t="s">
        <v>88</v>
      </c>
      <c r="D35">
        <v>192.15</v>
      </c>
      <c r="E35">
        <v>192.15</v>
      </c>
    </row>
    <row r="36" spans="1:5">
      <c r="A36" s="3" t="s">
        <v>89</v>
      </c>
      <c r="B36">
        <v>240.29999999999998</v>
      </c>
      <c r="E36">
        <v>240.29999999999998</v>
      </c>
    </row>
    <row r="37" spans="1:5">
      <c r="A37" s="3" t="s">
        <v>64</v>
      </c>
      <c r="B37">
        <v>107.25</v>
      </c>
      <c r="D37">
        <v>99</v>
      </c>
      <c r="E37">
        <v>206.25</v>
      </c>
    </row>
    <row r="38" spans="1:5">
      <c r="A38" s="2" t="s">
        <v>84</v>
      </c>
      <c r="B38">
        <v>490.05</v>
      </c>
      <c r="C38">
        <v>227.13</v>
      </c>
      <c r="D38">
        <v>19.350000000000001</v>
      </c>
      <c r="E38">
        <v>736.53000000000009</v>
      </c>
    </row>
    <row r="39" spans="1:5">
      <c r="A39" s="3" t="s">
        <v>88</v>
      </c>
      <c r="B39">
        <v>247.05</v>
      </c>
      <c r="E39">
        <v>247.05</v>
      </c>
    </row>
    <row r="40" spans="1:5">
      <c r="A40" s="3" t="s">
        <v>89</v>
      </c>
      <c r="C40">
        <v>170.88</v>
      </c>
      <c r="E40">
        <v>170.88</v>
      </c>
    </row>
    <row r="41" spans="1:5">
      <c r="A41" s="3" t="s">
        <v>59</v>
      </c>
      <c r="C41">
        <v>56.25</v>
      </c>
      <c r="E41">
        <v>56.25</v>
      </c>
    </row>
    <row r="42" spans="1:5">
      <c r="A42" s="3" t="s">
        <v>64</v>
      </c>
      <c r="B42">
        <v>49.5</v>
      </c>
      <c r="E42">
        <v>49.5</v>
      </c>
    </row>
    <row r="43" spans="1:5">
      <c r="A43" s="3" t="s">
        <v>90</v>
      </c>
      <c r="B43">
        <v>193.5</v>
      </c>
      <c r="D43">
        <v>19.350000000000001</v>
      </c>
      <c r="E43">
        <v>212.85</v>
      </c>
    </row>
    <row r="44" spans="1:5">
      <c r="A44" s="2" t="s">
        <v>85</v>
      </c>
      <c r="B44">
        <v>432.53999999999996</v>
      </c>
      <c r="C44">
        <v>82.56</v>
      </c>
      <c r="D44">
        <v>138.03</v>
      </c>
      <c r="E44">
        <v>653.13</v>
      </c>
    </row>
    <row r="45" spans="1:5">
      <c r="A45" s="3" t="s">
        <v>89</v>
      </c>
      <c r="B45">
        <v>432.53999999999996</v>
      </c>
      <c r="E45">
        <v>432.53999999999996</v>
      </c>
    </row>
    <row r="46" spans="1:5">
      <c r="A46" s="3" t="s">
        <v>90</v>
      </c>
      <c r="C46">
        <v>82.56</v>
      </c>
      <c r="D46">
        <v>138.03</v>
      </c>
      <c r="E46">
        <v>220.59</v>
      </c>
    </row>
    <row r="47" spans="1:5">
      <c r="A47" s="2" t="s">
        <v>86</v>
      </c>
      <c r="B47">
        <v>351.36</v>
      </c>
      <c r="D47">
        <v>82.800000000000011</v>
      </c>
      <c r="E47">
        <v>434.16</v>
      </c>
    </row>
    <row r="48" spans="1:5">
      <c r="A48" s="3" t="s">
        <v>88</v>
      </c>
      <c r="B48">
        <v>351.36</v>
      </c>
      <c r="E48">
        <v>351.36</v>
      </c>
    </row>
    <row r="49" spans="1:5">
      <c r="A49" s="3" t="s">
        <v>64</v>
      </c>
      <c r="D49">
        <v>24.75</v>
      </c>
      <c r="E49">
        <v>24.75</v>
      </c>
    </row>
    <row r="50" spans="1:5">
      <c r="A50" s="3" t="s">
        <v>90</v>
      </c>
      <c r="D50">
        <v>58.050000000000004</v>
      </c>
      <c r="E50">
        <v>58.050000000000004</v>
      </c>
    </row>
    <row r="51" spans="1:5">
      <c r="A51" s="2" t="s">
        <v>38</v>
      </c>
      <c r="B51">
        <v>3084.6600000000003</v>
      </c>
      <c r="C51">
        <v>1306.1099999999999</v>
      </c>
      <c r="D51">
        <v>1549.7399999999998</v>
      </c>
      <c r="E51">
        <v>5940.5100000000011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7928-4493-41A7-B18E-3CA39E216ED5}">
  <dimension ref="A1:H47"/>
  <sheetViews>
    <sheetView workbookViewId="0">
      <selection activeCell="H48" sqref="A48:H48"/>
    </sheetView>
  </sheetViews>
  <sheetFormatPr defaultColWidth="11.42578125" defaultRowHeight="15"/>
  <cols>
    <col min="1" max="1" width="19" customWidth="1"/>
    <col min="3" max="3" width="14.7109375" customWidth="1"/>
    <col min="4" max="4" width="12.42578125" customWidth="1"/>
    <col min="5" max="5" width="17.5703125" customWidth="1"/>
    <col min="6" max="6" width="18.5703125" customWidth="1"/>
    <col min="9" max="9" width="21.85546875" customWidth="1"/>
  </cols>
  <sheetData>
    <row r="1" spans="1:8">
      <c r="A1" t="s">
        <v>77</v>
      </c>
      <c r="B1" t="s">
        <v>78</v>
      </c>
      <c r="C1" t="s">
        <v>65</v>
      </c>
      <c r="D1" t="s">
        <v>43</v>
      </c>
      <c r="E1" t="s">
        <v>79</v>
      </c>
      <c r="F1" t="s">
        <v>57</v>
      </c>
      <c r="G1" t="s">
        <v>44</v>
      </c>
      <c r="H1" t="s">
        <v>80</v>
      </c>
    </row>
    <row r="2" spans="1:8" hidden="1">
      <c r="A2" t="s">
        <v>91</v>
      </c>
      <c r="B2" t="s">
        <v>2</v>
      </c>
      <c r="C2" t="s">
        <v>68</v>
      </c>
      <c r="D2">
        <v>35</v>
      </c>
      <c r="E2" t="s">
        <v>62</v>
      </c>
      <c r="F2" t="s">
        <v>88</v>
      </c>
      <c r="G2">
        <v>5.49</v>
      </c>
      <c r="H2">
        <v>192.15</v>
      </c>
    </row>
    <row r="3" spans="1:8" hidden="1">
      <c r="A3" t="s">
        <v>91</v>
      </c>
      <c r="B3" t="s">
        <v>21</v>
      </c>
      <c r="C3" t="s">
        <v>74</v>
      </c>
      <c r="D3">
        <v>20</v>
      </c>
      <c r="E3" t="s">
        <v>62</v>
      </c>
      <c r="F3" t="s">
        <v>88</v>
      </c>
      <c r="G3">
        <v>5.49</v>
      </c>
      <c r="H3">
        <v>109.80000000000001</v>
      </c>
    </row>
    <row r="4" spans="1:8">
      <c r="A4" t="s">
        <v>92</v>
      </c>
      <c r="B4" t="s">
        <v>9</v>
      </c>
      <c r="C4" t="s">
        <v>71</v>
      </c>
      <c r="D4">
        <v>78</v>
      </c>
      <c r="E4" t="s">
        <v>62</v>
      </c>
      <c r="F4" t="s">
        <v>88</v>
      </c>
      <c r="G4">
        <v>5.49</v>
      </c>
      <c r="H4">
        <v>428.22</v>
      </c>
    </row>
    <row r="5" spans="1:8" hidden="1">
      <c r="A5" t="s">
        <v>93</v>
      </c>
      <c r="B5" t="s">
        <v>81</v>
      </c>
      <c r="C5" t="s">
        <v>71</v>
      </c>
      <c r="D5">
        <v>15</v>
      </c>
      <c r="E5" t="s">
        <v>62</v>
      </c>
      <c r="F5" t="s">
        <v>88</v>
      </c>
      <c r="G5">
        <v>5.49</v>
      </c>
      <c r="H5">
        <v>82.350000000000009</v>
      </c>
    </row>
    <row r="6" spans="1:8" hidden="1">
      <c r="A6" t="s">
        <v>93</v>
      </c>
      <c r="B6" t="s">
        <v>81</v>
      </c>
      <c r="C6" t="s">
        <v>74</v>
      </c>
      <c r="D6">
        <v>18</v>
      </c>
      <c r="E6" t="s">
        <v>62</v>
      </c>
      <c r="F6" t="s">
        <v>88</v>
      </c>
      <c r="G6">
        <v>5.49</v>
      </c>
      <c r="H6">
        <v>98.820000000000007</v>
      </c>
    </row>
    <row r="7" spans="1:8" hidden="1">
      <c r="A7" t="s">
        <v>93</v>
      </c>
      <c r="B7" t="s">
        <v>83</v>
      </c>
      <c r="C7" t="s">
        <v>68</v>
      </c>
      <c r="D7">
        <v>35</v>
      </c>
      <c r="E7" t="s">
        <v>62</v>
      </c>
      <c r="F7" t="s">
        <v>88</v>
      </c>
      <c r="G7">
        <v>5.49</v>
      </c>
      <c r="H7">
        <v>192.15</v>
      </c>
    </row>
    <row r="8" spans="1:8" hidden="1">
      <c r="A8" t="s">
        <v>94</v>
      </c>
      <c r="B8" t="s">
        <v>84</v>
      </c>
      <c r="C8" t="s">
        <v>71</v>
      </c>
      <c r="D8">
        <v>45</v>
      </c>
      <c r="E8" t="s">
        <v>62</v>
      </c>
      <c r="F8" t="s">
        <v>88</v>
      </c>
      <c r="G8">
        <v>5.49</v>
      </c>
      <c r="H8">
        <v>247.05</v>
      </c>
    </row>
    <row r="9" spans="1:8" hidden="1">
      <c r="A9" t="s">
        <v>94</v>
      </c>
      <c r="B9" t="s">
        <v>86</v>
      </c>
      <c r="C9" t="s">
        <v>71</v>
      </c>
      <c r="D9">
        <v>64</v>
      </c>
      <c r="E9" t="s">
        <v>62</v>
      </c>
      <c r="F9" t="s">
        <v>88</v>
      </c>
      <c r="G9">
        <v>5.49</v>
      </c>
      <c r="H9">
        <v>351.36</v>
      </c>
    </row>
    <row r="10" spans="1:8" hidden="1">
      <c r="A10" t="s">
        <v>91</v>
      </c>
      <c r="B10" t="s">
        <v>2</v>
      </c>
      <c r="C10" t="s">
        <v>68</v>
      </c>
      <c r="D10">
        <v>50</v>
      </c>
      <c r="E10" t="s">
        <v>61</v>
      </c>
      <c r="F10" t="s">
        <v>89</v>
      </c>
      <c r="G10">
        <v>5.34</v>
      </c>
      <c r="H10">
        <v>267</v>
      </c>
    </row>
    <row r="11" spans="1:8" hidden="1">
      <c r="A11" t="s">
        <v>91</v>
      </c>
      <c r="B11" t="s">
        <v>8</v>
      </c>
      <c r="C11" t="s">
        <v>74</v>
      </c>
      <c r="D11">
        <v>20</v>
      </c>
      <c r="E11" t="s">
        <v>61</v>
      </c>
      <c r="F11" t="s">
        <v>89</v>
      </c>
      <c r="G11">
        <v>5.34</v>
      </c>
      <c r="H11">
        <v>106.8</v>
      </c>
    </row>
    <row r="12" spans="1:8" hidden="1">
      <c r="A12" t="s">
        <v>91</v>
      </c>
      <c r="B12" t="s">
        <v>8</v>
      </c>
      <c r="C12" t="s">
        <v>74</v>
      </c>
      <c r="D12">
        <v>10</v>
      </c>
      <c r="E12" t="s">
        <v>61</v>
      </c>
      <c r="F12" t="s">
        <v>89</v>
      </c>
      <c r="G12">
        <v>5.34</v>
      </c>
      <c r="H12">
        <v>53.4</v>
      </c>
    </row>
    <row r="13" spans="1:8">
      <c r="A13" t="s">
        <v>92</v>
      </c>
      <c r="B13" t="s">
        <v>9</v>
      </c>
      <c r="C13" t="s">
        <v>71</v>
      </c>
      <c r="D13">
        <v>62</v>
      </c>
      <c r="E13" t="s">
        <v>61</v>
      </c>
      <c r="F13" t="s">
        <v>89</v>
      </c>
      <c r="G13">
        <v>5.34</v>
      </c>
      <c r="H13">
        <v>331.08</v>
      </c>
    </row>
    <row r="14" spans="1:8">
      <c r="A14" t="s">
        <v>92</v>
      </c>
      <c r="B14" t="s">
        <v>9</v>
      </c>
      <c r="C14" t="s">
        <v>74</v>
      </c>
      <c r="D14">
        <v>25</v>
      </c>
      <c r="E14" t="s">
        <v>61</v>
      </c>
      <c r="F14" t="s">
        <v>89</v>
      </c>
      <c r="G14">
        <v>5.34</v>
      </c>
      <c r="H14">
        <v>133.5</v>
      </c>
    </row>
    <row r="15" spans="1:8">
      <c r="A15" t="s">
        <v>92</v>
      </c>
      <c r="B15" t="s">
        <v>10</v>
      </c>
      <c r="C15" t="s">
        <v>68</v>
      </c>
      <c r="D15">
        <v>45</v>
      </c>
      <c r="E15" t="s">
        <v>61</v>
      </c>
      <c r="F15" t="s">
        <v>89</v>
      </c>
      <c r="G15">
        <v>5.34</v>
      </c>
      <c r="H15">
        <v>240.29999999999998</v>
      </c>
    </row>
    <row r="16" spans="1:8">
      <c r="A16" t="s">
        <v>92</v>
      </c>
      <c r="B16" t="s">
        <v>14</v>
      </c>
      <c r="C16" t="s">
        <v>71</v>
      </c>
      <c r="D16">
        <v>63</v>
      </c>
      <c r="E16" t="s">
        <v>61</v>
      </c>
      <c r="F16" t="s">
        <v>89</v>
      </c>
      <c r="G16">
        <v>5.34</v>
      </c>
      <c r="H16">
        <v>336.42</v>
      </c>
    </row>
    <row r="17" spans="1:8">
      <c r="A17" t="s">
        <v>92</v>
      </c>
      <c r="B17" t="s">
        <v>14</v>
      </c>
      <c r="C17" t="s">
        <v>74</v>
      </c>
      <c r="D17">
        <v>36</v>
      </c>
      <c r="E17" t="s">
        <v>61</v>
      </c>
      <c r="F17" t="s">
        <v>89</v>
      </c>
      <c r="G17">
        <v>5.34</v>
      </c>
      <c r="H17">
        <v>192.24</v>
      </c>
    </row>
    <row r="18" spans="1:8" hidden="1">
      <c r="A18" t="s">
        <v>93</v>
      </c>
      <c r="B18" t="s">
        <v>81</v>
      </c>
      <c r="C18" t="s">
        <v>71</v>
      </c>
      <c r="D18">
        <v>25</v>
      </c>
      <c r="E18" t="s">
        <v>61</v>
      </c>
      <c r="F18" t="s">
        <v>89</v>
      </c>
      <c r="G18">
        <v>5.34</v>
      </c>
      <c r="H18">
        <v>133.5</v>
      </c>
    </row>
    <row r="19" spans="1:8" hidden="1">
      <c r="A19" t="s">
        <v>93</v>
      </c>
      <c r="B19" t="s">
        <v>83</v>
      </c>
      <c r="C19" t="s">
        <v>71</v>
      </c>
      <c r="D19">
        <v>45</v>
      </c>
      <c r="E19" t="s">
        <v>61</v>
      </c>
      <c r="F19" t="s">
        <v>89</v>
      </c>
      <c r="G19">
        <v>5.34</v>
      </c>
      <c r="H19">
        <v>240.29999999999998</v>
      </c>
    </row>
    <row r="20" spans="1:8" hidden="1">
      <c r="A20" t="s">
        <v>94</v>
      </c>
      <c r="B20" t="s">
        <v>84</v>
      </c>
      <c r="C20" t="s">
        <v>74</v>
      </c>
      <c r="D20">
        <v>32</v>
      </c>
      <c r="E20" t="s">
        <v>61</v>
      </c>
      <c r="F20" t="s">
        <v>89</v>
      </c>
      <c r="G20">
        <v>5.34</v>
      </c>
      <c r="H20">
        <v>170.88</v>
      </c>
    </row>
    <row r="21" spans="1:8" hidden="1">
      <c r="A21" t="s">
        <v>94</v>
      </c>
      <c r="B21" t="s">
        <v>85</v>
      </c>
      <c r="C21" t="s">
        <v>71</v>
      </c>
      <c r="D21">
        <v>81</v>
      </c>
      <c r="E21" t="s">
        <v>61</v>
      </c>
      <c r="F21" t="s">
        <v>89</v>
      </c>
      <c r="G21">
        <v>5.34</v>
      </c>
      <c r="H21">
        <v>432.53999999999996</v>
      </c>
    </row>
    <row r="22" spans="1:8" hidden="1">
      <c r="A22" t="s">
        <v>91</v>
      </c>
      <c r="B22" t="s">
        <v>21</v>
      </c>
      <c r="C22" t="s">
        <v>74</v>
      </c>
      <c r="D22">
        <v>120</v>
      </c>
      <c r="E22" t="s">
        <v>58</v>
      </c>
      <c r="F22" t="s">
        <v>59</v>
      </c>
      <c r="G22">
        <v>0.75</v>
      </c>
      <c r="H22">
        <v>90</v>
      </c>
    </row>
    <row r="23" spans="1:8" hidden="1">
      <c r="A23" t="s">
        <v>91</v>
      </c>
      <c r="B23" t="s">
        <v>21</v>
      </c>
      <c r="C23" t="s">
        <v>68</v>
      </c>
      <c r="D23">
        <v>25</v>
      </c>
      <c r="E23" t="s">
        <v>58</v>
      </c>
      <c r="F23" t="s">
        <v>59</v>
      </c>
      <c r="G23">
        <v>0.75</v>
      </c>
      <c r="H23">
        <v>18.75</v>
      </c>
    </row>
    <row r="24" spans="1:8">
      <c r="A24" t="s">
        <v>92</v>
      </c>
      <c r="B24" t="s">
        <v>10</v>
      </c>
      <c r="C24" t="s">
        <v>71</v>
      </c>
      <c r="D24">
        <v>35</v>
      </c>
      <c r="E24" t="s">
        <v>58</v>
      </c>
      <c r="F24" t="s">
        <v>59</v>
      </c>
      <c r="G24">
        <v>0.75</v>
      </c>
      <c r="H24">
        <v>26.25</v>
      </c>
    </row>
    <row r="25" spans="1:8">
      <c r="A25" t="s">
        <v>92</v>
      </c>
      <c r="B25" t="s">
        <v>14</v>
      </c>
      <c r="C25" t="s">
        <v>74</v>
      </c>
      <c r="D25">
        <v>61</v>
      </c>
      <c r="E25" t="s">
        <v>58</v>
      </c>
      <c r="F25" t="s">
        <v>59</v>
      </c>
      <c r="G25">
        <v>0.75</v>
      </c>
      <c r="H25">
        <v>45.75</v>
      </c>
    </row>
    <row r="26" spans="1:8" hidden="1">
      <c r="A26" t="s">
        <v>94</v>
      </c>
      <c r="B26" t="s">
        <v>84</v>
      </c>
      <c r="C26" t="s">
        <v>74</v>
      </c>
      <c r="D26">
        <v>75</v>
      </c>
      <c r="E26" t="s">
        <v>58</v>
      </c>
      <c r="F26" t="s">
        <v>59</v>
      </c>
      <c r="G26">
        <v>0.75</v>
      </c>
      <c r="H26">
        <v>56.25</v>
      </c>
    </row>
    <row r="27" spans="1:8" hidden="1">
      <c r="A27" t="s">
        <v>91</v>
      </c>
      <c r="B27" t="s">
        <v>8</v>
      </c>
      <c r="C27" t="s">
        <v>71</v>
      </c>
      <c r="D27">
        <v>40</v>
      </c>
      <c r="E27" t="s">
        <v>82</v>
      </c>
      <c r="F27" t="s">
        <v>64</v>
      </c>
      <c r="G27">
        <v>1.65</v>
      </c>
      <c r="H27">
        <v>66</v>
      </c>
    </row>
    <row r="28" spans="1:8">
      <c r="A28" t="s">
        <v>92</v>
      </c>
      <c r="B28" t="s">
        <v>10</v>
      </c>
      <c r="C28" t="s">
        <v>68</v>
      </c>
      <c r="D28">
        <v>51</v>
      </c>
      <c r="E28" t="s">
        <v>82</v>
      </c>
      <c r="F28" t="s">
        <v>64</v>
      </c>
      <c r="G28">
        <v>1.65</v>
      </c>
      <c r="H28">
        <v>84.149999999999991</v>
      </c>
    </row>
    <row r="29" spans="1:8" hidden="1">
      <c r="A29" t="s">
        <v>93</v>
      </c>
      <c r="B29" t="s">
        <v>81</v>
      </c>
      <c r="C29" t="s">
        <v>74</v>
      </c>
      <c r="D29">
        <v>35</v>
      </c>
      <c r="E29" t="s">
        <v>82</v>
      </c>
      <c r="F29" t="s">
        <v>64</v>
      </c>
      <c r="G29">
        <v>1.65</v>
      </c>
      <c r="H29">
        <v>57.75</v>
      </c>
    </row>
    <row r="30" spans="1:8" hidden="1">
      <c r="A30" t="s">
        <v>93</v>
      </c>
      <c r="B30" t="s">
        <v>81</v>
      </c>
      <c r="C30" t="s">
        <v>68</v>
      </c>
      <c r="D30">
        <v>34</v>
      </c>
      <c r="E30" t="s">
        <v>82</v>
      </c>
      <c r="F30" t="s">
        <v>64</v>
      </c>
      <c r="G30">
        <v>1.65</v>
      </c>
      <c r="H30">
        <v>56.099999999999994</v>
      </c>
    </row>
    <row r="31" spans="1:8" hidden="1">
      <c r="A31" t="s">
        <v>93</v>
      </c>
      <c r="B31" t="s">
        <v>83</v>
      </c>
      <c r="C31" t="s">
        <v>71</v>
      </c>
      <c r="D31">
        <v>65</v>
      </c>
      <c r="E31" t="s">
        <v>82</v>
      </c>
      <c r="F31" t="s">
        <v>64</v>
      </c>
      <c r="G31">
        <v>1.65</v>
      </c>
      <c r="H31">
        <v>107.25</v>
      </c>
    </row>
    <row r="32" spans="1:8" hidden="1">
      <c r="A32" t="s">
        <v>93</v>
      </c>
      <c r="B32" t="s">
        <v>83</v>
      </c>
      <c r="C32" t="s">
        <v>68</v>
      </c>
      <c r="D32">
        <v>60</v>
      </c>
      <c r="E32" t="s">
        <v>82</v>
      </c>
      <c r="F32" t="s">
        <v>64</v>
      </c>
      <c r="G32">
        <v>1.65</v>
      </c>
      <c r="H32">
        <v>99</v>
      </c>
    </row>
    <row r="33" spans="1:8" hidden="1">
      <c r="A33" t="s">
        <v>94</v>
      </c>
      <c r="B33" t="s">
        <v>84</v>
      </c>
      <c r="C33" t="s">
        <v>71</v>
      </c>
      <c r="D33">
        <v>30</v>
      </c>
      <c r="E33" t="s">
        <v>82</v>
      </c>
      <c r="F33" t="s">
        <v>64</v>
      </c>
      <c r="G33">
        <v>1.65</v>
      </c>
      <c r="H33">
        <v>49.5</v>
      </c>
    </row>
    <row r="34" spans="1:8" hidden="1">
      <c r="A34" t="s">
        <v>94</v>
      </c>
      <c r="B34" t="s">
        <v>86</v>
      </c>
      <c r="C34" t="s">
        <v>68</v>
      </c>
      <c r="D34">
        <v>15</v>
      </c>
      <c r="E34" t="s">
        <v>82</v>
      </c>
      <c r="F34" t="s">
        <v>64</v>
      </c>
      <c r="G34">
        <v>1.65</v>
      </c>
      <c r="H34">
        <v>24.75</v>
      </c>
    </row>
    <row r="35" spans="1:8" hidden="1">
      <c r="A35" t="s">
        <v>91</v>
      </c>
      <c r="B35" t="s">
        <v>2</v>
      </c>
      <c r="C35" t="s">
        <v>71</v>
      </c>
      <c r="D35">
        <v>15</v>
      </c>
      <c r="E35" t="s">
        <v>60</v>
      </c>
      <c r="F35" t="s">
        <v>90</v>
      </c>
      <c r="G35">
        <v>1.29</v>
      </c>
      <c r="H35">
        <v>19.350000000000001</v>
      </c>
    </row>
    <row r="36" spans="1:8" hidden="1">
      <c r="A36" t="s">
        <v>91</v>
      </c>
      <c r="B36" t="s">
        <v>2</v>
      </c>
      <c r="C36" t="s">
        <v>74</v>
      </c>
      <c r="D36">
        <v>20</v>
      </c>
      <c r="E36" t="s">
        <v>60</v>
      </c>
      <c r="F36" t="s">
        <v>90</v>
      </c>
      <c r="G36">
        <v>1.29</v>
      </c>
      <c r="H36">
        <v>25.8</v>
      </c>
    </row>
    <row r="37" spans="1:8" hidden="1">
      <c r="A37" t="s">
        <v>91</v>
      </c>
      <c r="B37" t="s">
        <v>8</v>
      </c>
      <c r="C37" t="s">
        <v>71</v>
      </c>
      <c r="D37">
        <v>31</v>
      </c>
      <c r="E37" t="s">
        <v>60</v>
      </c>
      <c r="F37" t="s">
        <v>90</v>
      </c>
      <c r="G37">
        <v>1.29</v>
      </c>
      <c r="H37">
        <v>39.99</v>
      </c>
    </row>
    <row r="38" spans="1:8" hidden="1">
      <c r="A38" t="s">
        <v>91</v>
      </c>
      <c r="B38" t="s">
        <v>21</v>
      </c>
      <c r="C38" t="s">
        <v>68</v>
      </c>
      <c r="D38">
        <v>45</v>
      </c>
      <c r="E38" t="s">
        <v>60</v>
      </c>
      <c r="F38" t="s">
        <v>90</v>
      </c>
      <c r="G38">
        <v>1.29</v>
      </c>
      <c r="H38">
        <v>58.050000000000004</v>
      </c>
    </row>
    <row r="39" spans="1:8">
      <c r="A39" t="s">
        <v>92</v>
      </c>
      <c r="B39" t="s">
        <v>9</v>
      </c>
      <c r="C39" t="s">
        <v>74</v>
      </c>
      <c r="D39">
        <v>64</v>
      </c>
      <c r="E39" t="s">
        <v>60</v>
      </c>
      <c r="F39" t="s">
        <v>90</v>
      </c>
      <c r="G39">
        <v>1.29</v>
      </c>
      <c r="H39">
        <v>82.56</v>
      </c>
    </row>
    <row r="40" spans="1:8">
      <c r="A40" t="s">
        <v>92</v>
      </c>
      <c r="B40" t="s">
        <v>14</v>
      </c>
      <c r="C40" t="s">
        <v>68</v>
      </c>
      <c r="D40">
        <v>15</v>
      </c>
      <c r="E40" t="s">
        <v>60</v>
      </c>
      <c r="F40" t="s">
        <v>90</v>
      </c>
      <c r="G40">
        <v>1.29</v>
      </c>
      <c r="H40">
        <v>19.350000000000001</v>
      </c>
    </row>
    <row r="41" spans="1:8" hidden="1">
      <c r="A41" t="s">
        <v>93</v>
      </c>
      <c r="B41" t="s">
        <v>81</v>
      </c>
      <c r="C41" t="s">
        <v>68</v>
      </c>
      <c r="D41">
        <v>64</v>
      </c>
      <c r="E41" t="s">
        <v>60</v>
      </c>
      <c r="F41" t="s">
        <v>90</v>
      </c>
      <c r="G41">
        <v>1.29</v>
      </c>
      <c r="H41">
        <v>82.56</v>
      </c>
    </row>
    <row r="42" spans="1:8" hidden="1">
      <c r="A42" t="s">
        <v>94</v>
      </c>
      <c r="B42" t="s">
        <v>84</v>
      </c>
      <c r="C42" t="s">
        <v>71</v>
      </c>
      <c r="D42">
        <v>150</v>
      </c>
      <c r="E42" t="s">
        <v>60</v>
      </c>
      <c r="F42" t="s">
        <v>90</v>
      </c>
      <c r="G42">
        <v>1.29</v>
      </c>
      <c r="H42">
        <v>193.5</v>
      </c>
    </row>
    <row r="43" spans="1:8" hidden="1">
      <c r="A43" t="s">
        <v>94</v>
      </c>
      <c r="B43" t="s">
        <v>84</v>
      </c>
      <c r="C43" t="s">
        <v>68</v>
      </c>
      <c r="D43">
        <v>15</v>
      </c>
      <c r="E43" t="s">
        <v>60</v>
      </c>
      <c r="F43" t="s">
        <v>90</v>
      </c>
      <c r="G43">
        <v>1.29</v>
      </c>
      <c r="H43">
        <v>19.350000000000001</v>
      </c>
    </row>
    <row r="44" spans="1:8" hidden="1">
      <c r="A44" t="s">
        <v>94</v>
      </c>
      <c r="B44" t="s">
        <v>85</v>
      </c>
      <c r="C44" t="s">
        <v>74</v>
      </c>
      <c r="D44">
        <v>64</v>
      </c>
      <c r="E44" t="s">
        <v>60</v>
      </c>
      <c r="F44" t="s">
        <v>90</v>
      </c>
      <c r="G44">
        <v>1.29</v>
      </c>
      <c r="H44">
        <v>82.56</v>
      </c>
    </row>
    <row r="45" spans="1:8" hidden="1">
      <c r="A45" t="s">
        <v>94</v>
      </c>
      <c r="B45" t="s">
        <v>85</v>
      </c>
      <c r="C45" t="s">
        <v>68</v>
      </c>
      <c r="D45">
        <v>39</v>
      </c>
      <c r="E45" t="s">
        <v>60</v>
      </c>
      <c r="F45" t="s">
        <v>90</v>
      </c>
      <c r="G45">
        <v>1.29</v>
      </c>
      <c r="H45">
        <v>50.31</v>
      </c>
    </row>
    <row r="46" spans="1:8" hidden="1">
      <c r="A46" t="s">
        <v>94</v>
      </c>
      <c r="B46" t="s">
        <v>85</v>
      </c>
      <c r="C46" t="s">
        <v>68</v>
      </c>
      <c r="D46">
        <v>68</v>
      </c>
      <c r="E46" t="s">
        <v>60</v>
      </c>
      <c r="F46" t="s">
        <v>90</v>
      </c>
      <c r="G46">
        <v>1.29</v>
      </c>
      <c r="H46">
        <v>87.72</v>
      </c>
    </row>
    <row r="47" spans="1:8" hidden="1">
      <c r="A47" t="s">
        <v>94</v>
      </c>
      <c r="B47" t="s">
        <v>86</v>
      </c>
      <c r="C47" t="s">
        <v>68</v>
      </c>
      <c r="D47">
        <v>45</v>
      </c>
      <c r="E47" t="s">
        <v>60</v>
      </c>
      <c r="F47" t="s">
        <v>90</v>
      </c>
      <c r="G47">
        <v>1.29</v>
      </c>
      <c r="H47">
        <v>58.050000000000004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B9C8-1562-4AF0-9AA2-88B8215F6CDE}">
  <dimension ref="A1:E42"/>
  <sheetViews>
    <sheetView workbookViewId="0">
      <selection activeCell="D2" sqref="D2"/>
    </sheetView>
  </sheetViews>
  <sheetFormatPr defaultColWidth="11.42578125" defaultRowHeight="15"/>
  <cols>
    <col min="1" max="1" width="29.85546875" bestFit="1" customWidth="1"/>
    <col min="2" max="2" width="22.42578125" bestFit="1" customWidth="1"/>
    <col min="3" max="4" width="8.42578125" bestFit="1" customWidth="1"/>
    <col min="5" max="5" width="12.5703125" bestFit="1" customWidth="1"/>
    <col min="6" max="6" width="14.5703125" bestFit="1" customWidth="1"/>
    <col min="7" max="7" width="24.140625" bestFit="1" customWidth="1"/>
    <col min="8" max="8" width="19.5703125" bestFit="1" customWidth="1"/>
    <col min="9" max="9" width="29.140625" bestFit="1" customWidth="1"/>
  </cols>
  <sheetData>
    <row r="1" spans="1:5">
      <c r="A1" s="1" t="s">
        <v>77</v>
      </c>
      <c r="B1" t="s">
        <v>92</v>
      </c>
    </row>
    <row r="3" spans="1:5">
      <c r="B3" s="1" t="s">
        <v>37</v>
      </c>
    </row>
    <row r="4" spans="1:5">
      <c r="A4" s="1" t="s">
        <v>0</v>
      </c>
      <c r="B4" t="s">
        <v>71</v>
      </c>
      <c r="C4" t="s">
        <v>74</v>
      </c>
      <c r="D4" t="s">
        <v>68</v>
      </c>
      <c r="E4" t="s">
        <v>38</v>
      </c>
    </row>
    <row r="5" spans="1:5">
      <c r="A5" s="2" t="s">
        <v>9</v>
      </c>
    </row>
    <row r="6" spans="1:5">
      <c r="A6" s="3" t="s">
        <v>88</v>
      </c>
    </row>
    <row r="7" spans="1:5">
      <c r="A7" s="16" t="s">
        <v>3</v>
      </c>
      <c r="B7">
        <v>428.22</v>
      </c>
      <c r="E7">
        <v>428.22</v>
      </c>
    </row>
    <row r="8" spans="1:5">
      <c r="A8" s="16" t="s">
        <v>95</v>
      </c>
      <c r="B8" s="15">
        <v>64.233000000000004</v>
      </c>
      <c r="C8" s="15">
        <v>0</v>
      </c>
      <c r="D8" s="15">
        <v>0</v>
      </c>
      <c r="E8" s="15">
        <v>64.233000000000004</v>
      </c>
    </row>
    <row r="9" spans="1:5">
      <c r="A9" s="3" t="s">
        <v>89</v>
      </c>
    </row>
    <row r="10" spans="1:5">
      <c r="A10" s="16" t="s">
        <v>3</v>
      </c>
      <c r="B10">
        <v>331.08</v>
      </c>
      <c r="C10">
        <v>133.5</v>
      </c>
      <c r="E10">
        <v>464.58</v>
      </c>
    </row>
    <row r="11" spans="1:5">
      <c r="A11" s="16" t="s">
        <v>95</v>
      </c>
      <c r="B11" s="15">
        <v>49.661999999999999</v>
      </c>
      <c r="C11" s="15">
        <v>20.024999999999999</v>
      </c>
      <c r="D11" s="15">
        <v>0</v>
      </c>
      <c r="E11" s="15">
        <v>69.686999999999998</v>
      </c>
    </row>
    <row r="12" spans="1:5">
      <c r="A12" s="3" t="s">
        <v>90</v>
      </c>
    </row>
    <row r="13" spans="1:5">
      <c r="A13" s="16" t="s">
        <v>3</v>
      </c>
      <c r="C13">
        <v>82.56</v>
      </c>
      <c r="E13">
        <v>82.56</v>
      </c>
    </row>
    <row r="14" spans="1:5">
      <c r="A14" s="16" t="s">
        <v>95</v>
      </c>
      <c r="B14" s="15">
        <v>0</v>
      </c>
      <c r="C14" s="15">
        <v>12.384</v>
      </c>
      <c r="D14" s="15">
        <v>0</v>
      </c>
      <c r="E14" s="15">
        <v>12.384</v>
      </c>
    </row>
    <row r="15" spans="1:5">
      <c r="A15" s="2" t="s">
        <v>96</v>
      </c>
      <c r="B15">
        <v>759.3</v>
      </c>
      <c r="C15">
        <v>216.06</v>
      </c>
      <c r="E15">
        <v>975.3599999999999</v>
      </c>
    </row>
    <row r="16" spans="1:5">
      <c r="A16" s="2" t="s">
        <v>97</v>
      </c>
      <c r="B16" s="15">
        <v>113.895</v>
      </c>
      <c r="C16" s="15">
        <v>32.408999999999999</v>
      </c>
      <c r="D16" s="15">
        <v>0</v>
      </c>
      <c r="E16" s="15">
        <v>146.30399999999997</v>
      </c>
    </row>
    <row r="17" spans="1:5">
      <c r="A17" s="2" t="s">
        <v>10</v>
      </c>
    </row>
    <row r="18" spans="1:5">
      <c r="A18" s="3" t="s">
        <v>89</v>
      </c>
    </row>
    <row r="19" spans="1:5">
      <c r="A19" s="16" t="s">
        <v>3</v>
      </c>
      <c r="D19">
        <v>240.29999999999998</v>
      </c>
      <c r="E19">
        <v>240.29999999999998</v>
      </c>
    </row>
    <row r="20" spans="1:5">
      <c r="A20" s="16" t="s">
        <v>95</v>
      </c>
      <c r="B20" s="15">
        <v>0</v>
      </c>
      <c r="C20" s="15">
        <v>0</v>
      </c>
      <c r="D20" s="15">
        <v>36.044999999999995</v>
      </c>
      <c r="E20" s="15">
        <v>36.044999999999995</v>
      </c>
    </row>
    <row r="21" spans="1:5">
      <c r="A21" s="3" t="s">
        <v>59</v>
      </c>
    </row>
    <row r="22" spans="1:5">
      <c r="A22" s="16" t="s">
        <v>3</v>
      </c>
      <c r="B22">
        <v>26.25</v>
      </c>
      <c r="E22">
        <v>26.25</v>
      </c>
    </row>
    <row r="23" spans="1:5">
      <c r="A23" s="16" t="s">
        <v>95</v>
      </c>
      <c r="B23" s="15">
        <v>3.9375</v>
      </c>
      <c r="C23" s="15">
        <v>0</v>
      </c>
      <c r="D23" s="15">
        <v>0</v>
      </c>
      <c r="E23" s="15">
        <v>3.9375</v>
      </c>
    </row>
    <row r="24" spans="1:5">
      <c r="A24" s="3" t="s">
        <v>64</v>
      </c>
    </row>
    <row r="25" spans="1:5">
      <c r="A25" s="16" t="s">
        <v>3</v>
      </c>
      <c r="D25">
        <v>84.149999999999991</v>
      </c>
      <c r="E25">
        <v>84.149999999999991</v>
      </c>
    </row>
    <row r="26" spans="1:5">
      <c r="A26" s="16" t="s">
        <v>95</v>
      </c>
      <c r="B26" s="15">
        <v>0</v>
      </c>
      <c r="C26" s="15">
        <v>0</v>
      </c>
      <c r="D26" s="15">
        <v>12.622499999999999</v>
      </c>
      <c r="E26" s="15">
        <v>12.622499999999999</v>
      </c>
    </row>
    <row r="27" spans="1:5">
      <c r="A27" s="2" t="s">
        <v>98</v>
      </c>
      <c r="B27">
        <v>26.25</v>
      </c>
      <c r="D27">
        <v>324.45</v>
      </c>
      <c r="E27">
        <v>350.69999999999993</v>
      </c>
    </row>
    <row r="28" spans="1:5">
      <c r="A28" s="2" t="s">
        <v>99</v>
      </c>
      <c r="B28" s="15">
        <v>3.9375</v>
      </c>
      <c r="C28" s="15">
        <v>0</v>
      </c>
      <c r="D28" s="15">
        <v>48.667499999999997</v>
      </c>
      <c r="E28" s="15">
        <v>52.60499999999999</v>
      </c>
    </row>
    <row r="29" spans="1:5">
      <c r="A29" s="2" t="s">
        <v>14</v>
      </c>
    </row>
    <row r="30" spans="1:5">
      <c r="A30" s="3" t="s">
        <v>89</v>
      </c>
    </row>
    <row r="31" spans="1:5">
      <c r="A31" s="16" t="s">
        <v>3</v>
      </c>
      <c r="B31">
        <v>336.42</v>
      </c>
      <c r="C31">
        <v>192.24</v>
      </c>
      <c r="E31">
        <v>528.66000000000008</v>
      </c>
    </row>
    <row r="32" spans="1:5">
      <c r="A32" s="16" t="s">
        <v>95</v>
      </c>
      <c r="B32" s="15">
        <v>50.463000000000001</v>
      </c>
      <c r="C32" s="15">
        <v>28.835999999999999</v>
      </c>
      <c r="D32" s="15">
        <v>0</v>
      </c>
      <c r="E32" s="15">
        <v>79.299000000000007</v>
      </c>
    </row>
    <row r="33" spans="1:5">
      <c r="A33" s="3" t="s">
        <v>59</v>
      </c>
    </row>
    <row r="34" spans="1:5">
      <c r="A34" s="16" t="s">
        <v>3</v>
      </c>
      <c r="C34">
        <v>45.75</v>
      </c>
      <c r="E34">
        <v>45.75</v>
      </c>
    </row>
    <row r="35" spans="1:5">
      <c r="A35" s="16" t="s">
        <v>95</v>
      </c>
      <c r="B35" s="15">
        <v>0</v>
      </c>
      <c r="C35" s="15">
        <v>6.8624999999999998</v>
      </c>
      <c r="D35" s="15">
        <v>0</v>
      </c>
      <c r="E35" s="15">
        <v>6.8624999999999998</v>
      </c>
    </row>
    <row r="36" spans="1:5">
      <c r="A36" s="3" t="s">
        <v>90</v>
      </c>
    </row>
    <row r="37" spans="1:5">
      <c r="A37" s="16" t="s">
        <v>3</v>
      </c>
      <c r="D37">
        <v>19.350000000000001</v>
      </c>
      <c r="E37">
        <v>19.350000000000001</v>
      </c>
    </row>
    <row r="38" spans="1:5">
      <c r="A38" s="16" t="s">
        <v>95</v>
      </c>
      <c r="B38" s="15">
        <v>0</v>
      </c>
      <c r="C38" s="15">
        <v>0</v>
      </c>
      <c r="D38" s="15">
        <v>2.9025000000000003</v>
      </c>
      <c r="E38" s="15">
        <v>2.9025000000000003</v>
      </c>
    </row>
    <row r="39" spans="1:5">
      <c r="A39" s="2" t="s">
        <v>100</v>
      </c>
      <c r="B39">
        <v>336.42</v>
      </c>
      <c r="C39">
        <v>237.99</v>
      </c>
      <c r="D39">
        <v>19.350000000000001</v>
      </c>
      <c r="E39">
        <v>593.7600000000001</v>
      </c>
    </row>
    <row r="40" spans="1:5">
      <c r="A40" s="2" t="s">
        <v>101</v>
      </c>
      <c r="B40" s="15">
        <v>50.463000000000001</v>
      </c>
      <c r="C40" s="15">
        <v>35.698500000000003</v>
      </c>
      <c r="D40" s="15">
        <v>2.9025000000000003</v>
      </c>
      <c r="E40" s="15">
        <v>89.064000000000007</v>
      </c>
    </row>
    <row r="41" spans="1:5">
      <c r="A41" s="2" t="s">
        <v>35</v>
      </c>
      <c r="B41">
        <v>1121.97</v>
      </c>
      <c r="C41">
        <v>454.05</v>
      </c>
      <c r="D41">
        <v>343.8</v>
      </c>
      <c r="E41">
        <v>1919.82</v>
      </c>
    </row>
    <row r="42" spans="1:5">
      <c r="A42" s="2" t="s">
        <v>102</v>
      </c>
      <c r="B42" s="15">
        <v>168.2955</v>
      </c>
      <c r="C42" s="15">
        <v>68.107500000000002</v>
      </c>
      <c r="D42" s="15">
        <v>51.57</v>
      </c>
      <c r="E42" s="15">
        <v>287.97299999999996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2021-02-16T12:54:28Z</dcterms:created>
  <dcterms:modified xsi:type="dcterms:W3CDTF">2022-05-05T08:18:16Z</dcterms:modified>
  <cp:category/>
  <cp:contentStatus/>
</cp:coreProperties>
</file>