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0"/>
  <workbookPr codeName="ThisWorkbook" defaultThemeVersion="166925"/>
  <mc:AlternateContent xmlns:mc="http://schemas.openxmlformats.org/markup-compatibility/2006">
    <mc:Choice Requires="x15">
      <x15ac:absPath xmlns:x15ac="http://schemas.microsoft.com/office/spreadsheetml/2010/11/ac" url="/Users/rosalie/Library/CloudStorage/OneDrive-Cisco/BizOps/FY23/Device TCO/Laptop TCO/Open Source/device-tco-calculator/"/>
    </mc:Choice>
  </mc:AlternateContent>
  <xr:revisionPtr revIDLastSave="0" documentId="13_ncr:1_{F3F0B37D-ECA6-6047-A44C-584B069D0BD8}" xr6:coauthVersionLast="47" xr6:coauthVersionMax="47" xr10:uidLastSave="{00000000-0000-0000-0000-000000000000}"/>
  <bookViews>
    <workbookView xWindow="8480" yWindow="500" windowWidth="40860" windowHeight="19140" xr2:uid="{1C2C8E80-187C-E047-B8A7-2B78188A442C}"/>
  </bookViews>
  <sheets>
    <sheet name="Instructions" sheetId="25" r:id="rId1"/>
    <sheet name="Assumptions" sheetId="11" r:id="rId2"/>
    <sheet name="US Hardware Costs" sheetId="3" r:id="rId3"/>
    <sheet name="Global Avg HW (Excluding US)" sheetId="19" r:id="rId4"/>
    <sheet name="Software costs" sheetId="8" r:id="rId5"/>
    <sheet name="Internal employees" sheetId="32" r:id="rId6"/>
    <sheet name="External resources" sheetId="33" r:id="rId7"/>
    <sheet name="3-year TCO Details" sheetId="22" r:id="rId8"/>
    <sheet name="3-Year TCO Summary" sheetId="23" r:id="rId9"/>
    <sheet name="3-year TCO Charts" sheetId="24" r:id="rId10"/>
    <sheet name="4-year TCO Details" sheetId="30" r:id="rId11"/>
    <sheet name="4-Year TCO Summary" sheetId="29" r:id="rId12"/>
    <sheet name="4-year TCO Charts" sheetId="31" r:id="rId13"/>
  </sheets>
  <definedNames>
    <definedName name="_xlnm._FilterDatabase" localSheetId="6" hidden="1">'External resources'!$B$6:$L$19</definedName>
    <definedName name="_xlnm._FilterDatabase" localSheetId="5" hidden="1">'Internal employees'!$B$6:$V$40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170" i="30" l="1"/>
  <c r="G170" i="30"/>
  <c r="L151" i="30"/>
  <c r="G151" i="30"/>
  <c r="L131" i="30"/>
  <c r="G131" i="30"/>
  <c r="L112" i="30"/>
  <c r="G112" i="30"/>
  <c r="L92" i="30"/>
  <c r="G92" i="30"/>
  <c r="L72" i="30"/>
  <c r="G72" i="30"/>
  <c r="M18" i="19"/>
  <c r="M17" i="19"/>
  <c r="M16" i="19"/>
  <c r="M11" i="19"/>
  <c r="M10" i="19"/>
  <c r="M9" i="19"/>
  <c r="M18" i="3"/>
  <c r="M17" i="3"/>
  <c r="M16" i="3"/>
  <c r="M11" i="3"/>
  <c r="M10" i="3"/>
  <c r="M9" i="3"/>
  <c r="F8" i="32"/>
  <c r="E8" i="32"/>
  <c r="C12" i="32"/>
  <c r="Q10" i="32"/>
  <c r="T62" i="33"/>
  <c r="T61" i="33"/>
  <c r="T60" i="33"/>
  <c r="T59" i="33"/>
  <c r="T58" i="33"/>
  <c r="T57" i="33"/>
  <c r="T56" i="33"/>
  <c r="T55" i="33"/>
  <c r="T54" i="33"/>
  <c r="T53" i="33"/>
  <c r="T52" i="33"/>
  <c r="T51" i="33"/>
  <c r="T50" i="33"/>
  <c r="T49" i="33"/>
  <c r="T48" i="33"/>
  <c r="T47" i="33"/>
  <c r="T46" i="33"/>
  <c r="T45" i="33"/>
  <c r="T44" i="33"/>
  <c r="T43" i="33"/>
  <c r="T42" i="33"/>
  <c r="T41" i="33"/>
  <c r="T40" i="33"/>
  <c r="T39" i="33"/>
  <c r="T38" i="33"/>
  <c r="T37" i="33"/>
  <c r="T36" i="33"/>
  <c r="T35" i="33"/>
  <c r="T34" i="33"/>
  <c r="T33" i="33"/>
  <c r="T32" i="33"/>
  <c r="T31" i="33"/>
  <c r="T30" i="33"/>
  <c r="T29" i="33"/>
  <c r="T28" i="33"/>
  <c r="T27" i="33"/>
  <c r="T26" i="33"/>
  <c r="T25" i="33"/>
  <c r="T24" i="33"/>
  <c r="T23" i="33"/>
  <c r="T22" i="33"/>
  <c r="T21" i="33"/>
  <c r="T20" i="33"/>
  <c r="T19" i="33"/>
  <c r="T18" i="33"/>
  <c r="T17" i="33"/>
  <c r="T16" i="33"/>
  <c r="T15" i="33"/>
  <c r="T14" i="33"/>
  <c r="T13" i="33"/>
  <c r="T9" i="33"/>
  <c r="N14" i="33"/>
  <c r="O14" i="33"/>
  <c r="P14" i="33"/>
  <c r="Q14" i="33"/>
  <c r="R14" i="33"/>
  <c r="S14" i="33"/>
  <c r="U14" i="33"/>
  <c r="V14" i="33"/>
  <c r="N15" i="33"/>
  <c r="O15" i="33"/>
  <c r="P15" i="33"/>
  <c r="Q15" i="33"/>
  <c r="R15" i="33"/>
  <c r="S15" i="33"/>
  <c r="U15" i="33"/>
  <c r="V15" i="33"/>
  <c r="N16" i="33"/>
  <c r="O16" i="33"/>
  <c r="P16" i="33"/>
  <c r="Q16" i="33"/>
  <c r="R16" i="33"/>
  <c r="S16" i="33"/>
  <c r="U16" i="33"/>
  <c r="V16" i="33"/>
  <c r="N17" i="33"/>
  <c r="O17" i="33"/>
  <c r="P17" i="33"/>
  <c r="Q17" i="33"/>
  <c r="R17" i="33"/>
  <c r="S17" i="33"/>
  <c r="U17" i="33"/>
  <c r="V17" i="33"/>
  <c r="N18" i="33"/>
  <c r="O18" i="33"/>
  <c r="P18" i="33"/>
  <c r="Q18" i="33"/>
  <c r="R18" i="33"/>
  <c r="S18" i="33"/>
  <c r="U18" i="33"/>
  <c r="V18" i="33"/>
  <c r="N19" i="33"/>
  <c r="O19" i="33"/>
  <c r="P19" i="33"/>
  <c r="Q19" i="33"/>
  <c r="R19" i="33"/>
  <c r="S19" i="33"/>
  <c r="U19" i="33"/>
  <c r="V19" i="33"/>
  <c r="N20" i="33"/>
  <c r="O20" i="33"/>
  <c r="P20" i="33"/>
  <c r="Q20" i="33"/>
  <c r="R20" i="33"/>
  <c r="S20" i="33"/>
  <c r="U20" i="33"/>
  <c r="V20" i="33"/>
  <c r="N21" i="33"/>
  <c r="O21" i="33"/>
  <c r="P21" i="33"/>
  <c r="Q21" i="33"/>
  <c r="R21" i="33"/>
  <c r="S21" i="33"/>
  <c r="U21" i="33"/>
  <c r="V21" i="33"/>
  <c r="N22" i="33"/>
  <c r="O22" i="33"/>
  <c r="P22" i="33"/>
  <c r="Q22" i="33"/>
  <c r="R22" i="33"/>
  <c r="S22" i="33"/>
  <c r="U22" i="33"/>
  <c r="V22" i="33"/>
  <c r="N23" i="33"/>
  <c r="O23" i="33"/>
  <c r="P23" i="33"/>
  <c r="Q23" i="33"/>
  <c r="R23" i="33"/>
  <c r="S23" i="33"/>
  <c r="U23" i="33"/>
  <c r="V23" i="33"/>
  <c r="N24" i="33"/>
  <c r="O24" i="33"/>
  <c r="P24" i="33"/>
  <c r="Q24" i="33"/>
  <c r="R24" i="33"/>
  <c r="S24" i="33"/>
  <c r="U24" i="33"/>
  <c r="V24" i="33"/>
  <c r="N25" i="33"/>
  <c r="O25" i="33"/>
  <c r="P25" i="33"/>
  <c r="Q25" i="33"/>
  <c r="R25" i="33"/>
  <c r="S25" i="33"/>
  <c r="U25" i="33"/>
  <c r="V25" i="33"/>
  <c r="N26" i="33"/>
  <c r="O26" i="33"/>
  <c r="P26" i="33"/>
  <c r="Q26" i="33"/>
  <c r="R26" i="33"/>
  <c r="S26" i="33"/>
  <c r="U26" i="33"/>
  <c r="V26" i="33"/>
  <c r="N27" i="33"/>
  <c r="O27" i="33"/>
  <c r="P27" i="33"/>
  <c r="Q27" i="33"/>
  <c r="R27" i="33"/>
  <c r="S27" i="33"/>
  <c r="U27" i="33"/>
  <c r="V27" i="33"/>
  <c r="N28" i="33"/>
  <c r="O28" i="33"/>
  <c r="P28" i="33"/>
  <c r="Q28" i="33"/>
  <c r="R28" i="33"/>
  <c r="S28" i="33"/>
  <c r="U28" i="33"/>
  <c r="V28" i="33"/>
  <c r="N29" i="33"/>
  <c r="O29" i="33"/>
  <c r="P29" i="33"/>
  <c r="Q29" i="33"/>
  <c r="R29" i="33"/>
  <c r="S29" i="33"/>
  <c r="U29" i="33"/>
  <c r="V29" i="33"/>
  <c r="N30" i="33"/>
  <c r="O30" i="33"/>
  <c r="P30" i="33"/>
  <c r="Q30" i="33"/>
  <c r="R30" i="33"/>
  <c r="S30" i="33"/>
  <c r="U30" i="33"/>
  <c r="V30" i="33"/>
  <c r="N31" i="33"/>
  <c r="O31" i="33"/>
  <c r="P31" i="33"/>
  <c r="Q31" i="33"/>
  <c r="R31" i="33"/>
  <c r="S31" i="33"/>
  <c r="U31" i="33"/>
  <c r="V31" i="33"/>
  <c r="N32" i="33"/>
  <c r="O32" i="33"/>
  <c r="P32" i="33"/>
  <c r="Q32" i="33"/>
  <c r="R32" i="33"/>
  <c r="S32" i="33"/>
  <c r="U32" i="33"/>
  <c r="V32" i="33"/>
  <c r="N33" i="33"/>
  <c r="O33" i="33"/>
  <c r="P33" i="33"/>
  <c r="Q33" i="33"/>
  <c r="R33" i="33"/>
  <c r="S33" i="33"/>
  <c r="U33" i="33"/>
  <c r="V33" i="33"/>
  <c r="N34" i="33"/>
  <c r="O34" i="33"/>
  <c r="P34" i="33"/>
  <c r="Q34" i="33"/>
  <c r="R34" i="33"/>
  <c r="S34" i="33"/>
  <c r="U34" i="33"/>
  <c r="V34" i="33"/>
  <c r="N35" i="33"/>
  <c r="O35" i="33"/>
  <c r="P35" i="33"/>
  <c r="Q35" i="33"/>
  <c r="R35" i="33"/>
  <c r="S35" i="33"/>
  <c r="U35" i="33"/>
  <c r="V35" i="33"/>
  <c r="N36" i="33"/>
  <c r="O36" i="33"/>
  <c r="P36" i="33"/>
  <c r="Q36" i="33"/>
  <c r="R36" i="33"/>
  <c r="S36" i="33"/>
  <c r="U36" i="33"/>
  <c r="V36" i="33"/>
  <c r="N37" i="33"/>
  <c r="O37" i="33"/>
  <c r="P37" i="33"/>
  <c r="Q37" i="33"/>
  <c r="R37" i="33"/>
  <c r="S37" i="33"/>
  <c r="U37" i="33"/>
  <c r="V37" i="33"/>
  <c r="N38" i="33"/>
  <c r="O38" i="33"/>
  <c r="P38" i="33"/>
  <c r="Q38" i="33"/>
  <c r="R38" i="33"/>
  <c r="S38" i="33"/>
  <c r="U38" i="33"/>
  <c r="V38" i="33"/>
  <c r="N39" i="33"/>
  <c r="O39" i="33"/>
  <c r="P39" i="33"/>
  <c r="Q39" i="33"/>
  <c r="R39" i="33"/>
  <c r="S39" i="33"/>
  <c r="U39" i="33"/>
  <c r="V39" i="33"/>
  <c r="N40" i="33"/>
  <c r="O40" i="33"/>
  <c r="P40" i="33"/>
  <c r="Q40" i="33"/>
  <c r="R40" i="33"/>
  <c r="S40" i="33"/>
  <c r="U40" i="33"/>
  <c r="V40" i="33"/>
  <c r="N41" i="33"/>
  <c r="O41" i="33"/>
  <c r="P41" i="33"/>
  <c r="Q41" i="33"/>
  <c r="R41" i="33"/>
  <c r="S41" i="33"/>
  <c r="U41" i="33"/>
  <c r="V41" i="33"/>
  <c r="N42" i="33"/>
  <c r="O42" i="33"/>
  <c r="P42" i="33"/>
  <c r="Q42" i="33"/>
  <c r="R42" i="33"/>
  <c r="S42" i="33"/>
  <c r="U42" i="33"/>
  <c r="V42" i="33"/>
  <c r="N43" i="33"/>
  <c r="O43" i="33"/>
  <c r="P43" i="33"/>
  <c r="Q43" i="33"/>
  <c r="R43" i="33"/>
  <c r="S43" i="33"/>
  <c r="U43" i="33"/>
  <c r="V43" i="33"/>
  <c r="N44" i="33"/>
  <c r="O44" i="33"/>
  <c r="P44" i="33"/>
  <c r="Q44" i="33"/>
  <c r="R44" i="33"/>
  <c r="S44" i="33"/>
  <c r="U44" i="33"/>
  <c r="V44" i="33"/>
  <c r="N45" i="33"/>
  <c r="O45" i="33"/>
  <c r="P45" i="33"/>
  <c r="Q45" i="33"/>
  <c r="R45" i="33"/>
  <c r="S45" i="33"/>
  <c r="U45" i="33"/>
  <c r="V45" i="33"/>
  <c r="N46" i="33"/>
  <c r="O46" i="33"/>
  <c r="P46" i="33"/>
  <c r="Q46" i="33"/>
  <c r="R46" i="33"/>
  <c r="S46" i="33"/>
  <c r="U46" i="33"/>
  <c r="V46" i="33"/>
  <c r="N47" i="33"/>
  <c r="O47" i="33"/>
  <c r="P47" i="33"/>
  <c r="Q47" i="33"/>
  <c r="R47" i="33"/>
  <c r="S47" i="33"/>
  <c r="U47" i="33"/>
  <c r="V47" i="33"/>
  <c r="N48" i="33"/>
  <c r="O48" i="33"/>
  <c r="P48" i="33"/>
  <c r="Q48" i="33"/>
  <c r="R48" i="33"/>
  <c r="S48" i="33"/>
  <c r="U48" i="33"/>
  <c r="V48" i="33"/>
  <c r="N49" i="33"/>
  <c r="O49" i="33"/>
  <c r="P49" i="33"/>
  <c r="Q49" i="33"/>
  <c r="R49" i="33"/>
  <c r="S49" i="33"/>
  <c r="U49" i="33"/>
  <c r="V49" i="33"/>
  <c r="N50" i="33"/>
  <c r="O50" i="33"/>
  <c r="P50" i="33"/>
  <c r="Q50" i="33"/>
  <c r="R50" i="33"/>
  <c r="S50" i="33"/>
  <c r="U50" i="33"/>
  <c r="V50" i="33"/>
  <c r="N51" i="33"/>
  <c r="O51" i="33"/>
  <c r="P51" i="33"/>
  <c r="Q51" i="33"/>
  <c r="R51" i="33"/>
  <c r="S51" i="33"/>
  <c r="U51" i="33"/>
  <c r="V51" i="33"/>
  <c r="N52" i="33"/>
  <c r="O52" i="33"/>
  <c r="P52" i="33"/>
  <c r="Q52" i="33"/>
  <c r="R52" i="33"/>
  <c r="S52" i="33"/>
  <c r="U52" i="33"/>
  <c r="V52" i="33"/>
  <c r="N53" i="33"/>
  <c r="O53" i="33"/>
  <c r="P53" i="33"/>
  <c r="Q53" i="33"/>
  <c r="R53" i="33"/>
  <c r="S53" i="33"/>
  <c r="U53" i="33"/>
  <c r="V53" i="33"/>
  <c r="N54" i="33"/>
  <c r="O54" i="33"/>
  <c r="P54" i="33"/>
  <c r="Q54" i="33"/>
  <c r="R54" i="33"/>
  <c r="S54" i="33"/>
  <c r="U54" i="33"/>
  <c r="V54" i="33"/>
  <c r="N55" i="33"/>
  <c r="O55" i="33"/>
  <c r="P55" i="33"/>
  <c r="Q55" i="33"/>
  <c r="R55" i="33"/>
  <c r="S55" i="33"/>
  <c r="U55" i="33"/>
  <c r="V55" i="33"/>
  <c r="N56" i="33"/>
  <c r="O56" i="33"/>
  <c r="P56" i="33"/>
  <c r="Q56" i="33"/>
  <c r="R56" i="33"/>
  <c r="S56" i="33"/>
  <c r="U56" i="33"/>
  <c r="V56" i="33"/>
  <c r="N57" i="33"/>
  <c r="O57" i="33"/>
  <c r="P57" i="33"/>
  <c r="Q57" i="33"/>
  <c r="R57" i="33"/>
  <c r="S57" i="33"/>
  <c r="U57" i="33"/>
  <c r="V57" i="33"/>
  <c r="N58" i="33"/>
  <c r="O58" i="33"/>
  <c r="P58" i="33"/>
  <c r="Q58" i="33"/>
  <c r="R58" i="33"/>
  <c r="S58" i="33"/>
  <c r="U58" i="33"/>
  <c r="V58" i="33"/>
  <c r="N59" i="33"/>
  <c r="O59" i="33"/>
  <c r="P59" i="33"/>
  <c r="Q59" i="33"/>
  <c r="R59" i="33"/>
  <c r="S59" i="33"/>
  <c r="U59" i="33"/>
  <c r="V59" i="33"/>
  <c r="N60" i="33"/>
  <c r="O60" i="33"/>
  <c r="P60" i="33"/>
  <c r="Q60" i="33"/>
  <c r="R60" i="33"/>
  <c r="S60" i="33"/>
  <c r="U60" i="33"/>
  <c r="V60" i="33"/>
  <c r="N61" i="33"/>
  <c r="O61" i="33"/>
  <c r="P61" i="33"/>
  <c r="Q61" i="33"/>
  <c r="R61" i="33"/>
  <c r="S61" i="33"/>
  <c r="U61" i="33"/>
  <c r="V61" i="33"/>
  <c r="N62" i="33"/>
  <c r="O62" i="33"/>
  <c r="P62" i="33"/>
  <c r="Q62" i="33"/>
  <c r="R62" i="33"/>
  <c r="S62" i="33"/>
  <c r="U62" i="33"/>
  <c r="V62" i="33"/>
  <c r="V13" i="33"/>
  <c r="O13" i="33"/>
  <c r="P13" i="33"/>
  <c r="Q13" i="33"/>
  <c r="R13" i="33"/>
  <c r="S13" i="33"/>
  <c r="U13" i="33"/>
  <c r="U9" i="33"/>
  <c r="Q9" i="33"/>
  <c r="N13" i="33"/>
  <c r="L14" i="33"/>
  <c r="L15" i="33"/>
  <c r="L16" i="33"/>
  <c r="L17" i="33"/>
  <c r="L18" i="33"/>
  <c r="L19" i="33"/>
  <c r="L20" i="33"/>
  <c r="L21" i="33"/>
  <c r="L22" i="33"/>
  <c r="L23" i="33"/>
  <c r="L24" i="33"/>
  <c r="L25" i="33"/>
  <c r="L26" i="33"/>
  <c r="L27" i="33"/>
  <c r="L28" i="33"/>
  <c r="L29" i="33"/>
  <c r="L30" i="33"/>
  <c r="L31" i="33"/>
  <c r="L32" i="33"/>
  <c r="L33" i="33"/>
  <c r="L34" i="33"/>
  <c r="L35" i="33"/>
  <c r="L36" i="33"/>
  <c r="L37" i="33"/>
  <c r="L38" i="33"/>
  <c r="L39" i="33"/>
  <c r="L40" i="33"/>
  <c r="L41" i="33"/>
  <c r="L42" i="33"/>
  <c r="L43" i="33"/>
  <c r="L44" i="33"/>
  <c r="L45" i="33"/>
  <c r="L46" i="33"/>
  <c r="L47" i="33"/>
  <c r="L48" i="33"/>
  <c r="L49" i="33"/>
  <c r="L50" i="33"/>
  <c r="L51" i="33"/>
  <c r="L52" i="33"/>
  <c r="L53" i="33"/>
  <c r="L54" i="33"/>
  <c r="L55" i="33"/>
  <c r="L56" i="33"/>
  <c r="L57" i="33"/>
  <c r="L58" i="33"/>
  <c r="L59" i="33"/>
  <c r="L60" i="33"/>
  <c r="L61" i="33"/>
  <c r="L62" i="33"/>
  <c r="L13" i="33"/>
  <c r="S10" i="33"/>
  <c r="P10" i="33"/>
  <c r="S9" i="33"/>
  <c r="P9" i="33"/>
  <c r="R10" i="33"/>
  <c r="Q10" i="33"/>
  <c r="O10" i="33"/>
  <c r="N10" i="33"/>
  <c r="R9" i="33"/>
  <c r="O9" i="33"/>
  <c r="N9" i="33"/>
  <c r="M8" i="33"/>
  <c r="V16" i="32"/>
  <c r="V17" i="32"/>
  <c r="V18" i="32"/>
  <c r="V19" i="32"/>
  <c r="V20" i="32"/>
  <c r="V21" i="32"/>
  <c r="V22" i="32"/>
  <c r="V23" i="32"/>
  <c r="V24" i="32"/>
  <c r="V25" i="32"/>
  <c r="V26" i="32"/>
  <c r="V27" i="32"/>
  <c r="V28" i="32"/>
  <c r="V29" i="32"/>
  <c r="V30" i="32"/>
  <c r="V31" i="32"/>
  <c r="V32" i="32"/>
  <c r="V33" i="32"/>
  <c r="V34" i="32"/>
  <c r="V35" i="32"/>
  <c r="V15" i="32"/>
  <c r="R12" i="32"/>
  <c r="S12" i="32"/>
  <c r="T12" i="32"/>
  <c r="U12" i="32"/>
  <c r="J12" i="32"/>
  <c r="K12" i="32"/>
  <c r="L12" i="32"/>
  <c r="M12" i="32"/>
  <c r="N12" i="32"/>
  <c r="O12" i="32"/>
  <c r="P12" i="32"/>
  <c r="Q12" i="32"/>
  <c r="D12" i="32"/>
  <c r="E12" i="32"/>
  <c r="F12" i="32"/>
  <c r="G12" i="32"/>
  <c r="H12" i="32"/>
  <c r="I12" i="32"/>
  <c r="N8" i="32"/>
  <c r="O8" i="32"/>
  <c r="P8" i="32"/>
  <c r="Q8" i="32"/>
  <c r="R8" i="32"/>
  <c r="M8" i="32"/>
  <c r="I8" i="32"/>
  <c r="H8" i="32"/>
  <c r="G8" i="32"/>
  <c r="V36" i="32"/>
  <c r="V37" i="32"/>
  <c r="V38" i="32"/>
  <c r="V39" i="32"/>
  <c r="V40" i="32"/>
  <c r="V41" i="32"/>
  <c r="V42" i="32"/>
  <c r="V43" i="32"/>
  <c r="V44" i="32"/>
  <c r="V45" i="32"/>
  <c r="V46" i="32"/>
  <c r="V47" i="32"/>
  <c r="V48" i="32"/>
  <c r="V49" i="32"/>
  <c r="V50" i="32"/>
  <c r="V51" i="32"/>
  <c r="V52" i="32"/>
  <c r="V53" i="32"/>
  <c r="V54" i="32"/>
  <c r="V55" i="32"/>
  <c r="V56" i="32"/>
  <c r="V57" i="32"/>
  <c r="V58" i="32"/>
  <c r="V59" i="32"/>
  <c r="V60" i="32"/>
  <c r="V61" i="32"/>
  <c r="V62" i="32"/>
  <c r="V63" i="32"/>
  <c r="V64" i="32"/>
  <c r="V65" i="32"/>
  <c r="V66" i="32"/>
  <c r="V67" i="32"/>
  <c r="V68" i="32"/>
  <c r="V69" i="32"/>
  <c r="V70" i="32"/>
  <c r="V71" i="32"/>
  <c r="V72" i="32"/>
  <c r="V73" i="32"/>
  <c r="V74" i="32"/>
  <c r="V75" i="32"/>
  <c r="V76" i="32"/>
  <c r="V77" i="32"/>
  <c r="V78" i="32"/>
  <c r="V79" i="32"/>
  <c r="V80" i="32"/>
  <c r="V81" i="32"/>
  <c r="V82" i="32"/>
  <c r="V83" i="32"/>
  <c r="V84" i="32"/>
  <c r="V85" i="32"/>
  <c r="V86" i="32"/>
  <c r="V87" i="32"/>
  <c r="V88" i="32"/>
  <c r="V89" i="32"/>
  <c r="V90" i="32"/>
  <c r="V91" i="32"/>
  <c r="V92" i="32"/>
  <c r="V93" i="32"/>
  <c r="V94" i="32"/>
  <c r="V95" i="32"/>
  <c r="V96" i="32"/>
  <c r="V97" i="32"/>
  <c r="V98" i="32"/>
  <c r="V99" i="32"/>
  <c r="V100" i="32"/>
  <c r="V101" i="32"/>
  <c r="V102" i="32"/>
  <c r="V103" i="32"/>
  <c r="V104" i="32"/>
  <c r="V105" i="32"/>
  <c r="V106" i="32"/>
  <c r="V107" i="32"/>
  <c r="V108" i="32"/>
  <c r="V109" i="32"/>
  <c r="V110" i="32"/>
  <c r="V111" i="32"/>
  <c r="V112" i="32"/>
  <c r="V113" i="32"/>
  <c r="V114" i="32"/>
  <c r="P11" i="32"/>
  <c r="O11" i="32"/>
  <c r="N11" i="32"/>
  <c r="M11" i="32"/>
  <c r="I11" i="32"/>
  <c r="H11" i="32"/>
  <c r="G11" i="32"/>
  <c r="F11" i="32"/>
  <c r="U10" i="32"/>
  <c r="R10" i="32"/>
  <c r="P10" i="32"/>
  <c r="O10" i="32"/>
  <c r="N10" i="32"/>
  <c r="M10" i="32"/>
  <c r="I10" i="32"/>
  <c r="H10" i="32"/>
  <c r="G10" i="32"/>
  <c r="F10" i="32"/>
  <c r="R9" i="32"/>
  <c r="P9" i="32"/>
  <c r="Q9" i="32"/>
  <c r="O9" i="32"/>
  <c r="N9" i="32"/>
  <c r="M9" i="32"/>
  <c r="I9" i="32"/>
  <c r="H9" i="32"/>
  <c r="G9" i="32"/>
  <c r="F9" i="32"/>
  <c r="L8" i="32"/>
  <c r="K8" i="32"/>
  <c r="J8" i="32"/>
  <c r="D8" i="32"/>
  <c r="C8" i="32"/>
  <c r="L11" i="32"/>
  <c r="K11" i="32"/>
  <c r="J11" i="32"/>
  <c r="E11" i="32"/>
  <c r="D11" i="32"/>
  <c r="C11" i="32"/>
  <c r="L10" i="32"/>
  <c r="K10" i="32"/>
  <c r="J10" i="32"/>
  <c r="E10" i="32"/>
  <c r="D10" i="32"/>
  <c r="C10" i="32"/>
  <c r="L9" i="32"/>
  <c r="K9" i="32"/>
  <c r="J9" i="32"/>
  <c r="E9" i="32"/>
  <c r="D9" i="32"/>
  <c r="C9" i="32"/>
  <c r="H7" i="8"/>
  <c r="H8" i="8"/>
  <c r="H9" i="8"/>
  <c r="L160" i="30"/>
  <c r="L159" i="30"/>
  <c r="L158" i="30"/>
  <c r="G160" i="30"/>
  <c r="G159" i="30"/>
  <c r="G158" i="30"/>
  <c r="L141" i="30"/>
  <c r="L140" i="30"/>
  <c r="L139" i="30"/>
  <c r="G141" i="30"/>
  <c r="G140" i="30"/>
  <c r="G139" i="30"/>
  <c r="L121" i="30"/>
  <c r="L120" i="30"/>
  <c r="L119" i="30"/>
  <c r="G121" i="30"/>
  <c r="G120" i="30"/>
  <c r="G119" i="30"/>
  <c r="L102" i="30"/>
  <c r="L101" i="30"/>
  <c r="L100" i="30"/>
  <c r="G102" i="30"/>
  <c r="G101" i="30"/>
  <c r="G100" i="30"/>
  <c r="L81" i="30"/>
  <c r="L80" i="30"/>
  <c r="L79" i="30"/>
  <c r="G81" i="30"/>
  <c r="G80" i="30"/>
  <c r="G79" i="30"/>
  <c r="L62" i="30"/>
  <c r="L61" i="30"/>
  <c r="L60" i="30"/>
  <c r="G62" i="30"/>
  <c r="G61" i="30"/>
  <c r="G60" i="30"/>
  <c r="T8" i="33" l="1"/>
  <c r="U8" i="33"/>
  <c r="O8" i="33"/>
  <c r="O11" i="33" s="1"/>
  <c r="Q8" i="33"/>
  <c r="P8" i="33"/>
  <c r="P11" i="33" s="1"/>
  <c r="V8" i="33"/>
  <c r="N8" i="33"/>
  <c r="N11" i="33" s="1"/>
  <c r="S8" i="33"/>
  <c r="S12" i="33" s="1"/>
  <c r="R8" i="33"/>
  <c r="R12" i="33" s="1"/>
  <c r="V12" i="32"/>
  <c r="N14" i="32"/>
  <c r="F13" i="32"/>
  <c r="I13" i="32"/>
  <c r="M14" i="32"/>
  <c r="P14" i="32"/>
  <c r="H13" i="32"/>
  <c r="O14" i="32"/>
  <c r="G13" i="32"/>
  <c r="K14" i="32"/>
  <c r="L14" i="32"/>
  <c r="D13" i="32"/>
  <c r="C13" i="32"/>
  <c r="E13" i="32"/>
  <c r="J14" i="32"/>
  <c r="D45" i="22" l="1"/>
  <c r="D45" i="30"/>
  <c r="D44" i="22"/>
  <c r="D44" i="30"/>
  <c r="D42" i="22"/>
  <c r="D42" i="30"/>
  <c r="H44" i="22"/>
  <c r="I44" i="30"/>
  <c r="D41" i="22"/>
  <c r="F41" i="22" s="1"/>
  <c r="D41" i="30"/>
  <c r="H42" i="22"/>
  <c r="I42" i="30"/>
  <c r="H40" i="22"/>
  <c r="I40" i="30"/>
  <c r="H45" i="22"/>
  <c r="I45" i="30"/>
  <c r="D43" i="30"/>
  <c r="D43" i="22"/>
  <c r="H41" i="22"/>
  <c r="I41" i="22" s="1"/>
  <c r="I41" i="30"/>
  <c r="D40" i="22"/>
  <c r="D40" i="30"/>
  <c r="Q12" i="33"/>
  <c r="H47" i="22"/>
  <c r="I47" i="30"/>
  <c r="H48" i="22"/>
  <c r="I48" i="30"/>
  <c r="H50" i="22"/>
  <c r="I50" i="30"/>
  <c r="H49" i="22"/>
  <c r="I49" i="30"/>
  <c r="D50" i="22"/>
  <c r="D50" i="30"/>
  <c r="D49" i="22"/>
  <c r="D49" i="30"/>
  <c r="D48" i="22"/>
  <c r="D48" i="30"/>
  <c r="D47" i="22"/>
  <c r="D47" i="30"/>
  <c r="C10" i="30"/>
  <c r="C11" i="30"/>
  <c r="C12" i="30"/>
  <c r="C13" i="30"/>
  <c r="C14" i="30"/>
  <c r="C15" i="30"/>
  <c r="C16" i="30"/>
  <c r="C17" i="30"/>
  <c r="C18" i="30"/>
  <c r="C19" i="30"/>
  <c r="C20" i="30"/>
  <c r="C21" i="30"/>
  <c r="C22" i="30"/>
  <c r="C23" i="30"/>
  <c r="C24" i="30"/>
  <c r="C25" i="30"/>
  <c r="C26" i="30"/>
  <c r="C27" i="30"/>
  <c r="C28" i="30"/>
  <c r="C29" i="30"/>
  <c r="C30" i="30"/>
  <c r="C31" i="30"/>
  <c r="C32" i="30"/>
  <c r="C33" i="30"/>
  <c r="C34" i="30"/>
  <c r="C35" i="30"/>
  <c r="C36" i="30"/>
  <c r="C37" i="30"/>
  <c r="C38" i="30"/>
  <c r="C9" i="30"/>
  <c r="K8" i="8"/>
  <c r="I10" i="30" s="1"/>
  <c r="K11" i="8"/>
  <c r="H13" i="22" s="1"/>
  <c r="K12" i="8"/>
  <c r="H14" i="22" s="1"/>
  <c r="K16" i="8"/>
  <c r="I18" i="30" s="1"/>
  <c r="L18" i="30" s="1"/>
  <c r="K17" i="8"/>
  <c r="H19" i="22" s="1"/>
  <c r="J9" i="8"/>
  <c r="D11" i="30" s="1"/>
  <c r="F11" i="30" s="1"/>
  <c r="J10" i="8"/>
  <c r="D12" i="30" s="1"/>
  <c r="E12" i="30" s="1"/>
  <c r="J13" i="8"/>
  <c r="D15" i="22" s="1"/>
  <c r="J14" i="8"/>
  <c r="D16" i="22" s="1"/>
  <c r="J18" i="8"/>
  <c r="D20" i="30" s="1"/>
  <c r="E20" i="30" s="1"/>
  <c r="J26" i="8"/>
  <c r="D28" i="30" s="1"/>
  <c r="E28" i="30" s="1"/>
  <c r="C33" i="22"/>
  <c r="C32" i="22"/>
  <c r="C31" i="22"/>
  <c r="C30" i="22"/>
  <c r="C29" i="22"/>
  <c r="G31" i="8"/>
  <c r="G30" i="8"/>
  <c r="G29" i="8"/>
  <c r="G28" i="8"/>
  <c r="G27" i="8"/>
  <c r="C9" i="22"/>
  <c r="C10" i="22"/>
  <c r="C11" i="22"/>
  <c r="C12" i="22"/>
  <c r="C13" i="22"/>
  <c r="C14" i="22"/>
  <c r="C15" i="22"/>
  <c r="C16" i="22"/>
  <c r="C17" i="22"/>
  <c r="C18" i="22"/>
  <c r="C19" i="22"/>
  <c r="C20" i="22"/>
  <c r="C21" i="22"/>
  <c r="C22" i="22"/>
  <c r="C23" i="22"/>
  <c r="C24" i="22"/>
  <c r="C25" i="22"/>
  <c r="C26" i="22"/>
  <c r="C27" i="22"/>
  <c r="C28" i="22"/>
  <c r="C35" i="22"/>
  <c r="C36" i="22"/>
  <c r="C37" i="22"/>
  <c r="C38" i="22"/>
  <c r="C34" i="22"/>
  <c r="G36" i="8"/>
  <c r="G35" i="8"/>
  <c r="G34" i="8"/>
  <c r="G33" i="8"/>
  <c r="G32" i="8"/>
  <c r="K7" i="8"/>
  <c r="I9" i="30" s="1"/>
  <c r="D13" i="11"/>
  <c r="K171" i="30"/>
  <c r="K152" i="30"/>
  <c r="K132" i="30"/>
  <c r="K113" i="30"/>
  <c r="K93" i="30"/>
  <c r="K73" i="30"/>
  <c r="F171" i="30"/>
  <c r="F152" i="30"/>
  <c r="F132" i="30"/>
  <c r="F113" i="30"/>
  <c r="F93" i="30"/>
  <c r="F73" i="30"/>
  <c r="J171" i="30"/>
  <c r="E171" i="30"/>
  <c r="I169" i="30"/>
  <c r="M169" i="30" s="1"/>
  <c r="D169" i="30"/>
  <c r="H169" i="30" s="1"/>
  <c r="I168" i="30"/>
  <c r="M168" i="30" s="1"/>
  <c r="D168" i="30"/>
  <c r="H168" i="30" s="1"/>
  <c r="I167" i="30"/>
  <c r="M167" i="30" s="1"/>
  <c r="D167" i="30"/>
  <c r="I160" i="30"/>
  <c r="K160" i="30" s="1"/>
  <c r="D160" i="30"/>
  <c r="E160" i="30" s="1"/>
  <c r="I159" i="30"/>
  <c r="D159" i="30"/>
  <c r="F159" i="30" s="1"/>
  <c r="I158" i="30"/>
  <c r="D158" i="30"/>
  <c r="J152" i="30"/>
  <c r="E152" i="30"/>
  <c r="I150" i="30"/>
  <c r="M150" i="30" s="1"/>
  <c r="D150" i="30"/>
  <c r="H150" i="30" s="1"/>
  <c r="I149" i="30"/>
  <c r="M149" i="30" s="1"/>
  <c r="D149" i="30"/>
  <c r="H149" i="30" s="1"/>
  <c r="I148" i="30"/>
  <c r="D148" i="30"/>
  <c r="H148" i="30" s="1"/>
  <c r="I141" i="30"/>
  <c r="K141" i="30" s="1"/>
  <c r="D141" i="30"/>
  <c r="E141" i="30" s="1"/>
  <c r="I140" i="30"/>
  <c r="K140" i="30" s="1"/>
  <c r="D140" i="30"/>
  <c r="E140" i="30" s="1"/>
  <c r="I139" i="30"/>
  <c r="K139" i="30" s="1"/>
  <c r="D139" i="30"/>
  <c r="J132" i="30"/>
  <c r="E132" i="30"/>
  <c r="I130" i="30"/>
  <c r="M130" i="30" s="1"/>
  <c r="D130" i="30"/>
  <c r="H130" i="30" s="1"/>
  <c r="I129" i="30"/>
  <c r="M129" i="30" s="1"/>
  <c r="D129" i="30"/>
  <c r="H129" i="30" s="1"/>
  <c r="I128" i="30"/>
  <c r="M128" i="30" s="1"/>
  <c r="D128" i="30"/>
  <c r="H128" i="30" s="1"/>
  <c r="I121" i="30"/>
  <c r="K121" i="30" s="1"/>
  <c r="D121" i="30"/>
  <c r="I120" i="30"/>
  <c r="D120" i="30"/>
  <c r="F120" i="30" s="1"/>
  <c r="I119" i="30"/>
  <c r="D119" i="30"/>
  <c r="E119" i="30" s="1"/>
  <c r="J113" i="30"/>
  <c r="E113" i="30"/>
  <c r="I111" i="30"/>
  <c r="D111" i="30"/>
  <c r="H111" i="30" s="1"/>
  <c r="I110" i="30"/>
  <c r="M110" i="30" s="1"/>
  <c r="D110" i="30"/>
  <c r="H110" i="30" s="1"/>
  <c r="I109" i="30"/>
  <c r="M109" i="30" s="1"/>
  <c r="D109" i="30"/>
  <c r="I102" i="30"/>
  <c r="K102" i="30" s="1"/>
  <c r="D102" i="30"/>
  <c r="F102" i="30" s="1"/>
  <c r="I101" i="30"/>
  <c r="D101" i="30"/>
  <c r="F101" i="30" s="1"/>
  <c r="I100" i="30"/>
  <c r="K100" i="30" s="1"/>
  <c r="D100" i="30"/>
  <c r="J93" i="30"/>
  <c r="E93" i="30"/>
  <c r="I91" i="30"/>
  <c r="D91" i="30"/>
  <c r="H91" i="30" s="1"/>
  <c r="I90" i="30"/>
  <c r="M90" i="30" s="1"/>
  <c r="D90" i="30"/>
  <c r="H90" i="30" s="1"/>
  <c r="I89" i="30"/>
  <c r="M89" i="30" s="1"/>
  <c r="D89" i="30"/>
  <c r="I81" i="30"/>
  <c r="K81" i="30" s="1"/>
  <c r="D81" i="30"/>
  <c r="E81" i="30" s="1"/>
  <c r="I80" i="30"/>
  <c r="D80" i="30"/>
  <c r="E80" i="30" s="1"/>
  <c r="I79" i="30"/>
  <c r="K79" i="30" s="1"/>
  <c r="D79" i="30"/>
  <c r="J73" i="30"/>
  <c r="E73" i="30"/>
  <c r="I71" i="30"/>
  <c r="M71" i="30" s="1"/>
  <c r="D71" i="30"/>
  <c r="H71" i="30" s="1"/>
  <c r="I70" i="30"/>
  <c r="M70" i="30" s="1"/>
  <c r="D70" i="30"/>
  <c r="H70" i="30" s="1"/>
  <c r="I69" i="30"/>
  <c r="D69" i="30"/>
  <c r="H69" i="30" s="1"/>
  <c r="I62" i="30"/>
  <c r="K62" i="30" s="1"/>
  <c r="D62" i="30"/>
  <c r="E62" i="30" s="1"/>
  <c r="I61" i="30"/>
  <c r="D61" i="30"/>
  <c r="E61" i="30" s="1"/>
  <c r="I60" i="30"/>
  <c r="K60" i="30" s="1"/>
  <c r="D60" i="30"/>
  <c r="F60" i="30" s="1"/>
  <c r="J31" i="29"/>
  <c r="J30" i="29"/>
  <c r="J29" i="29"/>
  <c r="J28" i="29"/>
  <c r="J22" i="29"/>
  <c r="J21" i="29"/>
  <c r="J20" i="29"/>
  <c r="J19" i="29"/>
  <c r="J13" i="29"/>
  <c r="J12" i="29"/>
  <c r="J11" i="29"/>
  <c r="J10" i="29"/>
  <c r="H18" i="8"/>
  <c r="H17" i="8"/>
  <c r="G17" i="8"/>
  <c r="G18" i="8"/>
  <c r="H10" i="8"/>
  <c r="G7" i="8"/>
  <c r="G8" i="8"/>
  <c r="G9" i="8"/>
  <c r="G10" i="8"/>
  <c r="H16" i="8"/>
  <c r="H14" i="8"/>
  <c r="H13" i="8"/>
  <c r="H12" i="8"/>
  <c r="H11" i="8"/>
  <c r="D16" i="11"/>
  <c r="D10" i="11"/>
  <c r="G22" i="8"/>
  <c r="G23" i="8"/>
  <c r="G24" i="8"/>
  <c r="G13" i="8"/>
  <c r="G14" i="8"/>
  <c r="E41" i="22" l="1"/>
  <c r="J32" i="29"/>
  <c r="J14" i="29"/>
  <c r="J23" i="29"/>
  <c r="D46" i="22"/>
  <c r="J41" i="22"/>
  <c r="K41" i="22" s="1"/>
  <c r="G41" i="22"/>
  <c r="I44" i="22"/>
  <c r="J44" i="22"/>
  <c r="H43" i="22"/>
  <c r="H46" i="22" s="1"/>
  <c r="I43" i="30"/>
  <c r="L41" i="30"/>
  <c r="K41" i="30"/>
  <c r="J41" i="30"/>
  <c r="E11" i="11"/>
  <c r="Q11" i="32"/>
  <c r="E44" i="22"/>
  <c r="F44" i="22"/>
  <c r="G41" i="30"/>
  <c r="F41" i="30"/>
  <c r="E41" i="30"/>
  <c r="T10" i="33"/>
  <c r="U10" i="33"/>
  <c r="R11" i="32"/>
  <c r="G43" i="30"/>
  <c r="E43" i="30"/>
  <c r="F43" i="30"/>
  <c r="I7" i="8"/>
  <c r="J7" i="8" s="1"/>
  <c r="D20" i="22"/>
  <c r="D12" i="22"/>
  <c r="F12" i="22" s="1"/>
  <c r="H31" i="8"/>
  <c r="I31" i="8" s="1"/>
  <c r="H33" i="8"/>
  <c r="I33" i="8" s="1"/>
  <c r="J33" i="8" s="1"/>
  <c r="D28" i="22"/>
  <c r="D11" i="22"/>
  <c r="F11" i="22" s="1"/>
  <c r="H32" i="8"/>
  <c r="I32" i="8" s="1"/>
  <c r="H28" i="8"/>
  <c r="I28" i="8" s="1"/>
  <c r="K10" i="30"/>
  <c r="L10" i="30"/>
  <c r="H18" i="22"/>
  <c r="K18" i="22" s="1"/>
  <c r="H10" i="22"/>
  <c r="I10" i="22" s="1"/>
  <c r="I14" i="30"/>
  <c r="J14" i="30" s="1"/>
  <c r="H29" i="8"/>
  <c r="I29" i="8" s="1"/>
  <c r="D16" i="30"/>
  <c r="G16" i="30" s="1"/>
  <c r="I13" i="30"/>
  <c r="L13" i="30" s="1"/>
  <c r="D15" i="30"/>
  <c r="E15" i="30" s="1"/>
  <c r="H36" i="8"/>
  <c r="I36" i="8" s="1"/>
  <c r="H30" i="8"/>
  <c r="I30" i="8" s="1"/>
  <c r="H9" i="22"/>
  <c r="J9" i="22" s="1"/>
  <c r="I19" i="30"/>
  <c r="J19" i="30" s="1"/>
  <c r="H35" i="8"/>
  <c r="I35" i="8" s="1"/>
  <c r="H34" i="8"/>
  <c r="I34" i="8" s="1"/>
  <c r="H27" i="8"/>
  <c r="I27" i="8" s="1"/>
  <c r="E11" i="30"/>
  <c r="K18" i="30"/>
  <c r="J10" i="30"/>
  <c r="J18" i="30"/>
  <c r="G20" i="30"/>
  <c r="G12" i="30"/>
  <c r="G28" i="30"/>
  <c r="F28" i="30"/>
  <c r="F20" i="30"/>
  <c r="F12" i="30"/>
  <c r="G11" i="30"/>
  <c r="K158" i="30"/>
  <c r="F100" i="30"/>
  <c r="F139" i="30"/>
  <c r="F158" i="30"/>
  <c r="F79" i="30"/>
  <c r="K119" i="30"/>
  <c r="K61" i="30"/>
  <c r="F119" i="30"/>
  <c r="F81" i="30"/>
  <c r="K80" i="30"/>
  <c r="F121" i="30"/>
  <c r="K120" i="30"/>
  <c r="F160" i="30"/>
  <c r="K159" i="30"/>
  <c r="K101" i="30"/>
  <c r="F141" i="30"/>
  <c r="F62" i="30"/>
  <c r="F80" i="30"/>
  <c r="F61" i="30"/>
  <c r="F140" i="30"/>
  <c r="I8" i="8"/>
  <c r="J8" i="8" s="1"/>
  <c r="I9" i="8"/>
  <c r="I13" i="22"/>
  <c r="I14" i="22"/>
  <c r="J13" i="22"/>
  <c r="J14" i="22"/>
  <c r="I19" i="22"/>
  <c r="J19" i="22"/>
  <c r="I10" i="8"/>
  <c r="I17" i="8"/>
  <c r="I18" i="8"/>
  <c r="K18" i="8" s="1"/>
  <c r="E12" i="11"/>
  <c r="E13" i="11" s="1"/>
  <c r="J9" i="30"/>
  <c r="I82" i="30"/>
  <c r="I103" i="30"/>
  <c r="D63" i="30"/>
  <c r="D113" i="30"/>
  <c r="D142" i="30"/>
  <c r="E102" i="30"/>
  <c r="I113" i="30"/>
  <c r="I152" i="30"/>
  <c r="E79" i="30"/>
  <c r="D122" i="30"/>
  <c r="D171" i="30"/>
  <c r="H109" i="30"/>
  <c r="I73" i="30"/>
  <c r="I93" i="30"/>
  <c r="M111" i="30"/>
  <c r="E158" i="30"/>
  <c r="I161" i="30"/>
  <c r="D93" i="30"/>
  <c r="J120" i="30"/>
  <c r="D132" i="30"/>
  <c r="E159" i="30"/>
  <c r="J160" i="30"/>
  <c r="I171" i="30"/>
  <c r="J140" i="30"/>
  <c r="D161" i="30"/>
  <c r="J81" i="30"/>
  <c r="E60" i="30"/>
  <c r="J61" i="30"/>
  <c r="M69" i="30"/>
  <c r="D82" i="30"/>
  <c r="H89" i="30"/>
  <c r="M91" i="30"/>
  <c r="E121" i="30"/>
  <c r="I122" i="30"/>
  <c r="E139" i="30"/>
  <c r="M148" i="30"/>
  <c r="H167" i="30"/>
  <c r="D73" i="30"/>
  <c r="E101" i="30"/>
  <c r="J102" i="30"/>
  <c r="J119" i="30"/>
  <c r="D152" i="30"/>
  <c r="J100" i="30"/>
  <c r="I63" i="30"/>
  <c r="J80" i="30"/>
  <c r="I142" i="30"/>
  <c r="J159" i="30"/>
  <c r="J60" i="30"/>
  <c r="E120" i="30"/>
  <c r="J121" i="30"/>
  <c r="I132" i="30"/>
  <c r="J139" i="30"/>
  <c r="D103" i="30"/>
  <c r="E100" i="30"/>
  <c r="J101" i="30"/>
  <c r="J62" i="30"/>
  <c r="J79" i="30"/>
  <c r="J141" i="30"/>
  <c r="J158" i="30"/>
  <c r="G20" i="8"/>
  <c r="H129" i="22"/>
  <c r="H128" i="22"/>
  <c r="H127" i="22"/>
  <c r="D129" i="22"/>
  <c r="D128" i="22"/>
  <c r="D127" i="22"/>
  <c r="H118" i="22"/>
  <c r="H119" i="22"/>
  <c r="H120" i="22"/>
  <c r="D120" i="22"/>
  <c r="D119" i="22"/>
  <c r="D118" i="22"/>
  <c r="H90" i="22"/>
  <c r="H89" i="22"/>
  <c r="H88" i="22"/>
  <c r="D90" i="22"/>
  <c r="D89" i="22"/>
  <c r="D88" i="22"/>
  <c r="H79" i="22"/>
  <c r="H80" i="22"/>
  <c r="H81" i="22"/>
  <c r="D81" i="22"/>
  <c r="D80" i="22"/>
  <c r="D79" i="22"/>
  <c r="H71" i="22"/>
  <c r="H70" i="22"/>
  <c r="D71" i="22"/>
  <c r="D70" i="22"/>
  <c r="H62" i="22"/>
  <c r="H61" i="22"/>
  <c r="D62" i="22"/>
  <c r="D61" i="22"/>
  <c r="H168" i="22"/>
  <c r="H167" i="22"/>
  <c r="H166" i="22"/>
  <c r="D168" i="22"/>
  <c r="D167" i="22"/>
  <c r="D166" i="22"/>
  <c r="H159" i="22"/>
  <c r="H158" i="22"/>
  <c r="H157" i="22"/>
  <c r="D159" i="22"/>
  <c r="D158" i="22"/>
  <c r="D157" i="22"/>
  <c r="L18" i="19"/>
  <c r="L11" i="19"/>
  <c r="L17" i="19"/>
  <c r="L10" i="19"/>
  <c r="L16" i="19"/>
  <c r="L9" i="19"/>
  <c r="K44" i="22" l="1"/>
  <c r="H41" i="30"/>
  <c r="H43" i="30"/>
  <c r="T11" i="33"/>
  <c r="T12" i="33"/>
  <c r="M41" i="30"/>
  <c r="L43" i="30"/>
  <c r="J43" i="30"/>
  <c r="K43" i="30"/>
  <c r="G44" i="22"/>
  <c r="R13" i="32"/>
  <c r="R14" i="32"/>
  <c r="Q13" i="32"/>
  <c r="Q14" i="32"/>
  <c r="U12" i="33"/>
  <c r="U11" i="33"/>
  <c r="K13" i="30"/>
  <c r="H28" i="30"/>
  <c r="E12" i="22"/>
  <c r="G12" i="22" s="1"/>
  <c r="J13" i="30"/>
  <c r="E11" i="22"/>
  <c r="G11" i="22" s="1"/>
  <c r="E16" i="30"/>
  <c r="K33" i="8"/>
  <c r="H35" i="22" s="1"/>
  <c r="I35" i="22" s="1"/>
  <c r="L14" i="30"/>
  <c r="K14" i="30"/>
  <c r="K19" i="30"/>
  <c r="L19" i="30"/>
  <c r="F15" i="30"/>
  <c r="J34" i="8"/>
  <c r="K34" i="8"/>
  <c r="K28" i="8"/>
  <c r="J28" i="8"/>
  <c r="J30" i="8"/>
  <c r="K30" i="8"/>
  <c r="J35" i="8"/>
  <c r="K35" i="8"/>
  <c r="F20" i="22"/>
  <c r="J17" i="8"/>
  <c r="D10" i="30"/>
  <c r="D10" i="22"/>
  <c r="F10" i="22" s="1"/>
  <c r="G15" i="30"/>
  <c r="F16" i="30"/>
  <c r="J31" i="8"/>
  <c r="K31" i="8"/>
  <c r="K36" i="8"/>
  <c r="J36" i="8"/>
  <c r="D9" i="22"/>
  <c r="E9" i="22" s="1"/>
  <c r="D9" i="30"/>
  <c r="E9" i="30" s="1"/>
  <c r="J27" i="8"/>
  <c r="K27" i="8"/>
  <c r="K29" i="8"/>
  <c r="J29" i="8"/>
  <c r="J32" i="8"/>
  <c r="K32" i="8"/>
  <c r="K9" i="8"/>
  <c r="H20" i="22"/>
  <c r="J20" i="22" s="1"/>
  <c r="I20" i="30"/>
  <c r="K10" i="8"/>
  <c r="D35" i="30"/>
  <c r="D35" i="22"/>
  <c r="J91" i="22"/>
  <c r="F91" i="22"/>
  <c r="F130" i="22"/>
  <c r="J130" i="22"/>
  <c r="F169" i="22"/>
  <c r="J169" i="22"/>
  <c r="H140" i="30"/>
  <c r="H61" i="30"/>
  <c r="G103" i="30"/>
  <c r="H141" i="30"/>
  <c r="H119" i="30"/>
  <c r="H81" i="30"/>
  <c r="H160" i="30"/>
  <c r="H80" i="30"/>
  <c r="H62" i="30"/>
  <c r="K13" i="22"/>
  <c r="K14" i="22"/>
  <c r="K19" i="22"/>
  <c r="E20" i="22"/>
  <c r="J10" i="22"/>
  <c r="I9" i="22"/>
  <c r="L9" i="30"/>
  <c r="K9" i="30"/>
  <c r="K82" i="30"/>
  <c r="K142" i="30"/>
  <c r="M102" i="30"/>
  <c r="K161" i="30"/>
  <c r="K122" i="30"/>
  <c r="M121" i="30"/>
  <c r="K63" i="30"/>
  <c r="M62" i="30"/>
  <c r="K103" i="30"/>
  <c r="E142" i="30"/>
  <c r="F142" i="30"/>
  <c r="G82" i="30"/>
  <c r="F82" i="30"/>
  <c r="F122" i="30"/>
  <c r="H159" i="30"/>
  <c r="H102" i="30"/>
  <c r="E63" i="30"/>
  <c r="F63" i="30"/>
  <c r="E82" i="30"/>
  <c r="E122" i="30"/>
  <c r="M81" i="30"/>
  <c r="M120" i="30"/>
  <c r="H79" i="30"/>
  <c r="M101" i="30"/>
  <c r="M61" i="30"/>
  <c r="M159" i="30"/>
  <c r="M160" i="30"/>
  <c r="J122" i="30"/>
  <c r="M80" i="30"/>
  <c r="J161" i="30"/>
  <c r="G142" i="30"/>
  <c r="G63" i="30"/>
  <c r="M141" i="30"/>
  <c r="L82" i="30"/>
  <c r="J82" i="30"/>
  <c r="M119" i="30"/>
  <c r="E103" i="30"/>
  <c r="H100" i="30"/>
  <c r="L103" i="30"/>
  <c r="J103" i="30"/>
  <c r="M140" i="30"/>
  <c r="H139" i="30"/>
  <c r="L142" i="30"/>
  <c r="J142" i="30"/>
  <c r="J63" i="30"/>
  <c r="E161" i="30"/>
  <c r="L9" i="3"/>
  <c r="J10" i="23"/>
  <c r="J11" i="23"/>
  <c r="J12" i="23"/>
  <c r="J13" i="23"/>
  <c r="E79" i="22"/>
  <c r="H69" i="22"/>
  <c r="D69" i="22"/>
  <c r="H60" i="22"/>
  <c r="D60" i="22"/>
  <c r="E92" i="22"/>
  <c r="I92" i="22"/>
  <c r="I80" i="22"/>
  <c r="J80" i="22" s="1"/>
  <c r="G70" i="22"/>
  <c r="E73" i="22"/>
  <c r="I73" i="22"/>
  <c r="I61" i="22"/>
  <c r="L16" i="3"/>
  <c r="M43" i="30" l="1"/>
  <c r="D52" i="22"/>
  <c r="D52" i="30"/>
  <c r="E52" i="30" s="1"/>
  <c r="D54" i="22"/>
  <c r="D54" i="30"/>
  <c r="F54" i="30" s="1"/>
  <c r="H54" i="22"/>
  <c r="I54" i="30"/>
  <c r="J54" i="30" s="1"/>
  <c r="H51" i="22"/>
  <c r="J51" i="22" s="1"/>
  <c r="I51" i="30"/>
  <c r="J51" i="30" s="1"/>
  <c r="D51" i="22"/>
  <c r="D51" i="30"/>
  <c r="I53" i="30"/>
  <c r="H53" i="22"/>
  <c r="H52" i="22"/>
  <c r="J52" i="22" s="1"/>
  <c r="I52" i="30"/>
  <c r="J52" i="30" s="1"/>
  <c r="D53" i="22"/>
  <c r="D53" i="30"/>
  <c r="E10" i="22"/>
  <c r="M14" i="30"/>
  <c r="I35" i="30"/>
  <c r="K35" i="30" s="1"/>
  <c r="F9" i="22"/>
  <c r="I33" i="30"/>
  <c r="H33" i="22"/>
  <c r="D37" i="22"/>
  <c r="D37" i="30"/>
  <c r="J35" i="22"/>
  <c r="K35" i="22" s="1"/>
  <c r="D29" i="22"/>
  <c r="D29" i="30"/>
  <c r="H12" i="22"/>
  <c r="I12" i="30"/>
  <c r="I34" i="30"/>
  <c r="H34" i="22"/>
  <c r="D30" i="22"/>
  <c r="D30" i="30"/>
  <c r="I31" i="30"/>
  <c r="H31" i="22"/>
  <c r="H29" i="22"/>
  <c r="I29" i="30"/>
  <c r="I32" i="30"/>
  <c r="H32" i="22"/>
  <c r="G9" i="30"/>
  <c r="D34" i="30"/>
  <c r="D34" i="22"/>
  <c r="E10" i="30"/>
  <c r="F10" i="30"/>
  <c r="G10" i="30"/>
  <c r="H30" i="22"/>
  <c r="I30" i="30"/>
  <c r="D33" i="30"/>
  <c r="D33" i="22"/>
  <c r="E35" i="22"/>
  <c r="F35" i="22"/>
  <c r="E35" i="30"/>
  <c r="G35" i="30"/>
  <c r="F35" i="30"/>
  <c r="J20" i="30"/>
  <c r="L20" i="30"/>
  <c r="K20" i="30"/>
  <c r="D38" i="22"/>
  <c r="D38" i="30"/>
  <c r="D19" i="30"/>
  <c r="D19" i="22"/>
  <c r="H36" i="22"/>
  <c r="I36" i="30"/>
  <c r="H37" i="22"/>
  <c r="I37" i="30"/>
  <c r="H11" i="22"/>
  <c r="I11" i="30"/>
  <c r="D32" i="30"/>
  <c r="D32" i="22"/>
  <c r="F9" i="30"/>
  <c r="D31" i="30"/>
  <c r="D31" i="22"/>
  <c r="H38" i="22"/>
  <c r="I38" i="30"/>
  <c r="D36" i="22"/>
  <c r="D36" i="30"/>
  <c r="G93" i="30"/>
  <c r="H92" i="30"/>
  <c r="H93" i="30" s="1"/>
  <c r="G132" i="30"/>
  <c r="H131" i="30"/>
  <c r="H132" i="30" s="1"/>
  <c r="M170" i="30"/>
  <c r="M171" i="30" s="1"/>
  <c r="L171" i="30"/>
  <c r="G171" i="30"/>
  <c r="H170" i="30"/>
  <c r="H171" i="30" s="1"/>
  <c r="M92" i="30"/>
  <c r="M93" i="30" s="1"/>
  <c r="L93" i="30"/>
  <c r="M131" i="30"/>
  <c r="M132" i="30" s="1"/>
  <c r="L132" i="30"/>
  <c r="J72" i="22"/>
  <c r="J73" i="22" s="1"/>
  <c r="F72" i="22"/>
  <c r="G72" i="22" s="1"/>
  <c r="I50" i="22"/>
  <c r="J50" i="22"/>
  <c r="K50" i="30"/>
  <c r="H142" i="30"/>
  <c r="J8" i="31" s="1"/>
  <c r="H82" i="30"/>
  <c r="H15" i="30"/>
  <c r="I20" i="22"/>
  <c r="L50" i="30"/>
  <c r="J50" i="30"/>
  <c r="M9" i="30"/>
  <c r="F45" i="30"/>
  <c r="E45" i="30"/>
  <c r="G45" i="30"/>
  <c r="K45" i="30"/>
  <c r="L45" i="30"/>
  <c r="J45" i="30"/>
  <c r="M122" i="30"/>
  <c r="H60" i="30"/>
  <c r="H63" i="30" s="1"/>
  <c r="D8" i="31" s="1"/>
  <c r="G161" i="30"/>
  <c r="L63" i="30"/>
  <c r="F103" i="30"/>
  <c r="L161" i="30"/>
  <c r="L122" i="30"/>
  <c r="H121" i="30"/>
  <c r="G122" i="30"/>
  <c r="H101" i="30"/>
  <c r="H103" i="30" s="1"/>
  <c r="G8" i="31" s="1"/>
  <c r="H120" i="30"/>
  <c r="F161" i="30"/>
  <c r="H158" i="30"/>
  <c r="H161" i="30" s="1"/>
  <c r="M60" i="30"/>
  <c r="M63" i="30" s="1"/>
  <c r="C8" i="31" s="1"/>
  <c r="M79" i="30"/>
  <c r="M82" i="30" s="1"/>
  <c r="M158" i="30"/>
  <c r="M161" i="30" s="1"/>
  <c r="M100" i="30"/>
  <c r="M103" i="30" s="1"/>
  <c r="F8" i="31" s="1"/>
  <c r="M139" i="30"/>
  <c r="M142" i="30" s="1"/>
  <c r="I8" i="31" s="1"/>
  <c r="G88" i="22"/>
  <c r="K89" i="22"/>
  <c r="J14" i="23"/>
  <c r="G89" i="22"/>
  <c r="E80" i="22"/>
  <c r="I79" i="22"/>
  <c r="J79" i="22" s="1"/>
  <c r="K88" i="22"/>
  <c r="F92" i="22"/>
  <c r="G91" i="22"/>
  <c r="G69" i="22"/>
  <c r="J61" i="22"/>
  <c r="K70" i="22"/>
  <c r="I60" i="22"/>
  <c r="J60" i="22" s="1"/>
  <c r="F79" i="22"/>
  <c r="J92" i="22"/>
  <c r="E60" i="22"/>
  <c r="F60" i="22"/>
  <c r="K80" i="22"/>
  <c r="K69" i="22"/>
  <c r="K91" i="22"/>
  <c r="G52" i="30" l="1"/>
  <c r="F52" i="30"/>
  <c r="L52" i="30"/>
  <c r="I52" i="22"/>
  <c r="K52" i="22" s="1"/>
  <c r="L54" i="30"/>
  <c r="K54" i="30"/>
  <c r="I51" i="22"/>
  <c r="K51" i="22" s="1"/>
  <c r="G53" i="30"/>
  <c r="E53" i="30"/>
  <c r="F53" i="30"/>
  <c r="F53" i="22"/>
  <c r="E53" i="22"/>
  <c r="E54" i="30"/>
  <c r="K51" i="30"/>
  <c r="I53" i="22"/>
  <c r="J53" i="22"/>
  <c r="G54" i="30"/>
  <c r="L51" i="30"/>
  <c r="J53" i="30"/>
  <c r="L53" i="30"/>
  <c r="K53" i="30"/>
  <c r="K52" i="30"/>
  <c r="G35" i="22"/>
  <c r="J44" i="30"/>
  <c r="K44" i="30"/>
  <c r="L44" i="30"/>
  <c r="F43" i="22"/>
  <c r="E43" i="22"/>
  <c r="J43" i="22"/>
  <c r="I43" i="22"/>
  <c r="G44" i="30"/>
  <c r="E44" i="30"/>
  <c r="F44" i="30"/>
  <c r="K72" i="22"/>
  <c r="J35" i="30"/>
  <c r="L35" i="30"/>
  <c r="H9" i="30"/>
  <c r="H10" i="30"/>
  <c r="J36" i="30"/>
  <c r="K36" i="30"/>
  <c r="L36" i="30"/>
  <c r="E29" i="30"/>
  <c r="G29" i="30"/>
  <c r="F29" i="30"/>
  <c r="J36" i="22"/>
  <c r="I36" i="22"/>
  <c r="H35" i="30"/>
  <c r="F34" i="22"/>
  <c r="E34" i="22"/>
  <c r="J31" i="30"/>
  <c r="K31" i="30"/>
  <c r="L31" i="30"/>
  <c r="E29" i="22"/>
  <c r="F29" i="22"/>
  <c r="F32" i="22"/>
  <c r="E32" i="22"/>
  <c r="F19" i="22"/>
  <c r="E19" i="22"/>
  <c r="E34" i="30"/>
  <c r="F34" i="30"/>
  <c r="G34" i="30"/>
  <c r="G30" i="30"/>
  <c r="E30" i="30"/>
  <c r="F30" i="30"/>
  <c r="F30" i="22"/>
  <c r="E30" i="22"/>
  <c r="E37" i="30"/>
  <c r="G37" i="30"/>
  <c r="F37" i="30"/>
  <c r="F31" i="22"/>
  <c r="E31" i="22"/>
  <c r="I29" i="22"/>
  <c r="J29" i="22"/>
  <c r="F36" i="30"/>
  <c r="G36" i="30"/>
  <c r="E36" i="30"/>
  <c r="F36" i="22"/>
  <c r="E36" i="22"/>
  <c r="J11" i="30"/>
  <c r="K11" i="30"/>
  <c r="L11" i="30"/>
  <c r="G38" i="30"/>
  <c r="F38" i="30"/>
  <c r="E38" i="30"/>
  <c r="K30" i="30"/>
  <c r="L30" i="30"/>
  <c r="J30" i="30"/>
  <c r="I32" i="22"/>
  <c r="J32" i="22"/>
  <c r="I34" i="22"/>
  <c r="J34" i="22"/>
  <c r="F37" i="22"/>
  <c r="E37" i="22"/>
  <c r="I12" i="22"/>
  <c r="J12" i="22"/>
  <c r="G31" i="30"/>
  <c r="F31" i="30"/>
  <c r="E31" i="30"/>
  <c r="F33" i="30"/>
  <c r="G33" i="30"/>
  <c r="E33" i="30"/>
  <c r="F19" i="30"/>
  <c r="E19" i="30"/>
  <c r="G19" i="30"/>
  <c r="J38" i="30"/>
  <c r="K38" i="30"/>
  <c r="L38" i="30"/>
  <c r="I11" i="22"/>
  <c r="J11" i="22"/>
  <c r="E38" i="22"/>
  <c r="F38" i="22"/>
  <c r="J30" i="22"/>
  <c r="I30" i="22"/>
  <c r="L32" i="30"/>
  <c r="J32" i="30"/>
  <c r="K32" i="30"/>
  <c r="J34" i="30"/>
  <c r="L34" i="30"/>
  <c r="K34" i="30"/>
  <c r="I33" i="22"/>
  <c r="J33" i="22"/>
  <c r="J37" i="22"/>
  <c r="I37" i="22"/>
  <c r="E33" i="22"/>
  <c r="F33" i="22"/>
  <c r="I31" i="22"/>
  <c r="J31" i="22"/>
  <c r="F32" i="30"/>
  <c r="G32" i="30"/>
  <c r="E32" i="30"/>
  <c r="I38" i="22"/>
  <c r="J38" i="22"/>
  <c r="K37" i="30"/>
  <c r="J37" i="30"/>
  <c r="L37" i="30"/>
  <c r="K29" i="30"/>
  <c r="L29" i="30"/>
  <c r="J29" i="30"/>
  <c r="J12" i="30"/>
  <c r="L12" i="30"/>
  <c r="K12" i="30"/>
  <c r="K33" i="30"/>
  <c r="J33" i="30"/>
  <c r="L33" i="30"/>
  <c r="H72" i="30"/>
  <c r="H73" i="30" s="1"/>
  <c r="G73" i="30"/>
  <c r="F73" i="22"/>
  <c r="M72" i="30"/>
  <c r="M73" i="30" s="1"/>
  <c r="L73" i="30"/>
  <c r="K50" i="22"/>
  <c r="M50" i="30"/>
  <c r="E51" i="22"/>
  <c r="F51" i="22"/>
  <c r="E51" i="30"/>
  <c r="G51" i="30"/>
  <c r="F51" i="30"/>
  <c r="H45" i="30"/>
  <c r="M10" i="30"/>
  <c r="H122" i="30"/>
  <c r="M45" i="30"/>
  <c r="E8" i="31"/>
  <c r="H8" i="31"/>
  <c r="K8" i="31"/>
  <c r="K79" i="22"/>
  <c r="K60" i="22"/>
  <c r="K61" i="22"/>
  <c r="F80" i="22"/>
  <c r="G80" i="22" s="1"/>
  <c r="G79" i="22"/>
  <c r="G60" i="22"/>
  <c r="J19" i="23"/>
  <c r="J20" i="23"/>
  <c r="J21" i="23"/>
  <c r="J22" i="23"/>
  <c r="J31" i="23"/>
  <c r="J30" i="23"/>
  <c r="J29" i="23"/>
  <c r="J28" i="23"/>
  <c r="I170" i="22"/>
  <c r="E170" i="22"/>
  <c r="H148" i="22"/>
  <c r="K148" i="22" s="1"/>
  <c r="H147" i="22"/>
  <c r="K147" i="22" s="1"/>
  <c r="D148" i="22"/>
  <c r="G148" i="22" s="1"/>
  <c r="D147" i="22"/>
  <c r="H139" i="22"/>
  <c r="I139" i="22" s="1"/>
  <c r="H138" i="22"/>
  <c r="D138" i="22"/>
  <c r="I151" i="22"/>
  <c r="E151" i="22"/>
  <c r="L18" i="3"/>
  <c r="L17" i="3"/>
  <c r="L11" i="3"/>
  <c r="L10" i="3"/>
  <c r="H52" i="30" l="1"/>
  <c r="M52" i="30"/>
  <c r="H54" i="30"/>
  <c r="M54" i="30"/>
  <c r="K53" i="22"/>
  <c r="H53" i="30"/>
  <c r="G53" i="22"/>
  <c r="M51" i="30"/>
  <c r="M44" i="30"/>
  <c r="M53" i="30"/>
  <c r="M35" i="30"/>
  <c r="H33" i="30"/>
  <c r="K36" i="22"/>
  <c r="G43" i="22"/>
  <c r="K43" i="22"/>
  <c r="H44" i="30"/>
  <c r="K32" i="22"/>
  <c r="G36" i="22"/>
  <c r="G31" i="22"/>
  <c r="G37" i="22"/>
  <c r="G19" i="22"/>
  <c r="K33" i="22"/>
  <c r="G29" i="22"/>
  <c r="H38" i="30"/>
  <c r="G38" i="22"/>
  <c r="H30" i="30"/>
  <c r="M36" i="30"/>
  <c r="M29" i="30"/>
  <c r="H31" i="30"/>
  <c r="H37" i="30"/>
  <c r="H36" i="30"/>
  <c r="H34" i="30"/>
  <c r="K38" i="22"/>
  <c r="G33" i="22"/>
  <c r="M30" i="30"/>
  <c r="K29" i="22"/>
  <c r="H29" i="30"/>
  <c r="M37" i="30"/>
  <c r="M32" i="30"/>
  <c r="M33" i="30"/>
  <c r="H32" i="30"/>
  <c r="M34" i="30"/>
  <c r="K12" i="22"/>
  <c r="K11" i="22"/>
  <c r="M31" i="30"/>
  <c r="K34" i="22"/>
  <c r="G51" i="22"/>
  <c r="G30" i="22"/>
  <c r="G32" i="22"/>
  <c r="G34" i="22"/>
  <c r="K37" i="22"/>
  <c r="K31" i="22"/>
  <c r="K30" i="22"/>
  <c r="F150" i="22"/>
  <c r="F151" i="22" s="1"/>
  <c r="M112" i="30"/>
  <c r="M113" i="30" s="1"/>
  <c r="L113" i="30"/>
  <c r="H112" i="30"/>
  <c r="H113" i="30" s="1"/>
  <c r="G113" i="30"/>
  <c r="J150" i="22"/>
  <c r="K150" i="22" s="1"/>
  <c r="H51" i="30"/>
  <c r="K169" i="22"/>
  <c r="J170" i="22"/>
  <c r="J32" i="23"/>
  <c r="J23" i="23"/>
  <c r="E157" i="22"/>
  <c r="F157" i="22" s="1"/>
  <c r="I158" i="22"/>
  <c r="F170" i="22"/>
  <c r="K167" i="22"/>
  <c r="I157" i="22"/>
  <c r="K166" i="22"/>
  <c r="G169" i="22"/>
  <c r="E158" i="22"/>
  <c r="G166" i="22"/>
  <c r="G167" i="22"/>
  <c r="F138" i="22"/>
  <c r="E138" i="22"/>
  <c r="J139" i="22"/>
  <c r="I138" i="22"/>
  <c r="G147" i="22"/>
  <c r="F111" i="22"/>
  <c r="J111" i="22"/>
  <c r="J112" i="22" s="1"/>
  <c r="G16" i="8"/>
  <c r="I131" i="22"/>
  <c r="E131" i="22"/>
  <c r="E112" i="22"/>
  <c r="K130" i="22"/>
  <c r="I119" i="22"/>
  <c r="J119" i="22" s="1"/>
  <c r="I118" i="22"/>
  <c r="E119" i="22"/>
  <c r="F119" i="22" s="1"/>
  <c r="H109" i="22"/>
  <c r="H108" i="22"/>
  <c r="H100" i="22"/>
  <c r="D109" i="22"/>
  <c r="D108" i="22"/>
  <c r="G108" i="22" s="1"/>
  <c r="I112" i="22"/>
  <c r="K20" i="22"/>
  <c r="G20" i="22"/>
  <c r="K10" i="22"/>
  <c r="G10" i="22"/>
  <c r="K9" i="22"/>
  <c r="G9" i="22"/>
  <c r="J151" i="22" l="1"/>
  <c r="G150" i="22"/>
  <c r="H151" i="30"/>
  <c r="H152" i="30" s="1"/>
  <c r="G152" i="30"/>
  <c r="M151" i="30"/>
  <c r="M152" i="30" s="1"/>
  <c r="L152" i="30"/>
  <c r="J157" i="22"/>
  <c r="K157" i="22" s="1"/>
  <c r="J158" i="22"/>
  <c r="G157" i="22"/>
  <c r="F158" i="22"/>
  <c r="G158" i="22" s="1"/>
  <c r="G138" i="22"/>
  <c r="K139" i="22"/>
  <c r="J138" i="22"/>
  <c r="K138" i="22" s="1"/>
  <c r="J131" i="22"/>
  <c r="F112" i="22"/>
  <c r="F131" i="22"/>
  <c r="J118" i="22"/>
  <c r="E118" i="22"/>
  <c r="F118" i="22" s="1"/>
  <c r="I100" i="22"/>
  <c r="J100" i="22" s="1"/>
  <c r="K109" i="22"/>
  <c r="G109" i="22"/>
  <c r="K111" i="22"/>
  <c r="K108" i="22"/>
  <c r="G111" i="22"/>
  <c r="G127" i="22"/>
  <c r="G130" i="22"/>
  <c r="K127" i="22"/>
  <c r="K128" i="22"/>
  <c r="G128" i="22"/>
  <c r="D101" i="22"/>
  <c r="F101" i="22" s="1"/>
  <c r="K129" i="22"/>
  <c r="I120" i="22"/>
  <c r="J120" i="22" s="1"/>
  <c r="D131" i="22"/>
  <c r="E120" i="22"/>
  <c r="F120" i="22" s="1"/>
  <c r="D121" i="22" l="1"/>
  <c r="H131" i="22"/>
  <c r="G129" i="22"/>
  <c r="G131" i="22" s="1"/>
  <c r="H121" i="22"/>
  <c r="K158" i="22"/>
  <c r="E101" i="22"/>
  <c r="G118" i="22"/>
  <c r="K118" i="22"/>
  <c r="K119" i="22"/>
  <c r="K100" i="22"/>
  <c r="K120" i="22"/>
  <c r="E121" i="22"/>
  <c r="I121" i="22"/>
  <c r="K131" i="22"/>
  <c r="K90" i="22" l="1"/>
  <c r="K92" i="22" s="1"/>
  <c r="H92" i="22"/>
  <c r="I159" i="22"/>
  <c r="H160" i="22"/>
  <c r="I81" i="22"/>
  <c r="H82" i="22"/>
  <c r="D170" i="22"/>
  <c r="G168" i="22"/>
  <c r="G170" i="22" s="1"/>
  <c r="D92" i="22"/>
  <c r="G90" i="22"/>
  <c r="G92" i="22" s="1"/>
  <c r="E159" i="22"/>
  <c r="D160" i="22"/>
  <c r="D82" i="22"/>
  <c r="E81" i="22"/>
  <c r="K168" i="22"/>
  <c r="K170" i="22" s="1"/>
  <c r="H170" i="22"/>
  <c r="G101" i="22"/>
  <c r="G119" i="22"/>
  <c r="F121" i="22"/>
  <c r="J121" i="22"/>
  <c r="G120" i="22"/>
  <c r="K121" i="22"/>
  <c r="G11" i="8"/>
  <c r="G12" i="8"/>
  <c r="G21" i="8"/>
  <c r="J54" i="22" l="1"/>
  <c r="I54" i="22"/>
  <c r="F54" i="22"/>
  <c r="E54" i="22"/>
  <c r="F159" i="22"/>
  <c r="E160" i="22"/>
  <c r="J159" i="22"/>
  <c r="J160" i="22" s="1"/>
  <c r="I160" i="22"/>
  <c r="J81" i="22"/>
  <c r="I82" i="22"/>
  <c r="E82" i="22"/>
  <c r="F81" i="22"/>
  <c r="G121" i="22"/>
  <c r="G54" i="22" l="1"/>
  <c r="K54" i="22"/>
  <c r="F82" i="22"/>
  <c r="G81" i="22"/>
  <c r="G82" i="22" s="1"/>
  <c r="J82" i="22"/>
  <c r="K81" i="22"/>
  <c r="K82" i="22" s="1"/>
  <c r="K159" i="22"/>
  <c r="K160" i="22" s="1"/>
  <c r="F160" i="22"/>
  <c r="G159" i="22"/>
  <c r="G160" i="22" s="1"/>
  <c r="F45" i="22" l="1"/>
  <c r="E45" i="22"/>
  <c r="I45" i="22" l="1"/>
  <c r="J45" i="22"/>
  <c r="G45" i="22"/>
  <c r="K45" i="22" l="1"/>
  <c r="E14" i="11" l="1"/>
  <c r="E15" i="11"/>
  <c r="F50" i="22" l="1"/>
  <c r="E50" i="22"/>
  <c r="J48" i="22"/>
  <c r="J49" i="22"/>
  <c r="E49" i="22"/>
  <c r="I11" i="8"/>
  <c r="J11" i="8" s="1"/>
  <c r="H24" i="8"/>
  <c r="I24" i="8" s="1"/>
  <c r="H22" i="8"/>
  <c r="I22" i="8" s="1"/>
  <c r="I12" i="8"/>
  <c r="J12" i="8" s="1"/>
  <c r="I14" i="8"/>
  <c r="K14" i="8" s="1"/>
  <c r="H26" i="8"/>
  <c r="H19" i="8"/>
  <c r="H20" i="8"/>
  <c r="I20" i="8" s="1"/>
  <c r="H23" i="8"/>
  <c r="I23" i="8" s="1"/>
  <c r="H21" i="8"/>
  <c r="I21" i="8" s="1"/>
  <c r="I13" i="8"/>
  <c r="K13" i="8" s="1"/>
  <c r="H15" i="8"/>
  <c r="H25" i="8"/>
  <c r="I16" i="8"/>
  <c r="J16" i="8" s="1"/>
  <c r="E16" i="11"/>
  <c r="E8" i="11"/>
  <c r="E9" i="11"/>
  <c r="I15" i="30" l="1"/>
  <c r="H15" i="22"/>
  <c r="I15" i="22" s="1"/>
  <c r="K22" i="8"/>
  <c r="J22" i="8"/>
  <c r="K21" i="8"/>
  <c r="J21" i="8"/>
  <c r="J23" i="8"/>
  <c r="K23" i="8"/>
  <c r="I16" i="30"/>
  <c r="H16" i="22"/>
  <c r="J16" i="22" s="1"/>
  <c r="J24" i="8"/>
  <c r="K24" i="8"/>
  <c r="D13" i="22"/>
  <c r="D13" i="30"/>
  <c r="K20" i="8"/>
  <c r="J20" i="8"/>
  <c r="D18" i="30"/>
  <c r="D18" i="22"/>
  <c r="E18" i="22" s="1"/>
  <c r="D14" i="22"/>
  <c r="D14" i="30"/>
  <c r="G50" i="22"/>
  <c r="F16" i="22"/>
  <c r="E15" i="22"/>
  <c r="I49" i="22"/>
  <c r="I48" i="22"/>
  <c r="F47" i="22"/>
  <c r="E49" i="30"/>
  <c r="F49" i="30"/>
  <c r="G49" i="30"/>
  <c r="K48" i="30"/>
  <c r="J48" i="30"/>
  <c r="L48" i="30"/>
  <c r="K49" i="30"/>
  <c r="L49" i="30"/>
  <c r="J49" i="30"/>
  <c r="F48" i="22"/>
  <c r="F49" i="22"/>
  <c r="G50" i="30"/>
  <c r="F50" i="30"/>
  <c r="E50" i="30"/>
  <c r="J47" i="22"/>
  <c r="E52" i="22"/>
  <c r="F52" i="22"/>
  <c r="E10" i="11"/>
  <c r="D25" i="30" l="1"/>
  <c r="D25" i="22"/>
  <c r="F25" i="22" s="1"/>
  <c r="E13" i="22"/>
  <c r="F13" i="22"/>
  <c r="D22" i="22"/>
  <c r="F22" i="22" s="1"/>
  <c r="D22" i="30"/>
  <c r="I25" i="30"/>
  <c r="H25" i="22"/>
  <c r="I25" i="22" s="1"/>
  <c r="J25" i="22" s="1"/>
  <c r="D23" i="22"/>
  <c r="F23" i="22" s="1"/>
  <c r="D23" i="30"/>
  <c r="I23" i="30"/>
  <c r="H23" i="22"/>
  <c r="J23" i="22" s="1"/>
  <c r="E14" i="30"/>
  <c r="F14" i="30"/>
  <c r="G14" i="30"/>
  <c r="E14" i="22"/>
  <c r="F14" i="22"/>
  <c r="D26" i="30"/>
  <c r="D26" i="22"/>
  <c r="F26" i="22" s="1"/>
  <c r="I24" i="30"/>
  <c r="H24" i="22"/>
  <c r="I24" i="22" s="1"/>
  <c r="J24" i="22" s="1"/>
  <c r="E13" i="30"/>
  <c r="G13" i="30"/>
  <c r="F13" i="30"/>
  <c r="I26" i="30"/>
  <c r="H26" i="22"/>
  <c r="I26" i="22" s="1"/>
  <c r="J26" i="22" s="1"/>
  <c r="H22" i="22"/>
  <c r="J22" i="22" s="1"/>
  <c r="I22" i="30"/>
  <c r="D24" i="30"/>
  <c r="D24" i="22"/>
  <c r="F24" i="22" s="1"/>
  <c r="E18" i="30"/>
  <c r="G18" i="30"/>
  <c r="F18" i="30"/>
  <c r="K16" i="30"/>
  <c r="L16" i="30"/>
  <c r="J16" i="30"/>
  <c r="J15" i="30"/>
  <c r="K15" i="30"/>
  <c r="L15" i="30"/>
  <c r="H49" i="30"/>
  <c r="M49" i="30"/>
  <c r="H50" i="30"/>
  <c r="E47" i="22"/>
  <c r="G47" i="22" s="1"/>
  <c r="F15" i="22"/>
  <c r="G15" i="22" s="1"/>
  <c r="J15" i="22"/>
  <c r="K15" i="22" s="1"/>
  <c r="G52" i="22"/>
  <c r="E16" i="22"/>
  <c r="G16" i="22" s="1"/>
  <c r="I16" i="22"/>
  <c r="K16" i="22" s="1"/>
  <c r="F18" i="22"/>
  <c r="G18" i="22" s="1"/>
  <c r="M48" i="30"/>
  <c r="F48" i="30"/>
  <c r="E48" i="30"/>
  <c r="G48" i="30"/>
  <c r="K47" i="30"/>
  <c r="K55" i="30" s="1"/>
  <c r="L47" i="30"/>
  <c r="L55" i="30" s="1"/>
  <c r="J47" i="30"/>
  <c r="J55" i="30" s="1"/>
  <c r="I55" i="30"/>
  <c r="E48" i="22"/>
  <c r="G48" i="22" s="1"/>
  <c r="I47" i="22"/>
  <c r="K47" i="22" s="1"/>
  <c r="G47" i="30"/>
  <c r="F47" i="30"/>
  <c r="D55" i="30"/>
  <c r="E47" i="30"/>
  <c r="K48" i="22"/>
  <c r="E23" i="22" l="1"/>
  <c r="G23" i="22" s="1"/>
  <c r="I22" i="22"/>
  <c r="K22" i="22" s="1"/>
  <c r="E26" i="22"/>
  <c r="G26" i="22" s="1"/>
  <c r="E25" i="22"/>
  <c r="G25" i="22" s="1"/>
  <c r="G13" i="22"/>
  <c r="M15" i="30"/>
  <c r="E24" i="22"/>
  <c r="G24" i="22" s="1"/>
  <c r="E22" i="22"/>
  <c r="G22" i="22" s="1"/>
  <c r="G14" i="22"/>
  <c r="J25" i="30"/>
  <c r="K25" i="30"/>
  <c r="L25" i="30"/>
  <c r="E24" i="30"/>
  <c r="F24" i="30"/>
  <c r="G24" i="30"/>
  <c r="G22" i="30"/>
  <c r="E22" i="30"/>
  <c r="F22" i="30"/>
  <c r="K23" i="30"/>
  <c r="L23" i="30"/>
  <c r="J23" i="30"/>
  <c r="J22" i="30"/>
  <c r="L22" i="30"/>
  <c r="K22" i="30"/>
  <c r="K26" i="30"/>
  <c r="L26" i="30"/>
  <c r="J26" i="30"/>
  <c r="E23" i="30"/>
  <c r="G23" i="30"/>
  <c r="F23" i="30"/>
  <c r="J24" i="30"/>
  <c r="L24" i="30"/>
  <c r="K24" i="30"/>
  <c r="I23" i="22"/>
  <c r="K23" i="22" s="1"/>
  <c r="F26" i="30"/>
  <c r="E26" i="30"/>
  <c r="G26" i="30"/>
  <c r="G25" i="30"/>
  <c r="F25" i="30"/>
  <c r="E25" i="30"/>
  <c r="H18" i="30"/>
  <c r="M11" i="30"/>
  <c r="M12" i="30"/>
  <c r="H12" i="30"/>
  <c r="M19" i="30"/>
  <c r="G55" i="30"/>
  <c r="H48" i="30"/>
  <c r="F55" i="30"/>
  <c r="M18" i="30"/>
  <c r="H19" i="30"/>
  <c r="H14" i="30"/>
  <c r="H20" i="30"/>
  <c r="E55" i="30"/>
  <c r="H11" i="30"/>
  <c r="M20" i="30"/>
  <c r="H47" i="30"/>
  <c r="M47" i="30"/>
  <c r="M55" i="30" s="1"/>
  <c r="K25" i="22"/>
  <c r="K26" i="22"/>
  <c r="K24" i="22"/>
  <c r="G49" i="22"/>
  <c r="G55" i="22" s="1"/>
  <c r="G19" i="8"/>
  <c r="I19" i="8" s="1"/>
  <c r="G26" i="8"/>
  <c r="I26" i="8" s="1"/>
  <c r="K26" i="8" s="1"/>
  <c r="G25" i="8"/>
  <c r="H55" i="30" l="1"/>
  <c r="G10" i="31" s="1"/>
  <c r="H25" i="30"/>
  <c r="H22" i="30"/>
  <c r="M25" i="30"/>
  <c r="M24" i="30"/>
  <c r="M23" i="30"/>
  <c r="H24" i="30"/>
  <c r="H28" i="22"/>
  <c r="J28" i="22" s="1"/>
  <c r="I28" i="30"/>
  <c r="H26" i="30"/>
  <c r="M26" i="30"/>
  <c r="K19" i="8"/>
  <c r="J19" i="8"/>
  <c r="H23" i="30"/>
  <c r="C10" i="31"/>
  <c r="F10" i="31"/>
  <c r="I10" i="31"/>
  <c r="I25" i="8"/>
  <c r="K49" i="22"/>
  <c r="G15" i="8"/>
  <c r="H110" i="22"/>
  <c r="H101" i="22"/>
  <c r="H99" i="22"/>
  <c r="D110" i="22"/>
  <c r="D100" i="22"/>
  <c r="D99" i="22"/>
  <c r="D21" i="22" l="1"/>
  <c r="F21" i="22" s="1"/>
  <c r="D21" i="30"/>
  <c r="J25" i="8"/>
  <c r="K25" i="8"/>
  <c r="H21" i="22"/>
  <c r="J21" i="22" s="1"/>
  <c r="I21" i="30"/>
  <c r="J28" i="30"/>
  <c r="L28" i="30"/>
  <c r="K28" i="30"/>
  <c r="D10" i="31"/>
  <c r="E10" i="31" s="1"/>
  <c r="J10" i="31"/>
  <c r="K10" i="31" s="1"/>
  <c r="H16" i="30"/>
  <c r="M38" i="30"/>
  <c r="H10" i="31"/>
  <c r="I28" i="22"/>
  <c r="K28" i="22" s="1"/>
  <c r="F28" i="22"/>
  <c r="E28" i="22"/>
  <c r="D139" i="22"/>
  <c r="H140" i="22"/>
  <c r="D140" i="22"/>
  <c r="D149" i="22"/>
  <c r="H149" i="22"/>
  <c r="H112" i="22"/>
  <c r="K110" i="22"/>
  <c r="K112" i="22" s="1"/>
  <c r="F100" i="22"/>
  <c r="E100" i="22"/>
  <c r="I99" i="22"/>
  <c r="H102" i="22"/>
  <c r="G110" i="22"/>
  <c r="G112" i="22" s="1"/>
  <c r="D112" i="22"/>
  <c r="I101" i="22"/>
  <c r="F99" i="22"/>
  <c r="E99" i="22"/>
  <c r="D102" i="22"/>
  <c r="I15" i="8"/>
  <c r="E21" i="22" l="1"/>
  <c r="G21" i="22" s="1"/>
  <c r="M28" i="30"/>
  <c r="I21" i="22"/>
  <c r="K21" i="22" s="1"/>
  <c r="L21" i="30"/>
  <c r="K21" i="30"/>
  <c r="J21" i="30"/>
  <c r="H27" i="22"/>
  <c r="I27" i="22" s="1"/>
  <c r="J27" i="22" s="1"/>
  <c r="I27" i="30"/>
  <c r="J15" i="8"/>
  <c r="K15" i="8"/>
  <c r="D27" i="30"/>
  <c r="D27" i="22"/>
  <c r="F27" i="22" s="1"/>
  <c r="E21" i="30"/>
  <c r="G21" i="30"/>
  <c r="F21" i="30"/>
  <c r="G28" i="22"/>
  <c r="M16" i="30"/>
  <c r="G149" i="22"/>
  <c r="G151" i="22" s="1"/>
  <c r="D151" i="22"/>
  <c r="G71" i="22"/>
  <c r="G73" i="22" s="1"/>
  <c r="D73" i="22"/>
  <c r="E140" i="22"/>
  <c r="F140" i="22"/>
  <c r="E62" i="22"/>
  <c r="F62" i="22"/>
  <c r="I140" i="22"/>
  <c r="H141" i="22"/>
  <c r="I62" i="22"/>
  <c r="H63" i="22"/>
  <c r="K149" i="22"/>
  <c r="K151" i="22" s="1"/>
  <c r="H151" i="22"/>
  <c r="F139" i="22"/>
  <c r="E139" i="22"/>
  <c r="D141" i="22"/>
  <c r="K71" i="22"/>
  <c r="K73" i="22" s="1"/>
  <c r="H73" i="22"/>
  <c r="D63" i="22"/>
  <c r="F61" i="22"/>
  <c r="E61" i="22"/>
  <c r="G100" i="22"/>
  <c r="E102" i="22"/>
  <c r="F102" i="22"/>
  <c r="G99" i="22"/>
  <c r="J101" i="22"/>
  <c r="J99" i="22"/>
  <c r="I102" i="22"/>
  <c r="M21" i="30" l="1"/>
  <c r="H21" i="30"/>
  <c r="K27" i="22"/>
  <c r="E27" i="22"/>
  <c r="G27" i="22" s="1"/>
  <c r="L27" i="30"/>
  <c r="J27" i="30"/>
  <c r="K27" i="30"/>
  <c r="I17" i="30"/>
  <c r="H17" i="22"/>
  <c r="I17" i="22" s="1"/>
  <c r="D17" i="22"/>
  <c r="F17" i="22" s="1"/>
  <c r="D17" i="30"/>
  <c r="D39" i="30" s="1"/>
  <c r="E27" i="30"/>
  <c r="F27" i="30"/>
  <c r="G27" i="30"/>
  <c r="M22" i="30"/>
  <c r="G62" i="22"/>
  <c r="G140" i="22"/>
  <c r="F63" i="22"/>
  <c r="G139" i="22"/>
  <c r="G61" i="22"/>
  <c r="J62" i="22"/>
  <c r="I63" i="22"/>
  <c r="E141" i="22"/>
  <c r="E63" i="22"/>
  <c r="F141" i="22"/>
  <c r="J140" i="22"/>
  <c r="I141" i="22"/>
  <c r="G102" i="22"/>
  <c r="G8" i="24" s="1"/>
  <c r="J102" i="22"/>
  <c r="K99" i="22"/>
  <c r="K101" i="22"/>
  <c r="H27" i="30" l="1"/>
  <c r="M27" i="30"/>
  <c r="D39" i="22"/>
  <c r="E17" i="30"/>
  <c r="E39" i="30" s="1"/>
  <c r="G17" i="30"/>
  <c r="G39" i="30" s="1"/>
  <c r="F17" i="30"/>
  <c r="F39" i="30" s="1"/>
  <c r="E17" i="22"/>
  <c r="G17" i="22" s="1"/>
  <c r="G39" i="22" s="1"/>
  <c r="H39" i="22"/>
  <c r="J17" i="30"/>
  <c r="J39" i="30" s="1"/>
  <c r="L17" i="30"/>
  <c r="L39" i="30" s="1"/>
  <c r="K17" i="30"/>
  <c r="K39" i="30" s="1"/>
  <c r="J17" i="22"/>
  <c r="J39" i="22" s="1"/>
  <c r="I39" i="30"/>
  <c r="M13" i="30"/>
  <c r="G141" i="22"/>
  <c r="J8" i="24" s="1"/>
  <c r="G63" i="22"/>
  <c r="D8" i="24" s="1"/>
  <c r="H13" i="30"/>
  <c r="J141" i="22"/>
  <c r="K140" i="22"/>
  <c r="K141" i="22" s="1"/>
  <c r="I8" i="24" s="1"/>
  <c r="J63" i="22"/>
  <c r="K62" i="22"/>
  <c r="K63" i="22" s="1"/>
  <c r="C8" i="24" s="1"/>
  <c r="K102" i="22"/>
  <c r="F8" i="24" s="1"/>
  <c r="H8" i="24" s="1"/>
  <c r="F39" i="22"/>
  <c r="I39" i="22"/>
  <c r="H17" i="30" l="1"/>
  <c r="H39" i="30" s="1"/>
  <c r="G9" i="31" s="1"/>
  <c r="K8" i="24"/>
  <c r="K17" i="22"/>
  <c r="K39" i="22" s="1"/>
  <c r="I9" i="24" s="1"/>
  <c r="M17" i="30"/>
  <c r="M39" i="30" s="1"/>
  <c r="E39" i="22"/>
  <c r="E8" i="24"/>
  <c r="D9" i="24"/>
  <c r="G9" i="24"/>
  <c r="J9" i="24"/>
  <c r="F9" i="24" l="1"/>
  <c r="H9" i="24" s="1"/>
  <c r="C9" i="24"/>
  <c r="E9" i="24" s="1"/>
  <c r="D9" i="31"/>
  <c r="F9" i="31"/>
  <c r="H9" i="31" s="1"/>
  <c r="C9" i="31"/>
  <c r="I9" i="31"/>
  <c r="J9" i="31"/>
  <c r="K9" i="24"/>
  <c r="J42" i="22"/>
  <c r="K42" i="30"/>
  <c r="J40" i="30"/>
  <c r="J40" i="22"/>
  <c r="J46" i="22" l="1"/>
  <c r="E9" i="31"/>
  <c r="K9" i="31"/>
  <c r="I42" i="22"/>
  <c r="K42" i="22" s="1"/>
  <c r="F40" i="22"/>
  <c r="L42" i="30"/>
  <c r="F40" i="30"/>
  <c r="I40" i="22"/>
  <c r="D46" i="30"/>
  <c r="D56" i="30" s="1"/>
  <c r="K40" i="30"/>
  <c r="K46" i="30" s="1"/>
  <c r="K56" i="30" s="1"/>
  <c r="L40" i="30"/>
  <c r="G40" i="30"/>
  <c r="I46" i="30"/>
  <c r="I56" i="30" s="1"/>
  <c r="J42" i="30"/>
  <c r="J46" i="30" s="1"/>
  <c r="J56" i="30" s="1"/>
  <c r="E40" i="30"/>
  <c r="I46" i="22" l="1"/>
  <c r="M42" i="30"/>
  <c r="L46" i="30"/>
  <c r="L56" i="30" s="1"/>
  <c r="L172" i="30" s="1"/>
  <c r="E40" i="22"/>
  <c r="J172" i="30"/>
  <c r="J74" i="30"/>
  <c r="J153" i="30"/>
  <c r="J64" i="30"/>
  <c r="J162" i="30"/>
  <c r="J123" i="30"/>
  <c r="J143" i="30"/>
  <c r="J83" i="30"/>
  <c r="J104" i="30"/>
  <c r="J94" i="30"/>
  <c r="J114" i="30"/>
  <c r="J133" i="30"/>
  <c r="K40" i="22"/>
  <c r="K46" i="22" s="1"/>
  <c r="D64" i="30"/>
  <c r="D83" i="30"/>
  <c r="D114" i="30"/>
  <c r="D104" i="30"/>
  <c r="D94" i="30"/>
  <c r="D133" i="30"/>
  <c r="D143" i="30"/>
  <c r="D74" i="30"/>
  <c r="D162" i="30"/>
  <c r="D123" i="30"/>
  <c r="D153" i="30"/>
  <c r="D172" i="30"/>
  <c r="I133" i="30"/>
  <c r="I172" i="30"/>
  <c r="I162" i="30"/>
  <c r="I74" i="30"/>
  <c r="I143" i="30"/>
  <c r="I83" i="30"/>
  <c r="I104" i="30"/>
  <c r="I64" i="30"/>
  <c r="I123" i="30"/>
  <c r="I114" i="30"/>
  <c r="I153" i="30"/>
  <c r="I94" i="30"/>
  <c r="H40" i="30"/>
  <c r="K74" i="30"/>
  <c r="K172" i="30"/>
  <c r="K153" i="30"/>
  <c r="K114" i="30"/>
  <c r="K133" i="30"/>
  <c r="K143" i="30"/>
  <c r="K104" i="30"/>
  <c r="K83" i="30"/>
  <c r="K94" i="30"/>
  <c r="K64" i="30"/>
  <c r="K162" i="30"/>
  <c r="K123" i="30"/>
  <c r="E42" i="22"/>
  <c r="F42" i="22"/>
  <c r="F46" i="22" s="1"/>
  <c r="M40" i="30"/>
  <c r="E42" i="30"/>
  <c r="E46" i="30" s="1"/>
  <c r="E56" i="30" s="1"/>
  <c r="F42" i="30"/>
  <c r="F46" i="30" s="1"/>
  <c r="F56" i="30" s="1"/>
  <c r="G42" i="30"/>
  <c r="G40" i="22" l="1"/>
  <c r="E46" i="22"/>
  <c r="M46" i="30"/>
  <c r="F11" i="31" s="1"/>
  <c r="F12" i="31" s="1"/>
  <c r="H42" i="30"/>
  <c r="H46" i="30" s="1"/>
  <c r="L143" i="30"/>
  <c r="L94" i="30"/>
  <c r="L64" i="30"/>
  <c r="L104" i="30"/>
  <c r="L153" i="30"/>
  <c r="L133" i="30"/>
  <c r="L162" i="30"/>
  <c r="L114" i="30"/>
  <c r="L83" i="30"/>
  <c r="L123" i="30"/>
  <c r="L74" i="30"/>
  <c r="G46" i="30"/>
  <c r="G56" i="30" s="1"/>
  <c r="G94" i="30" s="1"/>
  <c r="D144" i="30"/>
  <c r="D145" i="30" s="1"/>
  <c r="D163" i="30"/>
  <c r="D164" i="30" s="1"/>
  <c r="D75" i="30"/>
  <c r="D76" i="30" s="1"/>
  <c r="D173" i="30"/>
  <c r="D174" i="30" s="1"/>
  <c r="D115" i="30"/>
  <c r="D116" i="30" s="1"/>
  <c r="D65" i="30"/>
  <c r="D66" i="30" s="1"/>
  <c r="E83" i="30"/>
  <c r="E84" i="30" s="1"/>
  <c r="E85" i="30" s="1"/>
  <c r="E172" i="30"/>
  <c r="E173" i="30" s="1"/>
  <c r="E174" i="30" s="1"/>
  <c r="E74" i="30"/>
  <c r="E75" i="30" s="1"/>
  <c r="E76" i="30" s="1"/>
  <c r="E104" i="30"/>
  <c r="E105" i="30" s="1"/>
  <c r="E106" i="30" s="1"/>
  <c r="E94" i="30"/>
  <c r="E95" i="30" s="1"/>
  <c r="E96" i="30" s="1"/>
  <c r="E123" i="30"/>
  <c r="E124" i="30" s="1"/>
  <c r="E125" i="30" s="1"/>
  <c r="E162" i="30"/>
  <c r="E163" i="30" s="1"/>
  <c r="E164" i="30" s="1"/>
  <c r="E114" i="30"/>
  <c r="E115" i="30" s="1"/>
  <c r="E116" i="30" s="1"/>
  <c r="E153" i="30"/>
  <c r="E154" i="30" s="1"/>
  <c r="E155" i="30" s="1"/>
  <c r="E133" i="30"/>
  <c r="E134" i="30" s="1"/>
  <c r="E135" i="30" s="1"/>
  <c r="E143" i="30"/>
  <c r="E144" i="30" s="1"/>
  <c r="E145" i="30" s="1"/>
  <c r="E64" i="30"/>
  <c r="E65" i="30" s="1"/>
  <c r="E66" i="30" s="1"/>
  <c r="D95" i="30"/>
  <c r="D96" i="30" s="1"/>
  <c r="F162" i="30"/>
  <c r="F114" i="30"/>
  <c r="F143" i="30"/>
  <c r="F83" i="30"/>
  <c r="F94" i="30"/>
  <c r="F172" i="30"/>
  <c r="F173" i="30" s="1"/>
  <c r="F174" i="30" s="1"/>
  <c r="F123" i="30"/>
  <c r="F74" i="30"/>
  <c r="F64" i="30"/>
  <c r="F104" i="30"/>
  <c r="F133" i="30"/>
  <c r="F153" i="30"/>
  <c r="G42" i="22"/>
  <c r="D134" i="30"/>
  <c r="D135" i="30" s="1"/>
  <c r="D105" i="30"/>
  <c r="D106" i="30" s="1"/>
  <c r="D154" i="30"/>
  <c r="D155" i="30" s="1"/>
  <c r="D124" i="30"/>
  <c r="D125" i="30" s="1"/>
  <c r="D84" i="30"/>
  <c r="D85" i="30" s="1"/>
  <c r="I11" i="31" l="1"/>
  <c r="I12" i="31" s="1"/>
  <c r="G46" i="22"/>
  <c r="J10" i="24"/>
  <c r="G10" i="24"/>
  <c r="D10" i="24"/>
  <c r="M56" i="30"/>
  <c r="M123" i="30" s="1"/>
  <c r="E20" i="29" s="1"/>
  <c r="C11" i="31"/>
  <c r="C12" i="31" s="1"/>
  <c r="F154" i="30"/>
  <c r="F155" i="30" s="1"/>
  <c r="F124" i="30"/>
  <c r="F125" i="30" s="1"/>
  <c r="F163" i="30"/>
  <c r="F164" i="30" s="1"/>
  <c r="F95" i="30"/>
  <c r="F96" i="30" s="1"/>
  <c r="F84" i="30"/>
  <c r="F85" i="30" s="1"/>
  <c r="F75" i="30"/>
  <c r="F76" i="30" s="1"/>
  <c r="F144" i="30"/>
  <c r="F145" i="30" s="1"/>
  <c r="F115" i="30"/>
  <c r="F116" i="30" s="1"/>
  <c r="G95" i="30"/>
  <c r="G96" i="30" s="1"/>
  <c r="F65" i="30"/>
  <c r="F66" i="30" s="1"/>
  <c r="G133" i="30"/>
  <c r="G134" i="30" s="1"/>
  <c r="G135" i="30" s="1"/>
  <c r="G74" i="30"/>
  <c r="G75" i="30" s="1"/>
  <c r="G76" i="30" s="1"/>
  <c r="F134" i="30"/>
  <c r="F135" i="30" s="1"/>
  <c r="F105" i="30"/>
  <c r="F106" i="30" s="1"/>
  <c r="G162" i="30"/>
  <c r="G163" i="30" s="1"/>
  <c r="G164" i="30" s="1"/>
  <c r="G83" i="30"/>
  <c r="G84" i="30" s="1"/>
  <c r="G85" i="30" s="1"/>
  <c r="G123" i="30"/>
  <c r="G124" i="30" s="1"/>
  <c r="G125" i="30" s="1"/>
  <c r="G104" i="30"/>
  <c r="G105" i="30" s="1"/>
  <c r="G106" i="30" s="1"/>
  <c r="G172" i="30"/>
  <c r="G173" i="30" s="1"/>
  <c r="G174" i="30" s="1"/>
  <c r="G64" i="30"/>
  <c r="G65" i="30" s="1"/>
  <c r="G66" i="30" s="1"/>
  <c r="G153" i="30"/>
  <c r="G154" i="30" s="1"/>
  <c r="G155" i="30" s="1"/>
  <c r="G114" i="30"/>
  <c r="G115" i="30" s="1"/>
  <c r="G116" i="30" s="1"/>
  <c r="G143" i="30"/>
  <c r="G144" i="30" s="1"/>
  <c r="G145" i="30" s="1"/>
  <c r="G11" i="31"/>
  <c r="H56" i="30"/>
  <c r="D11" i="31"/>
  <c r="J11" i="31"/>
  <c r="M74" i="30" l="1"/>
  <c r="E12" i="29" s="1"/>
  <c r="M104" i="30"/>
  <c r="E19" i="29" s="1"/>
  <c r="M133" i="30"/>
  <c r="E22" i="29" s="1"/>
  <c r="M162" i="30"/>
  <c r="E29" i="29" s="1"/>
  <c r="M83" i="30"/>
  <c r="E11" i="29" s="1"/>
  <c r="M64" i="30"/>
  <c r="E10" i="29" s="1"/>
  <c r="M114" i="30"/>
  <c r="E21" i="29" s="1"/>
  <c r="M153" i="30"/>
  <c r="E30" i="29" s="1"/>
  <c r="M172" i="30"/>
  <c r="E31" i="29" s="1"/>
  <c r="M143" i="30"/>
  <c r="E28" i="29" s="1"/>
  <c r="M94" i="30"/>
  <c r="E13" i="29" s="1"/>
  <c r="H11" i="31"/>
  <c r="H12" i="31" s="1"/>
  <c r="G12" i="31"/>
  <c r="K11" i="31"/>
  <c r="K12" i="31" s="1"/>
  <c r="J12" i="31"/>
  <c r="E11" i="31"/>
  <c r="E12" i="31" s="1"/>
  <c r="D12" i="31"/>
  <c r="H104" i="30"/>
  <c r="H172" i="30"/>
  <c r="H94" i="30"/>
  <c r="H74" i="30"/>
  <c r="H133" i="30"/>
  <c r="H64" i="30"/>
  <c r="H83" i="30"/>
  <c r="H123" i="30"/>
  <c r="H114" i="30"/>
  <c r="H143" i="30"/>
  <c r="H153" i="30"/>
  <c r="H162" i="30"/>
  <c r="H144" i="30" l="1"/>
  <c r="H145" i="30" s="1"/>
  <c r="D28" i="29"/>
  <c r="F28" i="29" s="1"/>
  <c r="G28" i="29" s="1"/>
  <c r="H105" i="30"/>
  <c r="H106" i="30" s="1"/>
  <c r="D19" i="29"/>
  <c r="F19" i="29" s="1"/>
  <c r="G19" i="29" s="1"/>
  <c r="D11" i="29"/>
  <c r="F11" i="29" s="1"/>
  <c r="G11" i="29" s="1"/>
  <c r="H84" i="30"/>
  <c r="H85" i="30" s="1"/>
  <c r="H65" i="30"/>
  <c r="H66" i="30" s="1"/>
  <c r="D10" i="29"/>
  <c r="F10" i="29" s="1"/>
  <c r="G10" i="29" s="1"/>
  <c r="H173" i="30"/>
  <c r="H174" i="30" s="1"/>
  <c r="D31" i="29"/>
  <c r="F31" i="29" s="1"/>
  <c r="G31" i="29" s="1"/>
  <c r="H115" i="30"/>
  <c r="H116" i="30" s="1"/>
  <c r="D21" i="29"/>
  <c r="F21" i="29" s="1"/>
  <c r="G21" i="29" s="1"/>
  <c r="H124" i="30"/>
  <c r="H125" i="30" s="1"/>
  <c r="D20" i="29"/>
  <c r="F20" i="29" s="1"/>
  <c r="G20" i="29" s="1"/>
  <c r="D22" i="29"/>
  <c r="F22" i="29" s="1"/>
  <c r="G22" i="29" s="1"/>
  <c r="H134" i="30"/>
  <c r="H135" i="30" s="1"/>
  <c r="D29" i="29"/>
  <c r="F29" i="29" s="1"/>
  <c r="G29" i="29" s="1"/>
  <c r="H163" i="30"/>
  <c r="H164" i="30" s="1"/>
  <c r="H75" i="30"/>
  <c r="H76" i="30" s="1"/>
  <c r="D12" i="29"/>
  <c r="F12" i="29" s="1"/>
  <c r="G12" i="29" s="1"/>
  <c r="D30" i="29"/>
  <c r="F30" i="29" s="1"/>
  <c r="G30" i="29" s="1"/>
  <c r="H154" i="30"/>
  <c r="H155" i="30" s="1"/>
  <c r="D13" i="29"/>
  <c r="F13" i="29" s="1"/>
  <c r="G13" i="29" s="1"/>
  <c r="H95" i="30"/>
  <c r="H96" i="30" s="1"/>
  <c r="J11" i="24"/>
  <c r="J12" i="24" s="1"/>
  <c r="G11" i="24"/>
  <c r="G12" i="24" s="1"/>
  <c r="D11" i="24"/>
  <c r="D12" i="24" s="1"/>
  <c r="G56" i="22"/>
  <c r="G113" i="22" s="1"/>
  <c r="D21" i="23" s="1"/>
  <c r="G152" i="22" l="1"/>
  <c r="D30" i="23" s="1"/>
  <c r="G93" i="22"/>
  <c r="G132" i="22"/>
  <c r="G83" i="22"/>
  <c r="G64" i="22"/>
  <c r="G74" i="22"/>
  <c r="G103" i="22"/>
  <c r="G161" i="22"/>
  <c r="G122" i="22"/>
  <c r="G171" i="22"/>
  <c r="G142" i="22"/>
  <c r="D19" i="23" l="1"/>
  <c r="D10" i="23"/>
  <c r="D28" i="23"/>
  <c r="D11" i="23"/>
  <c r="D13" i="23"/>
  <c r="D29" i="23"/>
  <c r="D12" i="23"/>
  <c r="D22" i="23"/>
  <c r="D31" i="23"/>
  <c r="D20" i="23"/>
  <c r="F55" i="22"/>
  <c r="J55" i="22"/>
  <c r="H55" i="22"/>
  <c r="I55" i="22"/>
  <c r="E55" i="22"/>
  <c r="D55" i="22"/>
  <c r="K55" i="22"/>
  <c r="C10" i="24" s="1"/>
  <c r="I10" i="24" l="1"/>
  <c r="K10" i="24" s="1"/>
  <c r="E10" i="24"/>
  <c r="F10" i="24"/>
  <c r="H10" i="24" l="1"/>
  <c r="C11" i="24" l="1"/>
  <c r="E11" i="24" s="1"/>
  <c r="E12" i="24" s="1"/>
  <c r="I11" i="24"/>
  <c r="I12" i="24" s="1"/>
  <c r="F11" i="24"/>
  <c r="H11" i="24" s="1"/>
  <c r="H12" i="24" s="1"/>
  <c r="K56" i="22"/>
  <c r="K93" i="22" s="1"/>
  <c r="C12" i="24" l="1"/>
  <c r="K11" i="24"/>
  <c r="K12" i="24" s="1"/>
  <c r="F12" i="24"/>
  <c r="K113" i="22"/>
  <c r="K122" i="22"/>
  <c r="G123" i="22" s="1"/>
  <c r="G124" i="22" s="1"/>
  <c r="K64" i="22"/>
  <c r="K152" i="22"/>
  <c r="K171" i="22"/>
  <c r="K142" i="22"/>
  <c r="K83" i="22"/>
  <c r="K103" i="22"/>
  <c r="G104" i="22" s="1"/>
  <c r="G105" i="22" s="1"/>
  <c r="K74" i="22"/>
  <c r="G94" i="22"/>
  <c r="G95" i="22" s="1"/>
  <c r="E13" i="23"/>
  <c r="F13" i="23" s="1"/>
  <c r="G13" i="23" s="1"/>
  <c r="K161" i="22"/>
  <c r="K132" i="22"/>
  <c r="E20" i="23" l="1"/>
  <c r="F20" i="23" s="1"/>
  <c r="G20" i="23" s="1"/>
  <c r="E19" i="23"/>
  <c r="F19" i="23" s="1"/>
  <c r="G19" i="23" s="1"/>
  <c r="E30" i="23"/>
  <c r="F30" i="23" s="1"/>
  <c r="G30" i="23" s="1"/>
  <c r="G153" i="22"/>
  <c r="G154" i="22" s="1"/>
  <c r="G84" i="22"/>
  <c r="G85" i="22" s="1"/>
  <c r="E11" i="23"/>
  <c r="F11" i="23" s="1"/>
  <c r="G11" i="23" s="1"/>
  <c r="E28" i="23"/>
  <c r="F28" i="23" s="1"/>
  <c r="G28" i="23" s="1"/>
  <c r="G143" i="22"/>
  <c r="G144" i="22" s="1"/>
  <c r="G172" i="22"/>
  <c r="G173" i="22" s="1"/>
  <c r="E31" i="23"/>
  <c r="F31" i="23" s="1"/>
  <c r="G31" i="23" s="1"/>
  <c r="G65" i="22"/>
  <c r="G66" i="22" s="1"/>
  <c r="E10" i="23"/>
  <c r="F10" i="23" s="1"/>
  <c r="G10" i="23" s="1"/>
  <c r="G75" i="22"/>
  <c r="G76" i="22" s="1"/>
  <c r="E12" i="23"/>
  <c r="F12" i="23" s="1"/>
  <c r="G12" i="23" s="1"/>
  <c r="G114" i="22"/>
  <c r="G115" i="22" s="1"/>
  <c r="E21" i="23"/>
  <c r="F21" i="23" s="1"/>
  <c r="G21" i="23" s="1"/>
  <c r="E22" i="23"/>
  <c r="F22" i="23" s="1"/>
  <c r="G22" i="23" s="1"/>
  <c r="G133" i="22"/>
  <c r="G134" i="22" s="1"/>
  <c r="E29" i="23"/>
  <c r="F29" i="23" s="1"/>
  <c r="G29" i="23" s="1"/>
  <c r="G162" i="22"/>
  <c r="G163" i="22" s="1"/>
  <c r="D56" i="22" l="1"/>
  <c r="D142" i="22" s="1"/>
  <c r="D83" i="22" l="1"/>
  <c r="D152" i="22"/>
  <c r="D171" i="22"/>
  <c r="D161" i="22"/>
  <c r="D64" i="22"/>
  <c r="D132" i="22"/>
  <c r="D93" i="22"/>
  <c r="D113" i="22"/>
  <c r="D122" i="22"/>
  <c r="D74" i="22"/>
  <c r="D103" i="22"/>
  <c r="E56" i="22"/>
  <c r="E122" i="22" s="1"/>
  <c r="F56" i="22"/>
  <c r="F74" i="22" s="1"/>
  <c r="E161" i="22" l="1"/>
  <c r="E64" i="22"/>
  <c r="F161" i="22"/>
  <c r="F122" i="22"/>
  <c r="F171" i="22"/>
  <c r="E171" i="22"/>
  <c r="F152" i="22"/>
  <c r="F83" i="22"/>
  <c r="F103" i="22"/>
  <c r="F142" i="22"/>
  <c r="F132" i="22"/>
  <c r="E152" i="22"/>
  <c r="E93" i="22"/>
  <c r="E74" i="22"/>
  <c r="E132" i="22"/>
  <c r="F113" i="22"/>
  <c r="F93" i="22"/>
  <c r="E142" i="22"/>
  <c r="F64" i="22"/>
  <c r="E113" i="22"/>
  <c r="E83" i="22"/>
  <c r="E103" i="22"/>
  <c r="H56" i="22"/>
  <c r="H83" i="22" s="1"/>
  <c r="D84" i="22" s="1"/>
  <c r="D85" i="22" s="1"/>
  <c r="H122" i="22" l="1"/>
  <c r="D123" i="22" s="1"/>
  <c r="D124" i="22" s="1"/>
  <c r="H161" i="22"/>
  <c r="D162" i="22" s="1"/>
  <c r="D163" i="22" s="1"/>
  <c r="H113" i="22"/>
  <c r="D114" i="22" s="1"/>
  <c r="D115" i="22" s="1"/>
  <c r="H132" i="22"/>
  <c r="D133" i="22" s="1"/>
  <c r="D134" i="22" s="1"/>
  <c r="H142" i="22"/>
  <c r="D143" i="22" s="1"/>
  <c r="D144" i="22" s="1"/>
  <c r="H64" i="22"/>
  <c r="D65" i="22" s="1"/>
  <c r="D66" i="22" s="1"/>
  <c r="H103" i="22"/>
  <c r="D104" i="22" s="1"/>
  <c r="D105" i="22" s="1"/>
  <c r="H171" i="22"/>
  <c r="D172" i="22" s="1"/>
  <c r="D173" i="22" s="1"/>
  <c r="H74" i="22"/>
  <c r="D75" i="22" s="1"/>
  <c r="D76" i="22" s="1"/>
  <c r="H93" i="22"/>
  <c r="D94" i="22" s="1"/>
  <c r="D95" i="22" s="1"/>
  <c r="H152" i="22"/>
  <c r="D153" i="22" s="1"/>
  <c r="D154" i="22" s="1"/>
  <c r="I56" i="22"/>
  <c r="I171" i="22" s="1"/>
  <c r="E172" i="22" s="1"/>
  <c r="E173" i="22" s="1"/>
  <c r="J56" i="22"/>
  <c r="J83" i="22" s="1"/>
  <c r="F84" i="22" s="1"/>
  <c r="F85" i="22" s="1"/>
  <c r="I132" i="22" l="1"/>
  <c r="E133" i="22" s="1"/>
  <c r="E134" i="22" s="1"/>
  <c r="J142" i="22"/>
  <c r="F143" i="22" s="1"/>
  <c r="F144" i="22" s="1"/>
  <c r="I74" i="22"/>
  <c r="E75" i="22" s="1"/>
  <c r="E76" i="22" s="1"/>
  <c r="I142" i="22"/>
  <c r="E143" i="22" s="1"/>
  <c r="E144" i="22" s="1"/>
  <c r="I64" i="22"/>
  <c r="E65" i="22" s="1"/>
  <c r="E66" i="22" s="1"/>
  <c r="J93" i="22"/>
  <c r="F94" i="22" s="1"/>
  <c r="F95" i="22" s="1"/>
  <c r="J152" i="22"/>
  <c r="F153" i="22" s="1"/>
  <c r="F154" i="22" s="1"/>
  <c r="J171" i="22"/>
  <c r="F172" i="22" s="1"/>
  <c r="F173" i="22" s="1"/>
  <c r="I152" i="22"/>
  <c r="E153" i="22" s="1"/>
  <c r="E154" i="22" s="1"/>
  <c r="J122" i="22"/>
  <c r="F123" i="22" s="1"/>
  <c r="F124" i="22" s="1"/>
  <c r="I161" i="22"/>
  <c r="E162" i="22" s="1"/>
  <c r="E163" i="22" s="1"/>
  <c r="I113" i="22"/>
  <c r="E114" i="22" s="1"/>
  <c r="E115" i="22" s="1"/>
  <c r="I122" i="22"/>
  <c r="E123" i="22" s="1"/>
  <c r="E124" i="22" s="1"/>
  <c r="J64" i="22"/>
  <c r="F65" i="22" s="1"/>
  <c r="F66" i="22" s="1"/>
  <c r="J103" i="22"/>
  <c r="F104" i="22" s="1"/>
  <c r="F105" i="22" s="1"/>
  <c r="J113" i="22"/>
  <c r="F114" i="22" s="1"/>
  <c r="F115" i="22" s="1"/>
  <c r="J132" i="22"/>
  <c r="F133" i="22" s="1"/>
  <c r="F134" i="22" s="1"/>
  <c r="I103" i="22"/>
  <c r="E104" i="22" s="1"/>
  <c r="E105" i="22" s="1"/>
  <c r="I93" i="22"/>
  <c r="E94" i="22" s="1"/>
  <c r="E95" i="22" s="1"/>
  <c r="J161" i="22"/>
  <c r="F162" i="22" s="1"/>
  <c r="F163" i="22" s="1"/>
  <c r="I83" i="22"/>
  <c r="E84" i="22" s="1"/>
  <c r="E85" i="22" s="1"/>
  <c r="J74" i="22"/>
  <c r="F75" i="22" s="1"/>
  <c r="F76" i="22" s="1"/>
</calcChain>
</file>

<file path=xl/sharedStrings.xml><?xml version="1.0" encoding="utf-8"?>
<sst xmlns="http://schemas.openxmlformats.org/spreadsheetml/2006/main" count="1385" uniqueCount="497">
  <si>
    <t>Mac &amp; Windows TCO Calculator</t>
  </si>
  <si>
    <t>Overview</t>
  </si>
  <si>
    <t>Getting Started</t>
  </si>
  <si>
    <t>How to Use this Tool</t>
  </si>
  <si>
    <t>Color Coding Key</t>
  </si>
  <si>
    <t>Tab Color</t>
  </si>
  <si>
    <t>Meaning</t>
  </si>
  <si>
    <t>Blue</t>
  </si>
  <si>
    <t>Instructions to complete the document. No edits required.</t>
  </si>
  <si>
    <t>Orange</t>
  </si>
  <si>
    <r>
      <rPr>
        <sz val="12"/>
        <color rgb="FFE3241B"/>
        <rFont val="Calibri (Body)"/>
      </rPr>
      <t>Action Required:</t>
    </r>
    <r>
      <rPr>
        <sz val="12"/>
        <color rgb="FF313233"/>
        <rFont val="Calibri"/>
        <family val="2"/>
        <scheme val="minor"/>
      </rPr>
      <t xml:space="preserve"> Update cells in red text with your values.</t>
    </r>
  </si>
  <si>
    <t>Green</t>
  </si>
  <si>
    <t>Cell Format</t>
  </si>
  <si>
    <t>Light blue</t>
  </si>
  <si>
    <t>Instructions to complete the worksheet. No edits required.</t>
  </si>
  <si>
    <t>Red text</t>
  </si>
  <si>
    <r>
      <rPr>
        <sz val="12"/>
        <color rgb="FFE3241B"/>
        <rFont val="Calibri (Body)"/>
      </rPr>
      <t>Action Required:</t>
    </r>
    <r>
      <rPr>
        <sz val="12"/>
        <color rgb="FF313233"/>
        <rFont val="Calibri (Body)"/>
      </rPr>
      <t xml:space="preserve"> </t>
    </r>
    <r>
      <rPr>
        <sz val="12"/>
        <color rgb="FF313233"/>
        <rFont val="Calibri"/>
        <family val="2"/>
        <scheme val="minor"/>
      </rPr>
      <t>Replace sample values with your values.</t>
    </r>
  </si>
  <si>
    <t>Black text</t>
  </si>
  <si>
    <t>Data Input – Action Required</t>
  </si>
  <si>
    <t>Worksheet Title</t>
  </si>
  <si>
    <t>Action Required</t>
  </si>
  <si>
    <t>Assumptions</t>
  </si>
  <si>
    <t>US Hardware Costs</t>
  </si>
  <si>
    <t>Update red text in Column B with your hardware model names. Update red text in Columns C through K with your actual costs.  Column L is autocalculated. Do not edit cells in black text.</t>
  </si>
  <si>
    <t>Global avg hw (excluding US)</t>
  </si>
  <si>
    <t>Software costs</t>
  </si>
  <si>
    <t>Internal employees</t>
  </si>
  <si>
    <t>Starting on Row 15, add employee name in Column B.  Update red text in Columns C through U with your values.  Do not edit cells in black text.</t>
  </si>
  <si>
    <t>External resources</t>
  </si>
  <si>
    <t>Results – No Action Required</t>
  </si>
  <si>
    <t>Optional Actions</t>
  </si>
  <si>
    <t>3-year TCO Summary</t>
  </si>
  <si>
    <r>
      <t xml:space="preserve">No edits required. All values are autocalculated. </t>
    </r>
    <r>
      <rPr>
        <i/>
        <sz val="12"/>
        <color rgb="FF313233"/>
        <rFont val="Calibri"/>
        <family val="2"/>
        <scheme val="minor"/>
      </rPr>
      <t>[Optional: update red text in columns H &amp; I with your breakdown of each model. This is not used in any calculations but it's available for your reference.]</t>
    </r>
  </si>
  <si>
    <t>3-year TCO Details</t>
  </si>
  <si>
    <t>No edits required. All values are autocalculated.</t>
  </si>
  <si>
    <t>3-year TCO Charts</t>
  </si>
  <si>
    <t>4-year TCO Summary</t>
  </si>
  <si>
    <t>4-year TCO Details</t>
  </si>
  <si>
    <t>4-year TCO Charts</t>
  </si>
  <si>
    <t>About Us</t>
  </si>
  <si>
    <t xml:space="preserve">This tool was designed by Cisco's Device Experience team to calculate our own TCO for Mac &amp; Windows. Including our past experience in analyzing TCO for previous employers, we have built device TCO calculators for 3 large enterprises with over 100K devices each. Now, we are sharing this tool with the community to help others do the same. </t>
  </si>
  <si>
    <t>Assumptions Worksheet</t>
  </si>
  <si>
    <t>Instructions</t>
  </si>
  <si>
    <t>Item</t>
  </si>
  <si>
    <t>Value</t>
  </si>
  <si>
    <t>Percentage</t>
  </si>
  <si>
    <t>Includes Active Devices</t>
  </si>
  <si>
    <t>Includes Inactive Devices</t>
  </si>
  <si>
    <t>Includes BYOD Devices</t>
  </si>
  <si>
    <t>Where it's used</t>
  </si>
  <si>
    <t>Corporate owned, managed by MDM (Jamf/Intune), &amp; actively in use (checked in to MDM within past 30 days)</t>
  </si>
  <si>
    <t># of active managed Macs</t>
  </si>
  <si>
    <t>Active managed devices</t>
  </si>
  <si>
    <t>Yes</t>
  </si>
  <si>
    <t>No</t>
  </si>
  <si>
    <t>1. "Number of devices" on "Software costs" worksheet
2. "Number of devices" value on "external resources" &amp; "internal employees" worksheets</t>
  </si>
  <si>
    <t># of active managed Windows</t>
  </si>
  <si>
    <t>Total # of active laptop devices</t>
  </si>
  <si>
    <t># of corporate-owned Mac assets in use</t>
  </si>
  <si>
    <t>Active corporate-owned assets in use</t>
  </si>
  <si>
    <t>"Number of devices" value for "Mac &amp; Windows Asset Management Engineering" column on "Internal employees" worksheet</t>
  </si>
  <si>
    <t># of corporate-owned Windows assets in use</t>
  </si>
  <si>
    <t xml:space="preserve">Total # of corporate-owned laptop assets in use </t>
  </si>
  <si>
    <t># of corporate-owned Mac assets in use or in stock</t>
  </si>
  <si>
    <t>Active &amp; inactive corporate-owned assets in use or in stock</t>
  </si>
  <si>
    <t>"Number of devices" value for "Asset Management Support" columns on "Internal employees" worksheet and "Asset Management" columns in "External employees" worksheet</t>
  </si>
  <si>
    <t># of corporate-owned Windows assets in use or in stock</t>
  </si>
  <si>
    <t>Total # of corporate-owned laptop assets in use or in stock</t>
  </si>
  <si>
    <t>Labor rate for internal Help Desk agents</t>
  </si>
  <si>
    <t>N/A</t>
  </si>
  <si>
    <t xml:space="preserve">Average annual costs for internal employee FTE.  Loaded labor rate including salary, bonus, benefits, &amp; other compensation.  </t>
  </si>
  <si>
    <t>"Annual salary per FTE" value on " internal employees" worksheets</t>
  </si>
  <si>
    <t>Labor rate for internal support team, excluding Help Desk agents</t>
  </si>
  <si>
    <t>Labor rate for internal engineering team</t>
  </si>
  <si>
    <t>US Hardware Costs Worksheet</t>
  </si>
  <si>
    <r>
      <t xml:space="preserve">This worksheet captures the hardware costs for a single device in the US for both lease and purchase.  
</t>
    </r>
    <r>
      <rPr>
        <sz val="12"/>
        <color rgb="FF313233"/>
        <rFont val="Calibri (Body)"/>
      </rPr>
      <t xml:space="preserve">
* Action Required:</t>
    </r>
    <r>
      <rPr>
        <sz val="12"/>
        <color rgb="FF313233"/>
        <rFont val="Calibri"/>
        <family val="2"/>
        <scheme val="minor"/>
      </rPr>
      <t xml:space="preserve"> Update all </t>
    </r>
    <r>
      <rPr>
        <sz val="12"/>
        <color rgb="FF313233"/>
        <rFont val="Calibri (Body)"/>
      </rPr>
      <t>red</t>
    </r>
    <r>
      <rPr>
        <sz val="12"/>
        <color rgb="FF313233"/>
        <rFont val="Calibri"/>
        <family val="2"/>
        <scheme val="minor"/>
      </rPr>
      <t xml:space="preserve"> text in Columns B with your hardware model names. 
*</t>
    </r>
    <r>
      <rPr>
        <sz val="12"/>
        <color rgb="FF313233"/>
        <rFont val="Calibri (Body)"/>
      </rPr>
      <t xml:space="preserve"> Action Required:</t>
    </r>
    <r>
      <rPr>
        <sz val="12"/>
        <color rgb="FF313233"/>
        <rFont val="Calibri"/>
        <family val="2"/>
        <scheme val="minor"/>
      </rPr>
      <t xml:space="preserve"> Update all </t>
    </r>
    <r>
      <rPr>
        <sz val="12"/>
        <color rgb="FF313233"/>
        <rFont val="Calibri (Body)"/>
      </rPr>
      <t>red</t>
    </r>
    <r>
      <rPr>
        <sz val="12"/>
        <color rgb="FF313233"/>
        <rFont val="Calibri"/>
        <family val="2"/>
        <scheme val="minor"/>
      </rPr>
      <t xml:space="preserve"> text in Columns C through K with your actual costs.  
* Column L is autocalculated. No action required. Do not edit cells in black text.</t>
    </r>
  </si>
  <si>
    <t>Apple Mac</t>
  </si>
  <si>
    <t>Lease (Initial Term)</t>
  </si>
  <si>
    <t>Lease (One Year Extension)</t>
  </si>
  <si>
    <t>Purchase (One Time Upfront CAPEX)</t>
  </si>
  <si>
    <t>Model</t>
  </si>
  <si>
    <t>Lease (3-Year  Total Cost)</t>
  </si>
  <si>
    <t>ACE (3-Year  Total Cost)</t>
  </si>
  <si>
    <t>Asset Management Services (3-Year Total Cost)</t>
  </si>
  <si>
    <t>Lease Year 4  Cost</t>
  </si>
  <si>
    <t>ACE Year 4  Cost</t>
  </si>
  <si>
    <t>Asset Management Services Year 4 Cost</t>
  </si>
  <si>
    <t>Purchase Price (USD $)</t>
  </si>
  <si>
    <t>Asset Management Services</t>
  </si>
  <si>
    <t>ACE</t>
  </si>
  <si>
    <r>
      <t xml:space="preserve">Purchased Residual Value after 3 Years </t>
    </r>
    <r>
      <rPr>
        <b/>
        <vertAlign val="superscript"/>
        <sz val="12"/>
        <color rgb="FF313233"/>
        <rFont val="Calibri"/>
        <family val="2"/>
        <scheme val="minor"/>
      </rPr>
      <t>*1</t>
    </r>
  </si>
  <si>
    <t>Basic</t>
  </si>
  <si>
    <t>M2 MacBook Air 15"</t>
  </si>
  <si>
    <t>Standard</t>
  </si>
  <si>
    <t>M2 MacBook Pro 14”</t>
  </si>
  <si>
    <t>Premium</t>
  </si>
  <si>
    <t>M2 MacBook Pro 16”</t>
  </si>
  <si>
    <t>Windows PC</t>
  </si>
  <si>
    <t>Lease (3-Year Total Cost)</t>
  </si>
  <si>
    <t>Hardware Support (3-Year Total Cost)</t>
  </si>
  <si>
    <t>Hardware Support Year 4  Cost</t>
  </si>
  <si>
    <t>Hardware Support</t>
  </si>
  <si>
    <t>Windows Basic</t>
  </si>
  <si>
    <t>Windows Standard</t>
  </si>
  <si>
    <t>Windows Premium</t>
  </si>
  <si>
    <t>Annotations</t>
  </si>
  <si>
    <r>
      <rPr>
        <vertAlign val="superscript"/>
        <sz val="12"/>
        <color rgb="FF313233"/>
        <rFont val="Calibri"/>
        <family val="2"/>
        <scheme val="minor"/>
      </rPr>
      <t>*1</t>
    </r>
    <r>
      <rPr>
        <sz val="12"/>
        <color rgb="FF313233"/>
        <rFont val="Calibri"/>
        <family val="2"/>
        <scheme val="minor"/>
      </rPr>
      <t xml:space="preserve"> Residual value for purchased laptops after 3 years has been calculated based on straight line depreciation over 5 years</t>
    </r>
  </si>
  <si>
    <r>
      <rPr>
        <vertAlign val="superscript"/>
        <sz val="12"/>
        <color rgb="FF313233"/>
        <rFont val="Calibri"/>
        <family val="2"/>
        <scheme val="minor"/>
      </rPr>
      <t xml:space="preserve">*1 </t>
    </r>
    <r>
      <rPr>
        <sz val="12"/>
        <color rgb="FF313233"/>
        <rFont val="Calibri"/>
        <family val="2"/>
        <scheme val="minor"/>
      </rPr>
      <t>Annual Depreciation = (Purchase Price of Asset – Salvage Value) / Useful Life.   Assume salvage value is $0 after 5 years.</t>
    </r>
  </si>
  <si>
    <r>
      <rPr>
        <vertAlign val="superscript"/>
        <sz val="12"/>
        <color rgb="FF313233"/>
        <rFont val="Calibri"/>
        <family val="2"/>
        <scheme val="minor"/>
      </rPr>
      <t xml:space="preserve">*1 </t>
    </r>
    <r>
      <rPr>
        <sz val="12"/>
        <color rgb="FF313233"/>
        <rFont val="Calibri"/>
        <family val="2"/>
        <scheme val="minor"/>
      </rPr>
      <t>Therefore, residual value after 3 years = Annual Depreciation * 2 years of depreciation remaining</t>
    </r>
  </si>
  <si>
    <t>Global Average Hardware Costs Worksheet</t>
  </si>
  <si>
    <r>
      <t xml:space="preserve">This worksheet captures the hardware costs for a single device outside the US for both lease and purchase. Enter the global average pricing for all countries in scope.
</t>
    </r>
    <r>
      <rPr>
        <sz val="12"/>
        <color rgb="FF313233"/>
        <rFont val="Calibri (Body)"/>
      </rPr>
      <t xml:space="preserve">
* Action Required:</t>
    </r>
    <r>
      <rPr>
        <sz val="12"/>
        <color rgb="FF313233"/>
        <rFont val="Calibri"/>
        <family val="2"/>
        <scheme val="minor"/>
      </rPr>
      <t xml:space="preserve"> Update all </t>
    </r>
    <r>
      <rPr>
        <sz val="12"/>
        <color rgb="FF313233"/>
        <rFont val="Calibri (Body)"/>
      </rPr>
      <t>red</t>
    </r>
    <r>
      <rPr>
        <sz val="12"/>
        <color rgb="FF313233"/>
        <rFont val="Calibri"/>
        <family val="2"/>
        <scheme val="minor"/>
      </rPr>
      <t xml:space="preserve"> text in Column B with your hardware model names. 
*</t>
    </r>
    <r>
      <rPr>
        <sz val="12"/>
        <color rgb="FF313233"/>
        <rFont val="Calibri (Body)"/>
      </rPr>
      <t xml:space="preserve"> Action Required:</t>
    </r>
    <r>
      <rPr>
        <sz val="12"/>
        <color rgb="FF313233"/>
        <rFont val="Calibri"/>
        <family val="2"/>
        <scheme val="minor"/>
      </rPr>
      <t xml:space="preserve"> Update all </t>
    </r>
    <r>
      <rPr>
        <sz val="12"/>
        <color rgb="FF313233"/>
        <rFont val="Calibri (Body)"/>
      </rPr>
      <t>red</t>
    </r>
    <r>
      <rPr>
        <sz val="12"/>
        <color rgb="FF313233"/>
        <rFont val="Calibri"/>
        <family val="2"/>
        <scheme val="minor"/>
      </rPr>
      <t xml:space="preserve"> text in Column C through K with your actual costs.  
* Column is L autocalculated. No action required. Do not edit cells in black text.</t>
    </r>
  </si>
  <si>
    <r>
      <t xml:space="preserve">Purchased Residual Value after 3 Years </t>
    </r>
    <r>
      <rPr>
        <b/>
        <vertAlign val="superscript"/>
        <sz val="12"/>
        <rFont val="Calibri"/>
        <family val="2"/>
        <scheme val="minor"/>
      </rPr>
      <t>*1</t>
    </r>
  </si>
  <si>
    <r>
      <t xml:space="preserve">Purchased Residual Value after 3 Years </t>
    </r>
    <r>
      <rPr>
        <b/>
        <vertAlign val="superscript"/>
        <sz val="12"/>
        <color theme="1"/>
        <rFont val="Calibri"/>
        <family val="2"/>
        <scheme val="minor"/>
      </rPr>
      <t>*1</t>
    </r>
  </si>
  <si>
    <r>
      <rPr>
        <vertAlign val="superscript"/>
        <sz val="12"/>
        <color theme="1"/>
        <rFont val="Calibri"/>
        <family val="2"/>
        <scheme val="minor"/>
      </rPr>
      <t>*1</t>
    </r>
    <r>
      <rPr>
        <sz val="12"/>
        <color theme="1"/>
        <rFont val="Calibri"/>
        <family val="2"/>
        <scheme val="minor"/>
      </rPr>
      <t xml:space="preserve"> Residual value for purchased laptops after 3 years has been calculated based on straight line depreciation over 5 years</t>
    </r>
  </si>
  <si>
    <r>
      <rPr>
        <vertAlign val="superscript"/>
        <sz val="12"/>
        <color theme="1"/>
        <rFont val="Calibri"/>
        <family val="2"/>
        <scheme val="minor"/>
      </rPr>
      <t xml:space="preserve">*1 </t>
    </r>
    <r>
      <rPr>
        <sz val="12"/>
        <color theme="1"/>
        <rFont val="Calibri"/>
        <family val="2"/>
        <scheme val="minor"/>
      </rPr>
      <t>Annual Depreciation = (Purchase Price of Asset – Salvage Value) / Useful Life.   Assume salvage value is $0 after 5 years.</t>
    </r>
  </si>
  <si>
    <r>
      <rPr>
        <vertAlign val="superscript"/>
        <sz val="12"/>
        <color theme="1"/>
        <rFont val="Calibri"/>
        <family val="2"/>
        <scheme val="minor"/>
      </rPr>
      <t xml:space="preserve">*1 </t>
    </r>
    <r>
      <rPr>
        <sz val="12"/>
        <color theme="1"/>
        <rFont val="Calibri"/>
        <family val="2"/>
        <scheme val="minor"/>
      </rPr>
      <t>Therefore, residual value after 3 years = Annual Depreciation * 2 years of depreciation remaining</t>
    </r>
  </si>
  <si>
    <t>Software Costs Worksheet</t>
  </si>
  <si>
    <t>Software Product</t>
  </si>
  <si>
    <t>Applies to Mac</t>
  </si>
  <si>
    <t>Applies to Windows</t>
  </si>
  <si>
    <t>Total cost</t>
  </si>
  <si>
    <t>Number of years</t>
  </si>
  <si>
    <t>Cost per year</t>
  </si>
  <si>
    <t>Number of devices</t>
  </si>
  <si>
    <t>Cost per year per device</t>
  </si>
  <si>
    <t>Cost per year per Mac</t>
  </si>
  <si>
    <t>Cost per year per Windows</t>
  </si>
  <si>
    <t>Comment</t>
  </si>
  <si>
    <t>macOS License</t>
  </si>
  <si>
    <t>Included in hardware</t>
  </si>
  <si>
    <t>macOS Support</t>
  </si>
  <si>
    <t>Windows OS License</t>
  </si>
  <si>
    <t>Typically included in M365</t>
  </si>
  <si>
    <t>Windows OS Support</t>
  </si>
  <si>
    <t>Device Management Mac</t>
  </si>
  <si>
    <t>Device Management Support Mac</t>
  </si>
  <si>
    <t>Device Management Windows</t>
  </si>
  <si>
    <t>Device Management Support Windows</t>
  </si>
  <si>
    <t>Microsoft Suite</t>
  </si>
  <si>
    <t>Microsoft Suite - unused components</t>
  </si>
  <si>
    <t>Software that is included in the Microsoft bundled price but not used on Mac, such as Windows license or Intune. Enter a negative number to exclude the cost of this software.</t>
  </si>
  <si>
    <t>Local application store Mac</t>
  </si>
  <si>
    <t>Typically included in device mgmt</t>
  </si>
  <si>
    <t>Local application store Windows</t>
  </si>
  <si>
    <t>Antivirus</t>
  </si>
  <si>
    <t>Backup</t>
  </si>
  <si>
    <t>Password Manager</t>
  </si>
  <si>
    <t>Authentication</t>
  </si>
  <si>
    <t>VPN Connectivity</t>
  </si>
  <si>
    <t>Collaboration</t>
  </si>
  <si>
    <t>Vulnerability Mgmt</t>
  </si>
  <si>
    <t>App Security Management</t>
  </si>
  <si>
    <t>Other Software 1</t>
  </si>
  <si>
    <t>Other Software 2</t>
  </si>
  <si>
    <t>Other Software 3</t>
  </si>
  <si>
    <t>Other Software 4</t>
  </si>
  <si>
    <t>Other Software 5</t>
  </si>
  <si>
    <t>Other Software 6</t>
  </si>
  <si>
    <t>Other Software 7</t>
  </si>
  <si>
    <t>Other Software 8</t>
  </si>
  <si>
    <t>Other Software 9</t>
  </si>
  <si>
    <t>Other Software 10</t>
  </si>
  <si>
    <t>Internal Employees Worksheet</t>
  </si>
  <si>
    <t>Employee Name</t>
  </si>
  <si>
    <t>Mac Help Desk Agents</t>
  </si>
  <si>
    <t>Mac Asset Management Support</t>
  </si>
  <si>
    <t>Other Mac Support</t>
  </si>
  <si>
    <t>Mac platform engineering</t>
  </si>
  <si>
    <t>Mac security engineering</t>
  </si>
  <si>
    <t>Mac project management</t>
  </si>
  <si>
    <t>Mac Other Engineering</t>
  </si>
  <si>
    <t>Windows Help Desk Agents</t>
  </si>
  <si>
    <t xml:space="preserve"> Windows Asset Management Support</t>
  </si>
  <si>
    <t>Other Windows Support</t>
  </si>
  <si>
    <t>Windows platform engineering</t>
  </si>
  <si>
    <t>Windows security engineering</t>
  </si>
  <si>
    <t>Windows project management</t>
  </si>
  <si>
    <t>Windows Other Engineering</t>
  </si>
  <si>
    <t>Mac &amp; Windows Asset Management Engineering</t>
  </si>
  <si>
    <t>Other Mac &amp; Windows Engineering</t>
  </si>
  <si>
    <t>Executive Support</t>
  </si>
  <si>
    <t>Other Support</t>
  </si>
  <si>
    <t>Other Engineering</t>
  </si>
  <si>
    <t>Total</t>
  </si>
  <si>
    <t>Description</t>
  </si>
  <si>
    <t>Internal employees who directly respond to phone/chat incidents for Mac.</t>
  </si>
  <si>
    <t>Internal employees for Mac asset management support of physical devices (shipping, returns, loaners, breakfix, hardware asset management, etc.)</t>
  </si>
  <si>
    <t>Internal employees who contribute to Mac support without directly interfacing with customers. Example: team leaders, project coordinators, etc.</t>
  </si>
  <si>
    <t>Internal engineers who architect, design, engineer, deploy, and operate the Mac platform. Includes Jamf admins. 
Calculated based on total number of Mac devices  in use..</t>
  </si>
  <si>
    <t>Internal employees focused on macOS security including antivirus, vulnerability management, patch management, etc.
Calculated based on total number of Mac devices  in use.</t>
  </si>
  <si>
    <t>Internal employees with roles such as Product Owner, Scrum Master, Project Manager, Product Manager, Business Owner/team manager, etc.
Calculated based on total number of Mac devices  in use.</t>
  </si>
  <si>
    <t>Internal employees with other roles related to Mac engineering.
Calculated based on total number of Mac devices  in use.</t>
  </si>
  <si>
    <t>Internal employees who directly respond to phone/chat incidents for Windows.</t>
  </si>
  <si>
    <t xml:space="preserve">Internal employees for Windows asset management support of physical devices (shipping, returns, loaners, breakfix, hardware asset management, etc.).  </t>
  </si>
  <si>
    <t>Internal employees who contribute to Windows support without directly interfacing with customers. Example: team leaders, project coordinators, knowledge article authors, etc.</t>
  </si>
  <si>
    <t>Internal engineers who architect, design, engineer, deploy, and operate the Windows platform. Includes Intune admins.
Calculated based on total number of Windows devices  in use.</t>
  </si>
  <si>
    <t>Internal employees focused on Windows OS security including antivirus, vulnerability management, patch management, etc.
Calculated based on total number of Windows devices  in use.</t>
  </si>
  <si>
    <t>Internal employees with roles such as Product Owner, Scrum Master, Project Manager, Product Manager, Business Owner/team manager, etc.
Calculated based on total number of Windows devices  in use.</t>
  </si>
  <si>
    <t>Internal employees with other roles related to Windows engineering.
Calculated based on total number of Windows devices  in use.</t>
  </si>
  <si>
    <t>Internal employees who work on asset mgmt strategy, contracts, people management, etc. 
Calculated based on total number of assets (in use &amp; in stock).</t>
  </si>
  <si>
    <t>Internal employees who work on solutions that are common to both Mac &amp; Windows, such as device lifecycle automation.
Calculated based on total number of Windows + Mac in use.</t>
  </si>
  <si>
    <r>
      <t xml:space="preserve">Internal employees who provide support to executive leadership team. 
Not specific to Mac or Windows.  </t>
    </r>
    <r>
      <rPr>
        <b/>
        <i/>
        <sz val="12"/>
        <color rgb="FF313233"/>
        <rFont val="Calibri"/>
        <family val="2"/>
        <scheme val="minor"/>
      </rPr>
      <t>Excluded from TCO calculation.</t>
    </r>
  </si>
  <si>
    <r>
      <t xml:space="preserve">Internal employees who support other IT solutions (network, servers, web conferencing, etc.).  
Not specific to Mac or Windows.  </t>
    </r>
    <r>
      <rPr>
        <b/>
        <i/>
        <sz val="12"/>
        <color rgb="FF313233"/>
        <rFont val="Calibri"/>
        <family val="2"/>
        <scheme val="minor"/>
      </rPr>
      <t>Excluded from TCO calculation.</t>
    </r>
  </si>
  <si>
    <r>
      <t xml:space="preserve">Internal employees who work on other IT solutions (iOS, Android, Linux, etc.)
Not specific to Mac or Windows.  </t>
    </r>
    <r>
      <rPr>
        <b/>
        <i/>
        <sz val="12"/>
        <color rgb="FF313233"/>
        <rFont val="Calibri"/>
        <family val="2"/>
        <scheme val="minor"/>
      </rPr>
      <t>Excluded from TCO calculation.</t>
    </r>
  </si>
  <si>
    <t>Each row must add up to 100%</t>
  </si>
  <si>
    <t>Salary type</t>
  </si>
  <si>
    <t>&lt;&lt;&lt; These values are defined on Assumptions sheet. Do not edit here.</t>
  </si>
  <si>
    <t>Annual salary per FTE</t>
  </si>
  <si>
    <t>Type of devices in scope</t>
  </si>
  <si>
    <t>Number of devices supported</t>
  </si>
  <si>
    <t>Total Internal FTEs</t>
  </si>
  <si>
    <t>Cost per Mac</t>
  </si>
  <si>
    <t>&lt;&lt;&lt; These values are used in TCO calculations. Autocalculated. Do not edit.</t>
  </si>
  <si>
    <t>Cost per Windows</t>
  </si>
  <si>
    <t>Internal Employee 1</t>
  </si>
  <si>
    <t>Internal Employee 2</t>
  </si>
  <si>
    <t>Internal Employee 3</t>
  </si>
  <si>
    <t>Internal Employee 4</t>
  </si>
  <si>
    <t>Internal Employee 5</t>
  </si>
  <si>
    <t>Internal Employee 6</t>
  </si>
  <si>
    <t>Internal Employee 7</t>
  </si>
  <si>
    <t>Internal Employee 8</t>
  </si>
  <si>
    <t>Internal Employee 9</t>
  </si>
  <si>
    <t>Internal Employee 10</t>
  </si>
  <si>
    <t>Internal Employee 11</t>
  </si>
  <si>
    <t>Internal Employee 12</t>
  </si>
  <si>
    <t>Internal Employee 13</t>
  </si>
  <si>
    <t>Internal Employee 14</t>
  </si>
  <si>
    <t>Internal Employee 15</t>
  </si>
  <si>
    <t>Internal Employee 16</t>
  </si>
  <si>
    <t>Internal Employee 17</t>
  </si>
  <si>
    <t>Internal Employee 18</t>
  </si>
  <si>
    <t>Internal Employee 19</t>
  </si>
  <si>
    <t>Internal Employee 20</t>
  </si>
  <si>
    <t>Internal Employee 21</t>
  </si>
  <si>
    <t>Internal Employee 22</t>
  </si>
  <si>
    <t>Internal Employee 23</t>
  </si>
  <si>
    <t>Internal Employee 24</t>
  </si>
  <si>
    <t>Internal Employee 25</t>
  </si>
  <si>
    <t>Internal Employee 26</t>
  </si>
  <si>
    <t>Internal Employee 27</t>
  </si>
  <si>
    <t>Internal Employee 28</t>
  </si>
  <si>
    <t>Internal Employee 29</t>
  </si>
  <si>
    <t>Internal Employee 30</t>
  </si>
  <si>
    <t>Internal Employee 31</t>
  </si>
  <si>
    <t>Internal Employee 32</t>
  </si>
  <si>
    <t>Internal Employee 33</t>
  </si>
  <si>
    <t>Internal Employee 34</t>
  </si>
  <si>
    <t>Internal Employee 35</t>
  </si>
  <si>
    <t>Internal Employee 36</t>
  </si>
  <si>
    <t>Internal Employee 37</t>
  </si>
  <si>
    <t>Internal Employee 38</t>
  </si>
  <si>
    <t>Internal Employee 39</t>
  </si>
  <si>
    <t>Internal Employee 40</t>
  </si>
  <si>
    <t>Internal Employee 41</t>
  </si>
  <si>
    <t>Internal Employee 42</t>
  </si>
  <si>
    <t>Internal Employee 43</t>
  </si>
  <si>
    <t>Internal Employee 44</t>
  </si>
  <si>
    <t>Internal Employee 45</t>
  </si>
  <si>
    <t>Internal Employee 46</t>
  </si>
  <si>
    <t>Internal Employee 47</t>
  </si>
  <si>
    <t>Internal Employee 48</t>
  </si>
  <si>
    <t>Internal Employee 49</t>
  </si>
  <si>
    <t>Internal Employee 50</t>
  </si>
  <si>
    <t>Internal Employee 51</t>
  </si>
  <si>
    <t>Internal Employee 52</t>
  </si>
  <si>
    <t>Internal Employee 53</t>
  </si>
  <si>
    <t>Internal Employee 54</t>
  </si>
  <si>
    <t>Internal Employee 55</t>
  </si>
  <si>
    <t>Internal Employee 56</t>
  </si>
  <si>
    <t>Internal Employee 57</t>
  </si>
  <si>
    <t>Internal Employee 58</t>
  </si>
  <si>
    <t>Internal Employee 59</t>
  </si>
  <si>
    <t>Internal Employee 60</t>
  </si>
  <si>
    <t>Internal Employee 61</t>
  </si>
  <si>
    <t>Internal Employee 62</t>
  </si>
  <si>
    <t>Internal Employee 63</t>
  </si>
  <si>
    <t>Internal Employee 64</t>
  </si>
  <si>
    <t>Internal Employee 65</t>
  </si>
  <si>
    <t>Internal Employee 66</t>
  </si>
  <si>
    <t>Internal Employee 67</t>
  </si>
  <si>
    <t>Internal Employee 68</t>
  </si>
  <si>
    <t>Internal Employee 69</t>
  </si>
  <si>
    <t>Internal Employee 70</t>
  </si>
  <si>
    <t>Internal Employee 71</t>
  </si>
  <si>
    <t>Internal Employee 72</t>
  </si>
  <si>
    <t>Internal Employee 73</t>
  </si>
  <si>
    <t>Internal Employee 74</t>
  </si>
  <si>
    <t>Internal Employee 75</t>
  </si>
  <si>
    <t>Internal Employee 76</t>
  </si>
  <si>
    <t>Internal Employee 77</t>
  </si>
  <si>
    <t>Internal Employee 78</t>
  </si>
  <si>
    <t>Internal Employee 79</t>
  </si>
  <si>
    <t>Internal Employee 80</t>
  </si>
  <si>
    <t>Internal Employee 81</t>
  </si>
  <si>
    <t>Internal Employee 82</t>
  </si>
  <si>
    <t>Internal Employee 83</t>
  </si>
  <si>
    <t>Internal Employee 84</t>
  </si>
  <si>
    <t>Internal Employee 85</t>
  </si>
  <si>
    <t>Internal Employee 86</t>
  </si>
  <si>
    <t>Internal Employee 87</t>
  </si>
  <si>
    <t>Internal Employee 88</t>
  </si>
  <si>
    <t>Internal Employee 89</t>
  </si>
  <si>
    <t>Internal Employee 90</t>
  </si>
  <si>
    <t>Internal Employee 91</t>
  </si>
  <si>
    <t>Internal Employee 92</t>
  </si>
  <si>
    <t>Internal Employee 93</t>
  </si>
  <si>
    <t>Internal Employee 94</t>
  </si>
  <si>
    <t>Internal Employee 95</t>
  </si>
  <si>
    <t>Internal Employee 96</t>
  </si>
  <si>
    <t>Internal Employee 97</t>
  </si>
  <si>
    <t>Internal Employee 98</t>
  </si>
  <si>
    <t>Internal Employee 99</t>
  </si>
  <si>
    <t>Internal Employee 100</t>
  </si>
  <si>
    <t>&lt;&lt;&lt;&lt; append more employees here, if needed</t>
  </si>
  <si>
    <t>External Resources Worksheet</t>
  </si>
  <si>
    <t>SOW Title</t>
  </si>
  <si>
    <t>Mac support</t>
  </si>
  <si>
    <t>Mac asset management support</t>
  </si>
  <si>
    <t>Mac engineering resources</t>
  </si>
  <si>
    <t>Windows support</t>
  </si>
  <si>
    <t>Windows asset management support</t>
  </si>
  <si>
    <t>Windows engineering resources</t>
  </si>
  <si>
    <t>Other Mac &amp; Windows support resources</t>
  </si>
  <si>
    <t>Other Mac &amp; Windows engineering resources</t>
  </si>
  <si>
    <t>Other resources</t>
  </si>
  <si>
    <t>Total resources</t>
  </si>
  <si>
    <t>Total cost of SOW</t>
  </si>
  <si>
    <t>Cost for Mac platform support</t>
  </si>
  <si>
    <t>Cost for Mac asset management</t>
  </si>
  <si>
    <t>Cost for Mac engineering resources</t>
  </si>
  <si>
    <t>Cost for Windows platform support</t>
  </si>
  <si>
    <t>Cost for Windows asset management</t>
  </si>
  <si>
    <t>Cost for Windows engineering resources</t>
  </si>
  <si>
    <t>Cost for other Mac &amp; Windows support resources</t>
  </si>
  <si>
    <t>Cost for other Mac &amp; Windows engineering resources</t>
  </si>
  <si>
    <t>Cost applicable to Other</t>
  </si>
  <si>
    <t>External resources who support Mac.  Includes helpdesk agents who directly respond to phone/chat incidents and other resources who contribute to Mac support including team leaders.</t>
  </si>
  <si>
    <t>External resources  for Mac asset management of physical devices (shipping, returns, loaners, breakfix, hardware asset management, etc.)</t>
  </si>
  <si>
    <t>External resources  who architect, design, engineer, deploy, and operate the Mac platform. Includes Jamf admins.</t>
  </si>
  <si>
    <t>External resources  who support Windows.  Includes helpdesk agents who directly respond to phone/chat incidents and other resources who contribute to Windows support including team leaders.</t>
  </si>
  <si>
    <t>External resources  for Windows laptop  asset management of physical devices (shipping, returns, loaners, breakfix, hardware asset management, etc.)</t>
  </si>
  <si>
    <t>External resources who architect, design, engineer, deploy, and operate the Windows platform. Includes Intune admins.</t>
  </si>
  <si>
    <t>External resources who work on both Mac &amp; Windows support.</t>
  </si>
  <si>
    <t>External resources who work on both Mac &amp; Windows engineering.</t>
  </si>
  <si>
    <t>External resources who work on other IT solutions (iOS, Android, Linux, network, datacenter, etc.)
Not specific to Mac or Windows.  Excluded from TCO calculation.</t>
  </si>
  <si>
    <t>Total annual cost of the SOW for all external resources included in the SOW.</t>
  </si>
  <si>
    <t>Amount of SOW cost that applies to external Mac support resources  (remote or local technical support)</t>
  </si>
  <si>
    <t>Amount of SOW cost that applies to external resources for Mac asset management of physical devices (shipping, returns, loaners, breakfix, hardware asset management, etc.)</t>
  </si>
  <si>
    <t>Amount of SOW cost that applies to Mac engineering resources</t>
  </si>
  <si>
    <t>Amount of SOW cost that applies to external Windows support resources (remote or local technical support)</t>
  </si>
  <si>
    <t>Amount of SOW cost that applies to external Windows laptop asset management  of physical devices (shipping, returns, loaners, breakfix, hardware asset management, etc.)</t>
  </si>
  <si>
    <t>Amount of SOW cost that applies to Windows engineering resources</t>
  </si>
  <si>
    <t>Amount of SOW cost that applies to both  Windows &amp; Mac support resources.</t>
  </si>
  <si>
    <t>Amount of SOW cost that applies to both  Windows &amp; Mac engineering resources.</t>
  </si>
  <si>
    <t>Amount of SOW cost that applies to other external support resources. 
Not specific to Mac or Windows.  Excluded from TCO calculation.</t>
  </si>
  <si>
    <t>Total Cost</t>
  </si>
  <si>
    <t>Number of devices in scope</t>
  </si>
  <si>
    <t>External Statement of Work (SOW) 1</t>
  </si>
  <si>
    <t>External Statement of Work (SOW) 2</t>
  </si>
  <si>
    <t>External Statement of Work (SOW) 3</t>
  </si>
  <si>
    <t>External Statement of Work (SOW) 4</t>
  </si>
  <si>
    <t>External Statement of Work (SOW) 5</t>
  </si>
  <si>
    <t>External Statement of Work (SOW) 6</t>
  </si>
  <si>
    <t>External Statement of Work (SOW) 7</t>
  </si>
  <si>
    <t>External Statement of Work (SOW) 8</t>
  </si>
  <si>
    <t>External Statement of Work (SOW) 9</t>
  </si>
  <si>
    <t>External Statement of Work (SOW) 10</t>
  </si>
  <si>
    <t>External Statement of Work (SOW) 11</t>
  </si>
  <si>
    <t>External Statement of Work (SOW) 12</t>
  </si>
  <si>
    <t>External Statement of Work (SOW) 13</t>
  </si>
  <si>
    <t>External Statement of Work (SOW) 14</t>
  </si>
  <si>
    <t>External Statement of Work (SOW) 15</t>
  </si>
  <si>
    <t>External Statement of Work (SOW) 16</t>
  </si>
  <si>
    <t>External Statement of Work (SOW) 17</t>
  </si>
  <si>
    <t>External Statement of Work (SOW) 18</t>
  </si>
  <si>
    <t>External Statement of Work (SOW) 19</t>
  </si>
  <si>
    <t>External Statement of Work (SOW) 20</t>
  </si>
  <si>
    <t>External Statement of Work (SOW) 21</t>
  </si>
  <si>
    <t>External Statement of Work (SOW) 22</t>
  </si>
  <si>
    <t>External Statement of Work (SOW) 23</t>
  </si>
  <si>
    <t>External Statement of Work (SOW) 24</t>
  </si>
  <si>
    <t>External Statement of Work (SOW) 25</t>
  </si>
  <si>
    <t>External Statement of Work (SOW) 26</t>
  </si>
  <si>
    <t>External Statement of Work (SOW) 27</t>
  </si>
  <si>
    <t>External Statement of Work (SOW) 28</t>
  </si>
  <si>
    <t>External Statement of Work (SOW) 29</t>
  </si>
  <si>
    <t>External Statement of Work (SOW) 30</t>
  </si>
  <si>
    <t>External Statement of Work (SOW) 31</t>
  </si>
  <si>
    <t>External Statement of Work (SOW) 32</t>
  </si>
  <si>
    <t>External Statement of Work (SOW) 33</t>
  </si>
  <si>
    <t>External Statement of Work (SOW) 34</t>
  </si>
  <si>
    <t>External Statement of Work (SOW) 35</t>
  </si>
  <si>
    <t>External Statement of Work (SOW) 36</t>
  </si>
  <si>
    <t>External Statement of Work (SOW) 37</t>
  </si>
  <si>
    <t>External Statement of Work (SOW) 38</t>
  </si>
  <si>
    <t>External Statement of Work (SOW) 39</t>
  </si>
  <si>
    <t>External Statement of Work (SOW) 40</t>
  </si>
  <si>
    <t>External Statement of Work (SOW) 41</t>
  </si>
  <si>
    <t>External Statement of Work (SOW) 42</t>
  </si>
  <si>
    <t>External Statement of Work (SOW) 43</t>
  </si>
  <si>
    <t>External Statement of Work (SOW) 44</t>
  </si>
  <si>
    <t>External Statement of Work (SOW) 45</t>
  </si>
  <si>
    <t>External Statement of Work (SOW) 46</t>
  </si>
  <si>
    <t>External Statement of Work (SOW) 47</t>
  </si>
  <si>
    <t>External Statement of Work (SOW) 48</t>
  </si>
  <si>
    <t>External Statement of Work (SOW) 49</t>
  </si>
  <si>
    <t>External Statement of Work (SOW) 50</t>
  </si>
  <si>
    <t>&lt;&lt;&lt;&lt; append more SOWs here, if needed</t>
  </si>
  <si>
    <t>3-Year TCO Summary Worksheet</t>
  </si>
  <si>
    <t>Total Cost of Ownership (3 Years)</t>
  </si>
  <si>
    <t>Basic Hardware Model</t>
  </si>
  <si>
    <t>% of global fleet</t>
  </si>
  <si>
    <t>Hardware</t>
  </si>
  <si>
    <t>Country</t>
  </si>
  <si>
    <t>Mac TCO</t>
  </si>
  <si>
    <t>Windows TCO</t>
  </si>
  <si>
    <t>Mac vs Windows TCO</t>
  </si>
  <si>
    <t>Mac vs Windows % TCO</t>
  </si>
  <si>
    <t>Mac</t>
  </si>
  <si>
    <t>Windows</t>
  </si>
  <si>
    <t>Lease</t>
  </si>
  <si>
    <t>US</t>
  </si>
  <si>
    <t>Global Average (excluding US)</t>
  </si>
  <si>
    <t>Purchase</t>
  </si>
  <si>
    <t>These 2 basic models represent this % of total global fleet.</t>
  </si>
  <si>
    <t>Standard Hardware Model</t>
  </si>
  <si>
    <t>These 2 standard models represent this % of total global fleet</t>
  </si>
  <si>
    <t>Premium Hardware Model</t>
  </si>
  <si>
    <t>These 2 premium models represent this % of total global fleet</t>
  </si>
  <si>
    <t>3-Year TCO Details Worksheet</t>
  </si>
  <si>
    <t>Category</t>
  </si>
  <si>
    <t>Year 1</t>
  </si>
  <si>
    <t>Year 2</t>
  </si>
  <si>
    <t>Year 3</t>
  </si>
  <si>
    <t>Non-hardware (global)</t>
  </si>
  <si>
    <t>Software</t>
  </si>
  <si>
    <t>Subtotal</t>
  </si>
  <si>
    <t>Support</t>
  </si>
  <si>
    <t>Internal Employees - Help Desk Support Agents</t>
  </si>
  <si>
    <t>Internal Employees  - Asset Management Support</t>
  </si>
  <si>
    <t>Internal Employees  - Other Support</t>
  </si>
  <si>
    <t>External Employees - Platform Support</t>
  </si>
  <si>
    <t>External Employees - Asset Management</t>
  </si>
  <si>
    <t>External Employees - Other Support</t>
  </si>
  <si>
    <t>Engineering</t>
  </si>
  <si>
    <t>Internal Employees - Platform Engineering</t>
  </si>
  <si>
    <t>Internal Employees - Security Engineering</t>
  </si>
  <si>
    <t>Internal Employees - Project Management</t>
  </si>
  <si>
    <t>Internal Employees - Other Engineering</t>
  </si>
  <si>
    <t>Internal Employees - Asset Mgmt Engineering</t>
  </si>
  <si>
    <t>External Employees - Platform Engineering</t>
  </si>
  <si>
    <t>External Employees - Other Engineering</t>
  </si>
  <si>
    <t>Non-hardware</t>
  </si>
  <si>
    <t>US Lease</t>
  </si>
  <si>
    <t>Laptop (basic)</t>
  </si>
  <si>
    <t>Asset Mgmt Services</t>
  </si>
  <si>
    <t>Total Cost of Ownership</t>
  </si>
  <si>
    <t>Mac vs Windows cost difference</t>
  </si>
  <si>
    <t>Mac vs Windows percentage difference</t>
  </si>
  <si>
    <t>US Purchase</t>
  </si>
  <si>
    <t>End of Life Residual Value</t>
  </si>
  <si>
    <t>Global average (excluding US) Lease</t>
  </si>
  <si>
    <t>Global average (excluding US) Purchase</t>
  </si>
  <si>
    <t>Laptop (standard)</t>
  </si>
  <si>
    <t>Laptop (premium)</t>
  </si>
  <si>
    <t>Mac vs Windows</t>
  </si>
  <si>
    <t>4-Year TCO Summary Worksheet</t>
  </si>
  <si>
    <t>Total Cost of Ownership (4 Years)</t>
  </si>
  <si>
    <t>4-Year TCO Details Worksheet</t>
  </si>
  <si>
    <t>Year 4</t>
  </si>
  <si>
    <t>Internal Employees - Other Mac &amp; Windows Engineering</t>
  </si>
  <si>
    <t>Corporate owned but not actively in use (in stock/on the shelf)</t>
  </si>
  <si>
    <t>Partner or BYOD owned, managed by corporate MDM (Jamf/Intune), &amp; actively in use (checked in to MDM within past 30 days)</t>
  </si>
  <si>
    <t>Update red text in Column D with your values</t>
  </si>
  <si>
    <t>This document is prepopulated with sample values. On all orange tabs, replace all values in red font with your own values, or zero. All black text will update automatically. Do not edit any text in black font. All green tabs will update automatically. Do not edit any text on green tabs. Green tabs illustrate your total 3-year and 4-year TCO.</t>
  </si>
  <si>
    <t>Starting on Row 13, add SOW name in Column B.  Update red text in Columns C through K and Column M with your values.  Do not edit cells in black text.</t>
  </si>
  <si>
    <t>Autocalculated worksheets. No edits required.</t>
  </si>
  <si>
    <t>Autocalculated value. No edits required.</t>
  </si>
  <si>
    <t>This worksheet captures the baseline assumptions about the size of the Mac &amp; Windows device fleet and the cost of labor for engineers and support staff. Software, engineering, and support costs are divided by the total number of devices to determine the TCO of a single device.
* Action Required: Update all red text in Column D with your actual values.  Values in black text are autocalculated and should not be modified.
* Columns F through I provide more information to help choose the right value in column C.</t>
  </si>
  <si>
    <t>This worksheet summarizes the TCO for each hardware model, country, and lease/purchase scenario, as calculated on the the "3-Year TCO Details" worksheet.  
* All values are autocalculated.  No edits are required.
* Optional: Update red text in columns H &amp; I with your breakdown of each model.  This is not used in any calculations but it's available for your reference.</t>
  </si>
  <si>
    <t>This worksheet calculates the TCO based on the data entered on the orange worksheets: Assumptions, Hardware, Software, Internal employeees, External Resources
All values are autocalculated.  No edits are required.</t>
  </si>
  <si>
    <t>This worksheet charts the summarized TCO for each hardware model, as calculated on the the "3-Year TCO Details" worksheet.  
This illustrates US Lease pricing only.
All values are autocalculated.  No edits are required.</t>
  </si>
  <si>
    <t>This worksheet summarizes the TCO for each hardware model, country, and lease/purchase scenario, as calculated on the the "4-Year TCO Details" worksheet.  
* All values are autocalculated.  No edits are required.
* Optional: Update red text in columns H &amp; I with your breakdown of each model.  This is not used in any calculations but it's available for your reference.</t>
  </si>
  <si>
    <t>This worksheet charts the summarized TCO for each hardware model, as calculated on the the "4-Year TCO Details" worksheet.  
This illustrates US Lease pricing only.
All values are autocalculated.  No edits are required.</t>
  </si>
  <si>
    <t>Welcome to the Mac &amp; Windows TCO calculator. You can use this tool to determine your Total Cost of Ownership (TCO) for Apple Mac and Windows end user computing devices such as laptops and desktops. The calculator considers a variety of costs that enterprises incur for Mac and Windows devices including hardware costs, operating system licenses, device management licenses (MDM), security agents, software, engineering &amp; support resources.</t>
  </si>
  <si>
    <t xml:space="preserve">Before jumping into this Excel spreadsheet, gather the data that you will need to enter in the tool. Talk to finance teams, vendor managers, or budget managers to determine your costs. While not mandatory, it's best practice to get this info in writing and keep evidence for future reference. </t>
  </si>
  <si>
    <t xml:space="preserve">Update red text in Columns B through F with your values.  Columns G through K are autocalculated.  Do not edit cells in black text.  Rename the "Other Software" items in Rows 24-33 to add your own software items. </t>
  </si>
  <si>
    <r>
      <t>This worksheet captures the software costs for all mandatory software installed on Mac and Windows devices. Include operating system, device management, security, productivity, and collaboration software that is common to all devices. Do not include line-of-business specific applications that do not apply to every device.
*</t>
    </r>
    <r>
      <rPr>
        <sz val="12"/>
        <color rgb="FF313233"/>
        <rFont val="Calibri (Body)"/>
      </rPr>
      <t xml:space="preserve"> Action Required:</t>
    </r>
    <r>
      <rPr>
        <sz val="12"/>
        <color rgb="FF313233"/>
        <rFont val="Calibri"/>
        <family val="2"/>
        <scheme val="minor"/>
      </rPr>
      <t xml:space="preserve"> Update all </t>
    </r>
    <r>
      <rPr>
        <sz val="12"/>
        <color rgb="FF313233"/>
        <rFont val="Calibri (Body)"/>
      </rPr>
      <t>red</t>
    </r>
    <r>
      <rPr>
        <sz val="12"/>
        <color rgb="FF313233"/>
        <rFont val="Calibri"/>
        <family val="2"/>
        <scheme val="minor"/>
      </rPr>
      <t xml:space="preserve"> text in Columns C through F with your actual values.  "Number of devices" in Column H is defined on "Assumptions" worksheet.
* Values in black text are autocalculated. No action required. Do not edit cells in black text.</t>
    </r>
  </si>
  <si>
    <r>
      <t>This worksheet captures the costs for all internal employees that work on Windows &amp; Mac engineering or support. 
*</t>
    </r>
    <r>
      <rPr>
        <sz val="11"/>
        <color rgb="FF313233"/>
        <rFont val="Calibri (Body)"/>
      </rPr>
      <t xml:space="preserve"> Action Required:</t>
    </r>
    <r>
      <rPr>
        <sz val="11"/>
        <color rgb="FF313233"/>
        <rFont val="Calibri"/>
        <family val="2"/>
        <scheme val="minor"/>
      </rPr>
      <t xml:space="preserve"> Starting on Row 15, enter employee name in Column B. Update </t>
    </r>
    <r>
      <rPr>
        <sz val="11"/>
        <color rgb="FF313233"/>
        <rFont val="Calibri (Body)"/>
      </rPr>
      <t>red</t>
    </r>
    <r>
      <rPr>
        <sz val="11"/>
        <color rgb="FF313233"/>
        <rFont val="Calibri"/>
        <family val="2"/>
        <scheme val="minor"/>
      </rPr>
      <t xml:space="preserve"> text in Columns C through U with values to illustrate the percentage of time that this employee spends in each role. Each employee's total percentage must add up to 100% in column V.
* Values in black text are autocalculated. No action required. Do not edit cells in black text.
* Example 1: If an internal employee is dedicated to Mac platform engineering, then enter 100% in column F and 0% in all other columns.  
* Example 2: If an internal employee splits their time evenly between Mac &amp; Windows project management, then enter 50% in Column H and 50% in Column O.  
* Example 3: If an internal employee spends half of their time on Mac platform engineering and half of their time on Mobile platform engineering, enter 50% in Column F  and 50% in column U "Other Engineering".  Their Mac time will be included in Mac TCO calculations and their mobile time will be excluded from Mac TCO calculations. 
* The "average salary per FTE" and "number of devices in scope" are defined on the "Assumptions" worksheet.</t>
    </r>
  </si>
  <si>
    <t>This worksheet captures the costs for all external employees that work on Windows &amp; Mac engineering or support. 
* Action Required: Starting on Row 13, enter the name of the Statement of Work for these external resources in Column B. Update red text in Columns C through K and Column M with values to illustrate the percentage of this SOW that applies to each role. Each SOW's  total percentage must add up to 100% in column K.
* Values in black text are autocalculated. No action required. Do not edit cells in black text.
* Example 1: Enter total cost of SOW in Column M. If SOW is dedicated to Mac platform engineering, then enter 100% in column E and 0% in all other columns.  
* Example 2: Enter total cost of SOW in Column M. If  SOW provides both Mac &amp; Windows asset management support, then enter 50% in Column D and 50% in Column G.  
* Example 3: If a SOW provides both Mac and Mobile engineering, enter 50% in Column E "Mac engineering resources" and 50% in column K "Other Resources".  The Mac resources will be included in Mac TCO calculations and their mobile time will be excluded from Mac TCO calculations. 
* The "number of devices in scope" are defined on the "Assumptions" worksheet.</t>
  </si>
  <si>
    <r>
      <t xml:space="preserve">Purchased Residual Value after 4 Years </t>
    </r>
    <r>
      <rPr>
        <b/>
        <vertAlign val="superscript"/>
        <sz val="12"/>
        <color rgb="FF313233"/>
        <rFont val="Calibri"/>
        <family val="2"/>
        <scheme val="minor"/>
      </rPr>
      <t>*1</t>
    </r>
  </si>
  <si>
    <r>
      <rPr>
        <vertAlign val="superscript"/>
        <sz val="12"/>
        <color rgb="FF313233"/>
        <rFont val="Calibri"/>
        <family val="2"/>
        <scheme val="minor"/>
      </rPr>
      <t xml:space="preserve">*1 </t>
    </r>
    <r>
      <rPr>
        <sz val="12"/>
        <color rgb="FF313233"/>
        <rFont val="Calibri"/>
        <family val="2"/>
        <scheme val="minor"/>
      </rPr>
      <t>Therefore, residual value after 4 years = Annual Depreciation * 1 years of depreciation remaining</t>
    </r>
  </si>
  <si>
    <r>
      <t xml:space="preserve">Purchased Residual Value after 4 Years </t>
    </r>
    <r>
      <rPr>
        <b/>
        <vertAlign val="superscript"/>
        <sz val="12"/>
        <rFont val="Calibri"/>
        <family val="2"/>
        <scheme val="minor"/>
      </rPr>
      <t>*1</t>
    </r>
  </si>
  <si>
    <r>
      <t xml:space="preserve">Purchased Residual Value after 4 Years </t>
    </r>
    <r>
      <rPr>
        <b/>
        <vertAlign val="superscript"/>
        <sz val="12"/>
        <color theme="1"/>
        <rFont val="Calibri"/>
        <family val="2"/>
        <scheme val="minor"/>
      </rPr>
      <t>*1</t>
    </r>
  </si>
  <si>
    <t>4-Year TCO Charts Worksheet</t>
  </si>
  <si>
    <t>3-Year TCO Charts Worksheet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</si>
</sst>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4" formatCode="_(&quot;$&quot;* #,##0.00_);_(&quot;$&quot;* \(#,##0.00\);_(&quot;$&quot;* &quot;-&quot;??_);_(@_)"/>
    <numFmt numFmtId="43" formatCode="_(* #,##0.00_);_(* \(#,##0.00\);_(* &quot;-&quot;??_);_(@_)"/>
    <numFmt numFmtId="164" formatCode="_(&quot;$&quot;* #,##0_);_(&quot;$&quot;* \(#,##0\);_(&quot;$&quot;* &quot;-&quot;??_);_(@_)"/>
    <numFmt numFmtId="165" formatCode="_([$$-409]* #,##0.00_);_([$$-409]* \(#,##0.00\);_([$$-409]* &quot;-&quot;??_);_(@_)"/>
    <numFmt numFmtId="166" formatCode="_(* #,##0_);_(* \(#,##0\);_(* &quot;-&quot;??_);_(@_)"/>
    <numFmt numFmtId="167" formatCode="0.0%"/>
  </numFmts>
  <fonts count="71" x14ac:knownFonts="1">
    <font>
      <sz val="12"/>
      <color theme="1"/>
      <name val="Calibri"/>
      <family val="2"/>
      <scheme val="minor"/>
    </font>
    <font>
      <sz val="12"/>
      <color theme="1"/>
      <name val="Calibri"/>
      <family val="2"/>
      <scheme val="minor"/>
    </font>
    <font>
      <b/>
      <sz val="12"/>
      <color theme="0"/>
      <name val="Calibri"/>
      <family val="2"/>
      <scheme val="minor"/>
    </font>
    <font>
      <b/>
      <sz val="12"/>
      <color theme="1"/>
      <name val="Calibri"/>
      <family val="2"/>
      <scheme val="minor"/>
    </font>
    <font>
      <i/>
      <sz val="12"/>
      <color theme="0" tint="-0.499984740745262"/>
      <name val="Calibri"/>
      <family val="2"/>
      <scheme val="minor"/>
    </font>
    <font>
      <sz val="11"/>
      <color rgb="FF444444"/>
      <name val="Calibri"/>
      <family val="2"/>
      <charset val="1"/>
    </font>
    <font>
      <b/>
      <vertAlign val="superscript"/>
      <sz val="12"/>
      <color theme="1"/>
      <name val="Calibri"/>
      <family val="2"/>
      <scheme val="minor"/>
    </font>
    <font>
      <vertAlign val="superscript"/>
      <sz val="12"/>
      <color theme="1"/>
      <name val="Calibri"/>
      <family val="2"/>
      <scheme val="minor"/>
    </font>
    <font>
      <sz val="12"/>
      <name val="Calibri"/>
      <family val="2"/>
      <scheme val="minor"/>
    </font>
    <font>
      <b/>
      <sz val="12"/>
      <name val="Calibri"/>
      <family val="2"/>
      <scheme val="minor"/>
    </font>
    <font>
      <sz val="10"/>
      <color indexed="8"/>
      <name val="Arial"/>
      <family val="2"/>
    </font>
    <font>
      <sz val="11"/>
      <color theme="1"/>
      <name val="Calibri"/>
      <family val="2"/>
      <scheme val="minor"/>
    </font>
    <font>
      <i/>
      <sz val="12"/>
      <color theme="1"/>
      <name val="Calibri"/>
      <family val="2"/>
      <scheme val="minor"/>
    </font>
    <font>
      <i/>
      <sz val="10"/>
      <color theme="1"/>
      <name val="Calibri"/>
      <family val="2"/>
      <scheme val="minor"/>
    </font>
    <font>
      <b/>
      <vertAlign val="superscript"/>
      <sz val="12"/>
      <name val="Calibri"/>
      <family val="2"/>
      <scheme val="minor"/>
    </font>
    <font>
      <b/>
      <sz val="12"/>
      <color rgb="FF000000"/>
      <name val="Calibri"/>
      <family val="2"/>
      <scheme val="minor"/>
    </font>
    <font>
      <sz val="8"/>
      <name val="Calibri"/>
      <family val="2"/>
      <scheme val="minor"/>
    </font>
    <font>
      <sz val="12"/>
      <color rgb="FF3F3F76"/>
      <name val="Calibri"/>
      <family val="2"/>
      <scheme val="minor"/>
    </font>
    <font>
      <b/>
      <sz val="12"/>
      <color rgb="FFFA7D00"/>
      <name val="Calibri"/>
      <family val="2"/>
      <scheme val="minor"/>
    </font>
    <font>
      <sz val="11"/>
      <color indexed="8"/>
      <name val="Calibri"/>
      <family val="2"/>
      <scheme val="minor"/>
    </font>
    <font>
      <sz val="11"/>
      <name val="Calibri"/>
      <family val="2"/>
      <scheme val="minor"/>
    </font>
    <font>
      <sz val="12"/>
      <color theme="4"/>
      <name val="Calibri"/>
      <family val="2"/>
      <scheme val="minor"/>
    </font>
    <font>
      <b/>
      <sz val="11"/>
      <color rgb="FF000000"/>
      <name val="Calibri"/>
      <family val="2"/>
      <scheme val="minor"/>
    </font>
    <font>
      <i/>
      <sz val="11"/>
      <color rgb="FF000000"/>
      <name val="Calibri"/>
      <family val="2"/>
      <scheme val="minor"/>
    </font>
    <font>
      <sz val="11"/>
      <color rgb="FF000000"/>
      <name val="Calibri"/>
      <family val="2"/>
      <scheme val="minor"/>
    </font>
    <font>
      <b/>
      <sz val="11"/>
      <color indexed="8"/>
      <name val="Calibri"/>
      <family val="2"/>
      <scheme val="minor"/>
    </font>
    <font>
      <sz val="11"/>
      <color rgb="FFC00000"/>
      <name val="Calibri"/>
      <family val="2"/>
      <scheme val="minor"/>
    </font>
    <font>
      <sz val="12"/>
      <color rgb="FF000000"/>
      <name val="Calibri"/>
      <family val="2"/>
      <scheme val="minor"/>
    </font>
    <font>
      <sz val="12"/>
      <color indexed="8"/>
      <name val="Calibri"/>
      <family val="2"/>
      <scheme val="minor"/>
    </font>
    <font>
      <b/>
      <sz val="11"/>
      <color theme="5" tint="-0.249977111117893"/>
      <name val="Calibri"/>
      <family val="2"/>
      <scheme val="minor"/>
    </font>
    <font>
      <sz val="11"/>
      <color theme="5" tint="-0.249977111117893"/>
      <name val="Calibri"/>
      <family val="2"/>
      <scheme val="minor"/>
    </font>
    <font>
      <b/>
      <sz val="11"/>
      <color theme="0"/>
      <name val="Calibri"/>
      <family val="2"/>
      <scheme val="minor"/>
    </font>
    <font>
      <b/>
      <sz val="11"/>
      <color theme="0" tint="-0.499984740745262"/>
      <name val="Calibri"/>
      <family val="2"/>
      <scheme val="minor"/>
    </font>
    <font>
      <sz val="11"/>
      <color theme="0" tint="-0.499984740745262"/>
      <name val="Calibri"/>
      <family val="2"/>
      <scheme val="minor"/>
    </font>
    <font>
      <sz val="12"/>
      <color rgb="FF1B1C1D"/>
      <name val="Calibri"/>
      <family val="2"/>
      <scheme val="minor"/>
    </font>
    <font>
      <b/>
      <sz val="24"/>
      <color rgb="FF1B1C1D"/>
      <name val="Calibri"/>
      <family val="2"/>
      <scheme val="minor"/>
    </font>
    <font>
      <b/>
      <sz val="18"/>
      <color rgb="FF313233"/>
      <name val="Calibri"/>
      <family val="2"/>
      <scheme val="minor"/>
    </font>
    <font>
      <sz val="12"/>
      <color rgb="FF313233"/>
      <name val="Calibri"/>
      <family val="2"/>
      <scheme val="minor"/>
    </font>
    <font>
      <b/>
      <sz val="12"/>
      <color rgb="FF313233"/>
      <name val="Calibri"/>
      <family val="2"/>
      <scheme val="minor"/>
    </font>
    <font>
      <sz val="12"/>
      <color rgb="FF313233"/>
      <name val="Calibri (Body)"/>
    </font>
    <font>
      <i/>
      <sz val="12"/>
      <color rgb="FF313233"/>
      <name val="Calibri"/>
      <family val="2"/>
      <scheme val="minor"/>
    </font>
    <font>
      <sz val="11"/>
      <color rgb="FF313233"/>
      <name val="Calibri"/>
      <family val="2"/>
      <scheme val="minor"/>
    </font>
    <font>
      <sz val="11"/>
      <color rgb="FF313233"/>
      <name val="Calibri (Body)"/>
    </font>
    <font>
      <sz val="10"/>
      <color rgb="FF313233"/>
      <name val="Calibri"/>
      <family val="2"/>
      <scheme val="minor"/>
    </font>
    <font>
      <sz val="10"/>
      <color indexed="8"/>
      <name val="Calibri"/>
      <family val="2"/>
      <scheme val="minor"/>
    </font>
    <font>
      <b/>
      <sz val="11"/>
      <color rgb="FF313233"/>
      <name val="Calibri"/>
      <family val="2"/>
      <scheme val="minor"/>
    </font>
    <font>
      <b/>
      <sz val="16"/>
      <color rgb="FF313233"/>
      <name val="Calibri"/>
      <family val="2"/>
      <scheme val="minor"/>
    </font>
    <font>
      <b/>
      <sz val="16"/>
      <name val="Calibri"/>
      <family val="2"/>
      <scheme val="minor"/>
    </font>
    <font>
      <sz val="12"/>
      <color rgb="FFD27700"/>
      <name val="Calibri"/>
      <family val="2"/>
      <scheme val="minor"/>
    </font>
    <font>
      <b/>
      <sz val="12"/>
      <color rgb="FF313233"/>
      <name val="Calibri (Body)"/>
    </font>
    <font>
      <b/>
      <i/>
      <sz val="12"/>
      <color rgb="FF313233"/>
      <name val="Calibri"/>
      <family val="2"/>
      <scheme val="minor"/>
    </font>
    <font>
      <vertAlign val="superscript"/>
      <sz val="12"/>
      <color rgb="FF313233"/>
      <name val="Calibri"/>
      <family val="2"/>
      <scheme val="minor"/>
    </font>
    <font>
      <b/>
      <vertAlign val="superscript"/>
      <sz val="12"/>
      <color rgb="FF313233"/>
      <name val="Calibri"/>
      <family val="2"/>
      <scheme val="minor"/>
    </font>
    <font>
      <b/>
      <sz val="16"/>
      <color theme="1"/>
      <name val="Calibri"/>
      <family val="2"/>
      <scheme val="minor"/>
    </font>
    <font>
      <b/>
      <sz val="16"/>
      <color theme="0"/>
      <name val="Calibri"/>
      <family val="2"/>
      <scheme val="minor"/>
    </font>
    <font>
      <sz val="16"/>
      <color theme="1"/>
      <name val="Calibri"/>
      <family val="2"/>
      <scheme val="minor"/>
    </font>
    <font>
      <b/>
      <sz val="14"/>
      <color theme="1"/>
      <name val="Calibri"/>
      <family val="2"/>
      <scheme val="minor"/>
    </font>
    <font>
      <b/>
      <sz val="14"/>
      <color theme="0"/>
      <name val="Calibri"/>
      <family val="2"/>
      <scheme val="minor"/>
    </font>
    <font>
      <sz val="14"/>
      <color theme="1"/>
      <name val="Calibri"/>
      <family val="2"/>
      <scheme val="minor"/>
    </font>
    <font>
      <b/>
      <sz val="18"/>
      <color theme="1"/>
      <name val="Calibri"/>
      <family val="2"/>
      <scheme val="minor"/>
    </font>
    <font>
      <b/>
      <sz val="18"/>
      <color theme="1"/>
      <name val="Calibri (Body)"/>
    </font>
    <font>
      <sz val="12"/>
      <color rgb="FFC00000"/>
      <name val="Calibri"/>
      <family val="2"/>
      <scheme val="minor"/>
    </font>
    <font>
      <sz val="12"/>
      <color rgb="FFE3241B"/>
      <name val="Calibri"/>
      <family val="2"/>
      <scheme val="minor"/>
    </font>
    <font>
      <i/>
      <sz val="10"/>
      <color rgb="FF313233"/>
      <name val="Calibri"/>
      <family val="2"/>
      <scheme val="minor"/>
    </font>
    <font>
      <b/>
      <sz val="18"/>
      <color rgb="FF313233"/>
      <name val="Calibri (Body)"/>
    </font>
    <font>
      <b/>
      <sz val="14"/>
      <color rgb="FF313233"/>
      <name val="Calibri"/>
      <family val="2"/>
      <scheme val="minor"/>
    </font>
    <font>
      <b/>
      <sz val="16"/>
      <color rgb="FFE3241B"/>
      <name val="Calibri"/>
      <family val="2"/>
      <scheme val="minor"/>
    </font>
    <font>
      <b/>
      <sz val="12"/>
      <color rgb="FFE3241B"/>
      <name val="Calibri"/>
      <family val="2"/>
      <scheme val="minor"/>
    </font>
    <font>
      <b/>
      <sz val="14"/>
      <color rgb="FFE3241B"/>
      <name val="Calibri"/>
      <family val="2"/>
      <scheme val="minor"/>
    </font>
    <font>
      <sz val="12"/>
      <color rgb="FFE3241B"/>
      <name val="Calibri (Body)"/>
    </font>
    <font>
      <sz val="12"/>
      <color theme="0" tint="-0.499984740745262"/>
      <name val="Calibri"/>
      <family val="2"/>
      <scheme val="minor"/>
    </font>
  </fonts>
  <fills count="21">
    <fill>
      <patternFill patternType="none"/>
    </fill>
    <fill>
      <patternFill patternType="gray125"/>
    </fill>
    <fill>
      <patternFill patternType="solid">
        <fgColor theme="0" tint="-4.9989318521683403E-2"/>
        <bgColor indexed="64"/>
      </patternFill>
    </fill>
    <fill>
      <patternFill patternType="solid">
        <fgColor theme="3" tint="0.79998168889431442"/>
        <bgColor indexed="64"/>
      </patternFill>
    </fill>
    <fill>
      <patternFill patternType="solid">
        <fgColor rgb="FFFFCC99"/>
      </patternFill>
    </fill>
    <fill>
      <patternFill patternType="solid">
        <fgColor rgb="FFF2F2F2"/>
      </patternFill>
    </fill>
    <fill>
      <patternFill patternType="solid">
        <fgColor theme="0"/>
        <bgColor indexed="64"/>
      </patternFill>
    </fill>
    <fill>
      <patternFill patternType="solid">
        <fgColor rgb="FF74BF4B"/>
        <bgColor indexed="64"/>
      </patternFill>
    </fill>
    <fill>
      <patternFill patternType="solid">
        <fgColor rgb="FFFBAB2C"/>
        <bgColor indexed="64"/>
      </patternFill>
    </fill>
    <fill>
      <patternFill patternType="solid">
        <fgColor rgb="FF57AEFA"/>
        <bgColor indexed="64"/>
      </patternFill>
    </fill>
    <fill>
      <patternFill patternType="solid">
        <fgColor rgb="FFEBEBEB"/>
        <bgColor indexed="64"/>
      </patternFill>
    </fill>
    <fill>
      <patternFill patternType="solid">
        <fgColor rgb="FFD7EAFC"/>
        <bgColor indexed="64"/>
      </patternFill>
    </fill>
    <fill>
      <patternFill patternType="solid">
        <fgColor rgb="FFB3B3B3"/>
        <bgColor indexed="64"/>
      </patternFill>
    </fill>
    <fill>
      <patternFill patternType="solid">
        <fgColor rgb="FF004A8F"/>
        <bgColor indexed="64"/>
      </patternFill>
    </fill>
    <fill>
      <patternFill patternType="solid">
        <fgColor rgb="FFD27700"/>
        <bgColor indexed="64"/>
      </patternFill>
    </fill>
    <fill>
      <patternFill patternType="solid">
        <fgColor rgb="FFFFE6BD"/>
        <bgColor indexed="64"/>
      </patternFill>
    </fill>
    <fill>
      <patternFill patternType="solid">
        <fgColor rgb="FFEBEBEB"/>
        <bgColor rgb="FF000000"/>
      </patternFill>
    </fill>
    <fill>
      <patternFill patternType="solid">
        <fgColor rgb="FFDDF2D8"/>
        <bgColor indexed="64"/>
      </patternFill>
    </fill>
    <fill>
      <patternFill patternType="solid">
        <fgColor rgb="FF313233"/>
        <bgColor indexed="64"/>
      </patternFill>
    </fill>
    <fill>
      <patternFill patternType="solid">
        <fgColor rgb="FFD6D6D6"/>
        <bgColor indexed="64"/>
      </patternFill>
    </fill>
    <fill>
      <patternFill patternType="solid">
        <fgColor rgb="FFFEF7EC"/>
        <bgColor indexed="64"/>
      </patternFill>
    </fill>
  </fills>
  <borders count="14">
    <border>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rgb="FF7F7F7F"/>
      </left>
      <right style="thin">
        <color rgb="FF7F7F7F"/>
      </right>
      <top style="thin">
        <color rgb="FF7F7F7F"/>
      </top>
      <bottom style="thin">
        <color rgb="FF7F7F7F"/>
      </bottom>
      <diagonal/>
    </border>
    <border>
      <left/>
      <right style="thin">
        <color indexed="64"/>
      </right>
      <top style="thin">
        <color indexed="64"/>
      </top>
      <bottom style="thin">
        <color indexed="64"/>
      </bottom>
      <diagonal/>
    </border>
    <border>
      <left style="thin">
        <color rgb="FFB3B3B3"/>
      </left>
      <right style="thin">
        <color rgb="FFB3B3B3"/>
      </right>
      <top style="thin">
        <color rgb="FFB3B3B3"/>
      </top>
      <bottom style="thin">
        <color rgb="FFB3B3B3"/>
      </bottom>
      <diagonal/>
    </border>
    <border>
      <left style="thin">
        <color theme="2"/>
      </left>
      <right style="thin">
        <color theme="2"/>
      </right>
      <top style="thin">
        <color theme="2"/>
      </top>
      <bottom style="thin">
        <color theme="2"/>
      </bottom>
      <diagonal/>
    </border>
    <border>
      <left style="thin">
        <color rgb="FFD6D6D6"/>
      </left>
      <right style="thin">
        <color rgb="FFD6D6D6"/>
      </right>
      <top style="thin">
        <color rgb="FFD6D6D6"/>
      </top>
      <bottom style="thin">
        <color rgb="FFD6D6D6"/>
      </bottom>
      <diagonal/>
    </border>
    <border>
      <left style="thin">
        <color rgb="FFD6D6D6"/>
      </left>
      <right style="thin">
        <color rgb="FFD6D6D6"/>
      </right>
      <top style="thin">
        <color rgb="FFD6D6D6"/>
      </top>
      <bottom/>
      <diagonal/>
    </border>
    <border>
      <left style="thin">
        <color rgb="FFD6D6D6"/>
      </left>
      <right style="thin">
        <color rgb="FFD6D6D6"/>
      </right>
      <top/>
      <bottom style="thin">
        <color rgb="FFD6D6D6"/>
      </bottom>
      <diagonal/>
    </border>
    <border>
      <left style="thin">
        <color rgb="FFD6D6D6"/>
      </left>
      <right/>
      <top/>
      <bottom/>
      <diagonal/>
    </border>
    <border>
      <left style="thin">
        <color rgb="FFD6D6D6"/>
      </left>
      <right/>
      <top style="thin">
        <color rgb="FFD6D6D6"/>
      </top>
      <bottom style="thin">
        <color rgb="FFD6D6D6"/>
      </bottom>
      <diagonal/>
    </border>
    <border>
      <left/>
      <right/>
      <top style="thin">
        <color rgb="FFD6D6D6"/>
      </top>
      <bottom style="thin">
        <color rgb="FFD6D6D6"/>
      </bottom>
      <diagonal/>
    </border>
    <border>
      <left/>
      <right style="thin">
        <color rgb="FFD6D6D6"/>
      </right>
      <top style="thin">
        <color rgb="FFD6D6D6"/>
      </top>
      <bottom style="thin">
        <color rgb="FFD6D6D6"/>
      </bottom>
      <diagonal/>
    </border>
  </borders>
  <cellStyleXfs count="10">
    <xf numFmtId="0" fontId="0" fillId="0" borderId="0"/>
    <xf numFmtId="44" fontId="1" fillId="0" borderId="0" applyFont="0" applyFill="0" applyBorder="0" applyAlignment="0" applyProtection="0"/>
    <xf numFmtId="43" fontId="1" fillId="0" borderId="0" applyFont="0" applyFill="0" applyBorder="0" applyAlignment="0" applyProtection="0"/>
    <xf numFmtId="9" fontId="1" fillId="0" borderId="0" applyFont="0" applyFill="0" applyBorder="0" applyAlignment="0" applyProtection="0"/>
    <xf numFmtId="0" fontId="10" fillId="0" borderId="0"/>
    <xf numFmtId="44" fontId="10" fillId="0" borderId="0" applyFont="0" applyFill="0" applyBorder="0" applyAlignment="0" applyProtection="0"/>
    <xf numFmtId="9" fontId="10" fillId="0" borderId="0" applyFont="0" applyFill="0" applyBorder="0" applyAlignment="0" applyProtection="0"/>
    <xf numFmtId="43" fontId="10" fillId="0" borderId="0" applyFont="0" applyFill="0" applyBorder="0" applyAlignment="0" applyProtection="0"/>
    <xf numFmtId="0" fontId="17" fillId="4" borderId="3" applyNumberFormat="0" applyAlignment="0" applyProtection="0"/>
    <xf numFmtId="0" fontId="18" fillId="5" borderId="3" applyNumberFormat="0" applyAlignment="0" applyProtection="0"/>
  </cellStyleXfs>
  <cellXfs count="435">
    <xf numFmtId="0" fontId="0" fillId="0" borderId="0" xfId="0"/>
    <xf numFmtId="0" fontId="3" fillId="0" borderId="0" xfId="0" applyFont="1"/>
    <xf numFmtId="0" fontId="3" fillId="0" borderId="0" xfId="0" applyFont="1" applyAlignment="1">
      <alignment vertical="center"/>
    </xf>
    <xf numFmtId="0" fontId="0" fillId="0" borderId="0" xfId="0" applyAlignment="1">
      <alignment vertical="center"/>
    </xf>
    <xf numFmtId="0" fontId="0" fillId="0" borderId="0" xfId="0" applyAlignment="1">
      <alignment vertical="center" wrapText="1"/>
    </xf>
    <xf numFmtId="0" fontId="8" fillId="0" borderId="0" xfId="0" applyFont="1"/>
    <xf numFmtId="0" fontId="2" fillId="0" borderId="0" xfId="0" applyFont="1"/>
    <xf numFmtId="0" fontId="8" fillId="0" borderId="0" xfId="0" applyFont="1" applyAlignment="1">
      <alignment vertical="center"/>
    </xf>
    <xf numFmtId="9" fontId="19" fillId="0" borderId="0" xfId="3" applyFont="1"/>
    <xf numFmtId="0" fontId="19" fillId="0" borderId="0" xfId="4" applyFont="1"/>
    <xf numFmtId="9" fontId="11" fillId="0" borderId="0" xfId="6" applyFont="1" applyFill="1"/>
    <xf numFmtId="0" fontId="19" fillId="0" borderId="0" xfId="4" applyFont="1" applyAlignment="1">
      <alignment horizontal="center" textRotation="45"/>
    </xf>
    <xf numFmtId="0" fontId="25" fillId="0" borderId="0" xfId="4" applyFont="1"/>
    <xf numFmtId="9" fontId="11" fillId="0" borderId="0" xfId="6" applyFont="1" applyFill="1" applyBorder="1"/>
    <xf numFmtId="9" fontId="11" fillId="0" borderId="0" xfId="6" applyFont="1" applyBorder="1"/>
    <xf numFmtId="0" fontId="19" fillId="0" borderId="2" xfId="4" applyFont="1" applyBorder="1" applyAlignment="1" applyProtection="1">
      <alignment horizontal="center" textRotation="45"/>
      <protection locked="0"/>
    </xf>
    <xf numFmtId="0" fontId="19" fillId="0" borderId="0" xfId="4" applyFont="1" applyAlignment="1" applyProtection="1">
      <alignment horizontal="center" textRotation="45"/>
      <protection locked="0"/>
    </xf>
    <xf numFmtId="0" fontId="19" fillId="0" borderId="0" xfId="4" applyFont="1" applyAlignment="1">
      <alignment horizontal="center"/>
    </xf>
    <xf numFmtId="0" fontId="19" fillId="0" borderId="0" xfId="4" applyFont="1" applyAlignment="1">
      <alignment vertical="center"/>
    </xf>
    <xf numFmtId="0" fontId="25" fillId="0" borderId="0" xfId="4" applyFont="1" applyAlignment="1">
      <alignment horizontal="center" vertical="center" wrapText="1"/>
    </xf>
    <xf numFmtId="0" fontId="28" fillId="0" borderId="0" xfId="4" applyFont="1"/>
    <xf numFmtId="0" fontId="0" fillId="0" borderId="0" xfId="0" applyAlignment="1">
      <alignment horizontal="left" indent="1"/>
    </xf>
    <xf numFmtId="0" fontId="0" fillId="0" borderId="0" xfId="0" applyAlignment="1">
      <alignment horizontal="left" vertical="center" indent="1"/>
    </xf>
    <xf numFmtId="0" fontId="34" fillId="0" borderId="0" xfId="0" applyFont="1" applyAlignment="1">
      <alignment horizontal="left" indent="1"/>
    </xf>
    <xf numFmtId="0" fontId="34" fillId="0" borderId="0" xfId="0" applyFont="1" applyAlignment="1">
      <alignment horizontal="left" vertical="center" indent="1"/>
    </xf>
    <xf numFmtId="0" fontId="38" fillId="10" borderId="5" xfId="0" applyFont="1" applyFill="1" applyBorder="1" applyAlignment="1">
      <alignment horizontal="left" vertical="center" indent="1"/>
    </xf>
    <xf numFmtId="0" fontId="28" fillId="0" borderId="0" xfId="4" applyFont="1" applyAlignment="1">
      <alignment vertical="center"/>
    </xf>
    <xf numFmtId="0" fontId="44" fillId="0" borderId="0" xfId="4" applyFont="1" applyAlignment="1">
      <alignment vertical="top"/>
    </xf>
    <xf numFmtId="0" fontId="37" fillId="6" borderId="0" xfId="0" applyFont="1" applyFill="1" applyAlignment="1">
      <alignment horizontal="left" indent="1"/>
    </xf>
    <xf numFmtId="0" fontId="0" fillId="6" borderId="0" xfId="0" applyFill="1" applyAlignment="1">
      <alignment horizontal="left" indent="1"/>
    </xf>
    <xf numFmtId="0" fontId="0" fillId="6" borderId="0" xfId="0" applyFill="1" applyAlignment="1">
      <alignment horizontal="left" vertical="center" indent="1"/>
    </xf>
    <xf numFmtId="0" fontId="34" fillId="6" borderId="0" xfId="0" applyFont="1" applyFill="1" applyAlignment="1">
      <alignment horizontal="left" indent="1"/>
    </xf>
    <xf numFmtId="0" fontId="34" fillId="6" borderId="0" xfId="0" applyFont="1" applyFill="1" applyAlignment="1">
      <alignment horizontal="left" vertical="center" indent="1"/>
    </xf>
    <xf numFmtId="9" fontId="19" fillId="6" borderId="0" xfId="3" applyFont="1" applyFill="1"/>
    <xf numFmtId="0" fontId="19" fillId="6" borderId="0" xfId="4" applyFont="1" applyFill="1" applyAlignment="1">
      <alignment horizontal="center"/>
    </xf>
    <xf numFmtId="0" fontId="19" fillId="6" borderId="0" xfId="4" applyFont="1" applyFill="1"/>
    <xf numFmtId="0" fontId="28" fillId="6" borderId="0" xfId="4" applyFont="1" applyFill="1" applyAlignment="1">
      <alignment vertical="center"/>
    </xf>
    <xf numFmtId="0" fontId="44" fillId="6" borderId="0" xfId="4" applyFont="1" applyFill="1" applyAlignment="1">
      <alignment vertical="top"/>
    </xf>
    <xf numFmtId="0" fontId="19" fillId="6" borderId="0" xfId="4" applyFont="1" applyFill="1" applyAlignment="1">
      <alignment vertical="center"/>
    </xf>
    <xf numFmtId="0" fontId="25" fillId="6" borderId="0" xfId="4" applyFont="1" applyFill="1"/>
    <xf numFmtId="44" fontId="19" fillId="6" borderId="0" xfId="4" applyNumberFormat="1" applyFont="1" applyFill="1"/>
    <xf numFmtId="1" fontId="11" fillId="6" borderId="0" xfId="5" applyNumberFormat="1" applyFont="1" applyFill="1" applyBorder="1" applyAlignment="1">
      <alignment horizontal="left" vertical="center" indent="1"/>
    </xf>
    <xf numFmtId="0" fontId="19" fillId="6" borderId="0" xfId="4" applyFont="1" applyFill="1" applyAlignment="1">
      <alignment horizontal="left" vertical="center" indent="1"/>
    </xf>
    <xf numFmtId="0" fontId="19" fillId="0" borderId="0" xfId="4" applyFont="1" applyAlignment="1">
      <alignment horizontal="left" vertical="center" indent="1"/>
    </xf>
    <xf numFmtId="0" fontId="36" fillId="6" borderId="0" xfId="4" applyFont="1" applyFill="1" applyAlignment="1">
      <alignment horizontal="left" vertical="center" indent="1"/>
    </xf>
    <xf numFmtId="0" fontId="19" fillId="6" borderId="0" xfId="4" applyFont="1" applyFill="1" applyAlignment="1">
      <alignment horizontal="left" indent="1"/>
    </xf>
    <xf numFmtId="0" fontId="19" fillId="0" borderId="0" xfId="4" applyFont="1" applyAlignment="1">
      <alignment horizontal="left" indent="1"/>
    </xf>
    <xf numFmtId="0" fontId="3" fillId="6" borderId="0" xfId="0" applyFont="1" applyFill="1" applyAlignment="1">
      <alignment vertical="center"/>
    </xf>
    <xf numFmtId="0" fontId="0" fillId="6" borderId="0" xfId="0" applyFill="1" applyAlignment="1">
      <alignment vertical="center"/>
    </xf>
    <xf numFmtId="0" fontId="37" fillId="0" borderId="0" xfId="4" applyFont="1" applyAlignment="1">
      <alignment vertical="center"/>
    </xf>
    <xf numFmtId="0" fontId="37" fillId="0" borderId="0" xfId="4" applyFont="1" applyAlignment="1">
      <alignment horizontal="left"/>
    </xf>
    <xf numFmtId="0" fontId="38" fillId="0" borderId="0" xfId="0" applyFont="1" applyAlignment="1">
      <alignment vertical="center"/>
    </xf>
    <xf numFmtId="0" fontId="5" fillId="6" borderId="0" xfId="0" applyFont="1" applyFill="1" applyAlignment="1">
      <alignment vertical="center" wrapText="1"/>
    </xf>
    <xf numFmtId="0" fontId="37" fillId="6" borderId="0" xfId="0" applyFont="1" applyFill="1" applyAlignment="1">
      <alignment vertical="center"/>
    </xf>
    <xf numFmtId="0" fontId="18" fillId="6" borderId="0" xfId="9" applyFill="1" applyBorder="1"/>
    <xf numFmtId="0" fontId="0" fillId="6" borderId="0" xfId="0" applyFill="1" applyAlignment="1">
      <alignment wrapText="1"/>
    </xf>
    <xf numFmtId="0" fontId="4" fillId="6" borderId="0" xfId="0" applyFont="1" applyFill="1" applyAlignment="1">
      <alignment vertical="center" wrapText="1"/>
    </xf>
    <xf numFmtId="0" fontId="38" fillId="6" borderId="0" xfId="0" applyFont="1" applyFill="1" applyAlignment="1">
      <alignment vertical="center"/>
    </xf>
    <xf numFmtId="0" fontId="38" fillId="6" borderId="0" xfId="0" applyFont="1" applyFill="1" applyAlignment="1">
      <alignment horizontal="left" vertical="center" indent="1"/>
    </xf>
    <xf numFmtId="0" fontId="53" fillId="6" borderId="0" xfId="0" applyFont="1" applyFill="1" applyAlignment="1">
      <alignment vertical="center"/>
    </xf>
    <xf numFmtId="0" fontId="55" fillId="0" borderId="0" xfId="0" applyFont="1" applyAlignment="1">
      <alignment vertical="center"/>
    </xf>
    <xf numFmtId="0" fontId="56" fillId="6" borderId="0" xfId="0" applyFont="1" applyFill="1" applyAlignment="1">
      <alignment vertical="center"/>
    </xf>
    <xf numFmtId="0" fontId="58" fillId="0" borderId="0" xfId="0" applyFont="1" applyAlignment="1">
      <alignment vertical="center"/>
    </xf>
    <xf numFmtId="0" fontId="4" fillId="6" borderId="0" xfId="0" applyFont="1" applyFill="1" applyAlignment="1">
      <alignment horizontal="left" vertical="top" wrapText="1"/>
    </xf>
    <xf numFmtId="0" fontId="0" fillId="0" borderId="0" xfId="0" applyAlignment="1">
      <alignment horizontal="left" vertical="top" wrapText="1"/>
    </xf>
    <xf numFmtId="0" fontId="21" fillId="6" borderId="0" xfId="0" applyFont="1" applyFill="1" applyAlignment="1">
      <alignment horizontal="left" vertical="center" indent="1"/>
    </xf>
    <xf numFmtId="165" fontId="21" fillId="6" borderId="0" xfId="0" applyNumberFormat="1" applyFont="1" applyFill="1" applyAlignment="1">
      <alignment vertical="center"/>
    </xf>
    <xf numFmtId="165" fontId="21" fillId="6" borderId="0" xfId="0" applyNumberFormat="1" applyFont="1" applyFill="1" applyAlignment="1">
      <alignment horizontal="left" vertical="center" indent="1"/>
    </xf>
    <xf numFmtId="44" fontId="21" fillId="6" borderId="0" xfId="1" applyFont="1" applyFill="1" applyBorder="1" applyAlignment="1">
      <alignment vertical="center"/>
    </xf>
    <xf numFmtId="44" fontId="8" fillId="6" borderId="0" xfId="1" applyFont="1" applyFill="1" applyBorder="1" applyAlignment="1">
      <alignment vertical="center"/>
    </xf>
    <xf numFmtId="0" fontId="37" fillId="6" borderId="0" xfId="4" applyFont="1" applyFill="1" applyAlignment="1">
      <alignment horizontal="left"/>
    </xf>
    <xf numFmtId="0" fontId="37" fillId="6" borderId="0" xfId="4" applyFont="1" applyFill="1" applyAlignment="1">
      <alignment vertical="center"/>
    </xf>
    <xf numFmtId="0" fontId="55" fillId="6" borderId="0" xfId="0" applyFont="1" applyFill="1" applyAlignment="1">
      <alignment vertical="center"/>
    </xf>
    <xf numFmtId="0" fontId="58" fillId="6" borderId="0" xfId="0" applyFont="1" applyFill="1" applyAlignment="1">
      <alignment vertical="center"/>
    </xf>
    <xf numFmtId="0" fontId="0" fillId="6" borderId="0" xfId="0" applyFill="1" applyAlignment="1">
      <alignment horizontal="left" vertical="top" wrapText="1"/>
    </xf>
    <xf numFmtId="0" fontId="8" fillId="6" borderId="0" xfId="0" applyFont="1" applyFill="1" applyAlignment="1">
      <alignment vertical="center"/>
    </xf>
    <xf numFmtId="0" fontId="38" fillId="6" borderId="0" xfId="4" applyFont="1" applyFill="1"/>
    <xf numFmtId="0" fontId="37" fillId="6" borderId="0" xfId="4" applyFont="1" applyFill="1" applyAlignment="1">
      <alignment vertical="center" wrapText="1"/>
    </xf>
    <xf numFmtId="0" fontId="36" fillId="6" borderId="0" xfId="4" applyFont="1" applyFill="1"/>
    <xf numFmtId="0" fontId="25" fillId="6" borderId="0" xfId="4" applyFont="1" applyFill="1" applyAlignment="1">
      <alignment horizontal="left" indent="1"/>
    </xf>
    <xf numFmtId="0" fontId="25" fillId="6" borderId="0" xfId="4" applyFont="1" applyFill="1" applyAlignment="1">
      <alignment vertical="center"/>
    </xf>
    <xf numFmtId="0" fontId="28" fillId="11" borderId="0" xfId="4" applyFont="1" applyFill="1" applyAlignment="1">
      <alignment vertical="center"/>
    </xf>
    <xf numFmtId="0" fontId="44" fillId="11" borderId="0" xfId="4" applyFont="1" applyFill="1" applyAlignment="1">
      <alignment vertical="top"/>
    </xf>
    <xf numFmtId="0" fontId="38" fillId="11" borderId="0" xfId="4" applyFont="1" applyFill="1" applyAlignment="1">
      <alignment horizontal="left" indent="1"/>
    </xf>
    <xf numFmtId="0" fontId="0" fillId="6" borderId="0" xfId="0" applyFill="1" applyAlignment="1">
      <alignment horizontal="left" vertical="center"/>
    </xf>
    <xf numFmtId="0" fontId="0" fillId="0" borderId="0" xfId="0" applyAlignment="1">
      <alignment horizontal="left" vertical="center"/>
    </xf>
    <xf numFmtId="0" fontId="32" fillId="6" borderId="0" xfId="4" applyFont="1" applyFill="1"/>
    <xf numFmtId="0" fontId="59" fillId="6" borderId="0" xfId="0" applyFont="1" applyFill="1"/>
    <xf numFmtId="0" fontId="28" fillId="6" borderId="0" xfId="4" applyFont="1" applyFill="1"/>
    <xf numFmtId="0" fontId="36" fillId="6" borderId="0" xfId="0" applyFont="1" applyFill="1"/>
    <xf numFmtId="0" fontId="33" fillId="6" borderId="0" xfId="4" applyFont="1" applyFill="1" applyAlignment="1">
      <alignment vertical="center" wrapText="1"/>
    </xf>
    <xf numFmtId="0" fontId="0" fillId="6" borderId="0" xfId="0" applyFill="1" applyAlignment="1">
      <alignment vertical="center" wrapText="1"/>
    </xf>
    <xf numFmtId="0" fontId="59" fillId="6" borderId="6" xfId="0" applyFont="1" applyFill="1" applyBorder="1"/>
    <xf numFmtId="0" fontId="28" fillId="6" borderId="6" xfId="4" applyFont="1" applyFill="1" applyBorder="1"/>
    <xf numFmtId="0" fontId="28" fillId="0" borderId="6" xfId="4" applyFont="1" applyBorder="1" applyAlignment="1">
      <alignment vertical="center"/>
    </xf>
    <xf numFmtId="0" fontId="0" fillId="6" borderId="6" xfId="0" applyFill="1" applyBorder="1" applyAlignment="1">
      <alignment vertical="center"/>
    </xf>
    <xf numFmtId="0" fontId="0" fillId="0" borderId="6" xfId="0" applyBorder="1" applyAlignment="1">
      <alignment vertical="center"/>
    </xf>
    <xf numFmtId="0" fontId="0" fillId="0" borderId="6" xfId="0" applyBorder="1" applyAlignment="1">
      <alignment vertical="center" wrapText="1"/>
    </xf>
    <xf numFmtId="0" fontId="8" fillId="0" borderId="6" xfId="0" applyFont="1" applyBorder="1" applyAlignment="1">
      <alignment vertical="center"/>
    </xf>
    <xf numFmtId="0" fontId="21" fillId="6" borderId="0" xfId="0" applyFont="1" applyFill="1" applyAlignment="1">
      <alignment vertical="center"/>
    </xf>
    <xf numFmtId="0" fontId="49" fillId="6" borderId="0" xfId="0" applyFont="1" applyFill="1" applyAlignment="1">
      <alignment vertical="center"/>
    </xf>
    <xf numFmtId="0" fontId="9" fillId="6" borderId="0" xfId="0" applyFont="1" applyFill="1" applyAlignment="1">
      <alignment horizontal="left" vertical="center" indent="1"/>
    </xf>
    <xf numFmtId="0" fontId="3" fillId="6" borderId="0" xfId="0" applyFont="1" applyFill="1" applyAlignment="1">
      <alignment horizontal="left" vertical="center" indent="1"/>
    </xf>
    <xf numFmtId="0" fontId="48" fillId="6" borderId="0" xfId="0" applyFont="1" applyFill="1" applyAlignment="1">
      <alignment vertical="center"/>
    </xf>
    <xf numFmtId="165" fontId="48" fillId="6" borderId="0" xfId="0" applyNumberFormat="1" applyFont="1" applyFill="1" applyAlignment="1">
      <alignment vertical="center"/>
    </xf>
    <xf numFmtId="44" fontId="48" fillId="6" borderId="0" xfId="1" applyFont="1" applyFill="1" applyBorder="1" applyAlignment="1">
      <alignment vertical="center"/>
    </xf>
    <xf numFmtId="0" fontId="0" fillId="6" borderId="0" xfId="0" applyFill="1"/>
    <xf numFmtId="0" fontId="29" fillId="11" borderId="0" xfId="4" applyFont="1" applyFill="1"/>
    <xf numFmtId="0" fontId="28" fillId="11" borderId="0" xfId="4" applyFont="1" applyFill="1"/>
    <xf numFmtId="0" fontId="30" fillId="11" borderId="0" xfId="4" applyFont="1" applyFill="1" applyAlignment="1">
      <alignment wrapText="1"/>
    </xf>
    <xf numFmtId="0" fontId="60" fillId="6" borderId="0" xfId="0" applyFont="1" applyFill="1"/>
    <xf numFmtId="0" fontId="19" fillId="6" borderId="0" xfId="4" applyFont="1" applyFill="1" applyAlignment="1" applyProtection="1">
      <alignment horizontal="center" textRotation="45"/>
      <protection locked="0"/>
    </xf>
    <xf numFmtId="0" fontId="25" fillId="6" borderId="0" xfId="4" applyFont="1" applyFill="1" applyAlignment="1">
      <alignment horizontal="center" vertical="center" wrapText="1"/>
    </xf>
    <xf numFmtId="9" fontId="11" fillId="6" borderId="0" xfId="6" applyFont="1" applyFill="1"/>
    <xf numFmtId="0" fontId="28" fillId="6" borderId="0" xfId="4" applyFont="1" applyFill="1" applyAlignment="1">
      <alignment horizontal="left" vertical="top"/>
    </xf>
    <xf numFmtId="0" fontId="28" fillId="11" borderId="0" xfId="4" applyFont="1" applyFill="1" applyAlignment="1">
      <alignment horizontal="left" vertical="top"/>
    </xf>
    <xf numFmtId="0" fontId="29" fillId="11" borderId="0" xfId="4" applyFont="1" applyFill="1" applyAlignment="1">
      <alignment horizontal="left" vertical="top"/>
    </xf>
    <xf numFmtId="9" fontId="11" fillId="6" borderId="0" xfId="6" applyFont="1" applyFill="1" applyBorder="1"/>
    <xf numFmtId="0" fontId="19" fillId="6" borderId="0" xfId="4" applyFont="1" applyFill="1" applyAlignment="1">
      <alignment horizontal="left"/>
    </xf>
    <xf numFmtId="9" fontId="11" fillId="6" borderId="0" xfId="6" applyFont="1" applyFill="1" applyBorder="1" applyAlignment="1">
      <alignment horizontal="left"/>
    </xf>
    <xf numFmtId="9" fontId="19" fillId="6" borderId="0" xfId="3" applyFont="1" applyFill="1" applyAlignment="1">
      <alignment horizontal="left"/>
    </xf>
    <xf numFmtId="9" fontId="11" fillId="6" borderId="0" xfId="6" applyFont="1" applyFill="1" applyAlignment="1">
      <alignment horizontal="left"/>
    </xf>
    <xf numFmtId="0" fontId="45" fillId="11" borderId="0" xfId="4" applyFont="1" applyFill="1" applyAlignment="1">
      <alignment horizontal="left" indent="1"/>
    </xf>
    <xf numFmtId="0" fontId="36" fillId="6" borderId="0" xfId="4" applyFont="1" applyFill="1" applyAlignment="1">
      <alignment horizontal="left"/>
    </xf>
    <xf numFmtId="0" fontId="19" fillId="6" borderId="0" xfId="4" applyFont="1" applyFill="1" applyAlignment="1">
      <alignment horizontal="center" vertical="center" wrapText="1"/>
    </xf>
    <xf numFmtId="0" fontId="19" fillId="0" borderId="4" xfId="4" applyFont="1" applyBorder="1" applyAlignment="1" applyProtection="1">
      <alignment horizontal="center" textRotation="45"/>
      <protection locked="0"/>
    </xf>
    <xf numFmtId="2" fontId="38" fillId="19" borderId="5" xfId="1" applyNumberFormat="1" applyFont="1" applyFill="1" applyBorder="1" applyAlignment="1">
      <alignment vertical="center"/>
    </xf>
    <xf numFmtId="44" fontId="38" fillId="19" borderId="5" xfId="1" applyFont="1" applyFill="1" applyBorder="1" applyAlignment="1">
      <alignment vertical="center"/>
    </xf>
    <xf numFmtId="44" fontId="38" fillId="19" borderId="5" xfId="0" applyNumberFormat="1" applyFont="1" applyFill="1" applyBorder="1" applyAlignment="1">
      <alignment vertical="center"/>
    </xf>
    <xf numFmtId="0" fontId="38" fillId="19" borderId="5" xfId="0" applyFont="1" applyFill="1" applyBorder="1" applyAlignment="1">
      <alignment horizontal="right" vertical="center"/>
    </xf>
    <xf numFmtId="44" fontId="38" fillId="19" borderId="5" xfId="1" applyFont="1" applyFill="1" applyBorder="1" applyAlignment="1">
      <alignment horizontal="right" vertical="center"/>
    </xf>
    <xf numFmtId="0" fontId="28" fillId="6" borderId="0" xfId="4" applyFont="1" applyFill="1" applyAlignment="1">
      <alignment horizontal="left" vertical="top" indent="1"/>
    </xf>
    <xf numFmtId="0" fontId="28" fillId="6" borderId="0" xfId="4" applyFont="1" applyFill="1" applyAlignment="1">
      <alignment horizontal="left" indent="1"/>
    </xf>
    <xf numFmtId="0" fontId="28" fillId="6" borderId="0" xfId="4" applyFont="1" applyFill="1" applyAlignment="1" applyProtection="1">
      <alignment horizontal="left" indent="1"/>
      <protection locked="0"/>
    </xf>
    <xf numFmtId="0" fontId="19" fillId="6" borderId="0" xfId="4" applyFont="1" applyFill="1" applyAlignment="1" applyProtection="1">
      <alignment horizontal="left" indent="1"/>
      <protection locked="0"/>
    </xf>
    <xf numFmtId="0" fontId="26" fillId="6" borderId="0" xfId="4" applyFont="1" applyFill="1" applyAlignment="1">
      <alignment horizontal="left" indent="1"/>
    </xf>
    <xf numFmtId="0" fontId="61" fillId="6" borderId="0" xfId="4" applyFont="1" applyFill="1" applyAlignment="1">
      <alignment horizontal="left" indent="1"/>
    </xf>
    <xf numFmtId="0" fontId="19" fillId="6" borderId="0" xfId="4" applyFont="1" applyFill="1" applyAlignment="1">
      <alignment horizontal="center" textRotation="45"/>
    </xf>
    <xf numFmtId="44" fontId="1" fillId="6" borderId="0" xfId="5" applyFont="1" applyFill="1" applyBorder="1"/>
    <xf numFmtId="44" fontId="1" fillId="0" borderId="0" xfId="5" applyFont="1" applyFill="1" applyBorder="1"/>
    <xf numFmtId="0" fontId="28" fillId="6" borderId="0" xfId="4" applyFont="1" applyFill="1" applyAlignment="1">
      <alignment horizontal="left" vertical="center"/>
    </xf>
    <xf numFmtId="0" fontId="28" fillId="0" borderId="0" xfId="4" applyFont="1" applyAlignment="1">
      <alignment horizontal="left" vertical="center"/>
    </xf>
    <xf numFmtId="0" fontId="38" fillId="19" borderId="5" xfId="4" applyFont="1" applyFill="1" applyBorder="1" applyAlignment="1">
      <alignment horizontal="left" vertical="center" indent="1"/>
    </xf>
    <xf numFmtId="9" fontId="11" fillId="6" borderId="0" xfId="6" applyFont="1" applyFill="1" applyAlignment="1">
      <alignment horizontal="left" indent="1"/>
    </xf>
    <xf numFmtId="0" fontId="28" fillId="6" borderId="0" xfId="4" applyFont="1" applyFill="1" applyAlignment="1">
      <alignment horizontal="left" vertical="center" indent="1"/>
    </xf>
    <xf numFmtId="0" fontId="9" fillId="19" borderId="5" xfId="0" applyFont="1" applyFill="1" applyBorder="1" applyAlignment="1">
      <alignment horizontal="left" vertical="center" indent="1"/>
    </xf>
    <xf numFmtId="164" fontId="9" fillId="19" borderId="5" xfId="1" applyNumberFormat="1" applyFont="1" applyFill="1" applyBorder="1" applyAlignment="1">
      <alignment horizontal="right" vertical="center"/>
    </xf>
    <xf numFmtId="44" fontId="9" fillId="19" borderId="5" xfId="1" applyFont="1" applyFill="1" applyBorder="1" applyAlignment="1">
      <alignment vertical="center"/>
    </xf>
    <xf numFmtId="44" fontId="9" fillId="19" borderId="5" xfId="1" applyFont="1" applyFill="1" applyBorder="1" applyAlignment="1">
      <alignment horizontal="right" vertical="center"/>
    </xf>
    <xf numFmtId="0" fontId="57" fillId="13" borderId="7" xfId="0" applyFont="1" applyFill="1" applyBorder="1" applyAlignment="1">
      <alignment horizontal="center" vertical="center" wrapText="1"/>
    </xf>
    <xf numFmtId="0" fontId="38" fillId="11" borderId="7" xfId="0" applyFont="1" applyFill="1" applyBorder="1" applyAlignment="1">
      <alignment horizontal="left" vertical="top" wrapText="1" indent="1"/>
    </xf>
    <xf numFmtId="0" fontId="62" fillId="0" borderId="7" xfId="0" applyFont="1" applyBorder="1" applyAlignment="1">
      <alignment horizontal="left" vertical="center" indent="1"/>
    </xf>
    <xf numFmtId="165" fontId="62" fillId="0" borderId="7" xfId="0" applyNumberFormat="1" applyFont="1" applyBorder="1" applyAlignment="1">
      <alignment vertical="center"/>
    </xf>
    <xf numFmtId="165" fontId="62" fillId="0" borderId="7" xfId="0" applyNumberFormat="1" applyFont="1" applyBorder="1" applyAlignment="1">
      <alignment horizontal="left" vertical="center" indent="1"/>
    </xf>
    <xf numFmtId="44" fontId="62" fillId="0" borderId="7" xfId="1" applyFont="1" applyFill="1" applyBorder="1" applyAlignment="1">
      <alignment vertical="center"/>
    </xf>
    <xf numFmtId="44" fontId="8" fillId="0" borderId="7" xfId="1" applyFont="1" applyFill="1" applyBorder="1" applyAlignment="1">
      <alignment vertical="center"/>
    </xf>
    <xf numFmtId="44" fontId="62" fillId="0" borderId="7" xfId="1" applyFont="1" applyBorder="1" applyAlignment="1">
      <alignment horizontal="left" vertical="center" indent="1"/>
    </xf>
    <xf numFmtId="44" fontId="62" fillId="0" borderId="7" xfId="1" applyFont="1" applyBorder="1" applyAlignment="1">
      <alignment vertical="center"/>
    </xf>
    <xf numFmtId="44" fontId="8" fillId="0" borderId="7" xfId="1" applyFont="1" applyBorder="1" applyAlignment="1">
      <alignment vertical="center"/>
    </xf>
    <xf numFmtId="0" fontId="57" fillId="14" borderId="7" xfId="0" applyFont="1" applyFill="1" applyBorder="1" applyAlignment="1">
      <alignment vertical="center"/>
    </xf>
    <xf numFmtId="0" fontId="38" fillId="15" borderId="7" xfId="0" applyFont="1" applyFill="1" applyBorder="1" applyAlignment="1">
      <alignment horizontal="left" vertical="top" wrapText="1" indent="1"/>
    </xf>
    <xf numFmtId="0" fontId="38" fillId="10" borderId="7" xfId="4" applyFont="1" applyFill="1" applyBorder="1" applyAlignment="1">
      <alignment horizontal="left" indent="1"/>
    </xf>
    <xf numFmtId="0" fontId="37" fillId="0" borderId="7" xfId="4" applyFont="1" applyBorder="1" applyAlignment="1">
      <alignment horizontal="left" vertical="center" wrapText="1" indent="1"/>
    </xf>
    <xf numFmtId="1" fontId="62" fillId="0" borderId="7" xfId="8" applyNumberFormat="1" applyFont="1" applyFill="1" applyBorder="1" applyAlignment="1">
      <alignment horizontal="right" vertical="center" indent="1"/>
    </xf>
    <xf numFmtId="9" fontId="37" fillId="0" borderId="7" xfId="3" applyFont="1" applyFill="1" applyBorder="1" applyAlignment="1">
      <alignment horizontal="right" vertical="center" indent="1"/>
    </xf>
    <xf numFmtId="1" fontId="37" fillId="0" borderId="7" xfId="4" applyNumberFormat="1" applyFont="1" applyBorder="1" applyAlignment="1">
      <alignment horizontal="right" vertical="center" indent="1"/>
    </xf>
    <xf numFmtId="9" fontId="37" fillId="0" borderId="7" xfId="3" applyFont="1" applyBorder="1" applyAlignment="1">
      <alignment horizontal="right" vertical="center" indent="1"/>
    </xf>
    <xf numFmtId="164" fontId="62" fillId="0" borderId="7" xfId="8" applyNumberFormat="1" applyFont="1" applyFill="1" applyBorder="1" applyAlignment="1">
      <alignment horizontal="right" vertical="center" wrapText="1" indent="1"/>
    </xf>
    <xf numFmtId="0" fontId="38" fillId="10" borderId="7" xfId="0" applyFont="1" applyFill="1" applyBorder="1" applyAlignment="1">
      <alignment horizontal="left" vertical="center" indent="1"/>
    </xf>
    <xf numFmtId="0" fontId="37" fillId="9" borderId="7" xfId="0" applyFont="1" applyFill="1" applyBorder="1" applyAlignment="1">
      <alignment horizontal="left" vertical="center" indent="1"/>
    </xf>
    <xf numFmtId="0" fontId="37" fillId="0" borderId="7" xfId="0" applyFont="1" applyBorder="1" applyAlignment="1">
      <alignment horizontal="left" vertical="center" indent="1"/>
    </xf>
    <xf numFmtId="0" fontId="37" fillId="8" borderId="7" xfId="0" applyFont="1" applyFill="1" applyBorder="1" applyAlignment="1">
      <alignment horizontal="left" vertical="center" indent="1"/>
    </xf>
    <xf numFmtId="0" fontId="37" fillId="7" borderId="7" xfId="0" applyFont="1" applyFill="1" applyBorder="1" applyAlignment="1">
      <alignment horizontal="left" vertical="center" indent="1"/>
    </xf>
    <xf numFmtId="0" fontId="37" fillId="11" borderId="7" xfId="8" applyFont="1" applyFill="1" applyBorder="1" applyAlignment="1">
      <alignment horizontal="left" vertical="center" indent="1"/>
    </xf>
    <xf numFmtId="0" fontId="37" fillId="0" borderId="7" xfId="0" applyFont="1" applyBorder="1" applyAlignment="1">
      <alignment horizontal="left" vertical="center" wrapText="1" indent="1"/>
    </xf>
    <xf numFmtId="0" fontId="2" fillId="13" borderId="7" xfId="0" applyFont="1" applyFill="1" applyBorder="1" applyAlignment="1">
      <alignment horizontal="center" vertical="center" wrapText="1"/>
    </xf>
    <xf numFmtId="0" fontId="3" fillId="11" borderId="7" xfId="0" applyFont="1" applyFill="1" applyBorder="1" applyAlignment="1">
      <alignment horizontal="left" vertical="top" wrapText="1" indent="1"/>
    </xf>
    <xf numFmtId="0" fontId="9" fillId="11" borderId="7" xfId="0" applyFont="1" applyFill="1" applyBorder="1" applyAlignment="1">
      <alignment horizontal="left" vertical="top" wrapText="1" indent="1"/>
    </xf>
    <xf numFmtId="0" fontId="62" fillId="0" borderId="7" xfId="0" applyFont="1" applyBorder="1" applyAlignment="1">
      <alignment vertical="center"/>
    </xf>
    <xf numFmtId="0" fontId="2" fillId="14" borderId="7" xfId="0" applyFont="1" applyFill="1" applyBorder="1" applyAlignment="1">
      <alignment vertical="center"/>
    </xf>
    <xf numFmtId="0" fontId="3" fillId="15" borderId="7" xfId="0" applyFont="1" applyFill="1" applyBorder="1" applyAlignment="1">
      <alignment horizontal="left" vertical="top" wrapText="1" indent="1"/>
    </xf>
    <xf numFmtId="0" fontId="15" fillId="16" borderId="7" xfId="0" applyFont="1" applyFill="1" applyBorder="1" applyAlignment="1">
      <alignment horizontal="left" vertical="center" indent="1"/>
    </xf>
    <xf numFmtId="0" fontId="3" fillId="10" borderId="7" xfId="0" applyFont="1" applyFill="1" applyBorder="1" applyAlignment="1">
      <alignment horizontal="left" vertical="center" indent="1"/>
    </xf>
    <xf numFmtId="0" fontId="38" fillId="11" borderId="7" xfId="0" applyFont="1" applyFill="1" applyBorder="1" applyAlignment="1">
      <alignment horizontal="left" vertical="center" indent="1"/>
    </xf>
    <xf numFmtId="0" fontId="38" fillId="15" borderId="7" xfId="0" applyFont="1" applyFill="1" applyBorder="1" applyAlignment="1">
      <alignment horizontal="left" vertical="center" indent="1"/>
    </xf>
    <xf numFmtId="0" fontId="0" fillId="0" borderId="7" xfId="0" applyBorder="1" applyAlignment="1">
      <alignment horizontal="left" vertical="center" indent="1"/>
    </xf>
    <xf numFmtId="0" fontId="8" fillId="0" borderId="7" xfId="0" applyFont="1" applyBorder="1" applyAlignment="1">
      <alignment horizontal="left" vertical="center" indent="1"/>
    </xf>
    <xf numFmtId="0" fontId="62" fillId="0" borderId="7" xfId="0" applyFont="1" applyBorder="1" applyAlignment="1">
      <alignment horizontal="center" vertical="center"/>
    </xf>
    <xf numFmtId="44" fontId="0" fillId="0" borderId="7" xfId="0" applyNumberFormat="1" applyBorder="1" applyAlignment="1">
      <alignment horizontal="right" vertical="center"/>
    </xf>
    <xf numFmtId="166" fontId="0" fillId="0" borderId="7" xfId="2" applyNumberFormat="1" applyFont="1" applyBorder="1" applyAlignment="1">
      <alignment horizontal="right" vertical="center"/>
    </xf>
    <xf numFmtId="44" fontId="0" fillId="0" borderId="7" xfId="0" applyNumberFormat="1" applyBorder="1" applyAlignment="1">
      <alignment vertical="center"/>
    </xf>
    <xf numFmtId="0" fontId="38" fillId="0" borderId="7" xfId="4" applyFont="1" applyBorder="1" applyAlignment="1" applyProtection="1">
      <alignment horizontal="center" textRotation="45" wrapText="1"/>
      <protection locked="0"/>
    </xf>
    <xf numFmtId="9" fontId="38" fillId="11" borderId="7" xfId="6" applyFont="1" applyFill="1" applyBorder="1" applyAlignment="1" applyProtection="1">
      <alignment horizontal="center" textRotation="45" wrapText="1"/>
      <protection locked="0"/>
    </xf>
    <xf numFmtId="9" fontId="38" fillId="11" borderId="7" xfId="6" applyFont="1" applyFill="1" applyBorder="1" applyAlignment="1">
      <alignment horizontal="center" textRotation="45" wrapText="1"/>
    </xf>
    <xf numFmtId="9" fontId="38" fillId="15" borderId="7" xfId="6" applyFont="1" applyFill="1" applyBorder="1" applyAlignment="1" applyProtection="1">
      <alignment horizontal="center" textRotation="45" wrapText="1"/>
      <protection locked="0"/>
    </xf>
    <xf numFmtId="9" fontId="38" fillId="15" borderId="7" xfId="6" applyFont="1" applyFill="1" applyBorder="1" applyAlignment="1">
      <alignment horizontal="center" textRotation="45" wrapText="1"/>
    </xf>
    <xf numFmtId="9" fontId="38" fillId="17" borderId="7" xfId="6" applyFont="1" applyFill="1" applyBorder="1" applyAlignment="1">
      <alignment horizontal="center" textRotation="45" wrapText="1"/>
    </xf>
    <xf numFmtId="9" fontId="38" fillId="17" borderId="7" xfId="3" applyFont="1" applyFill="1" applyBorder="1" applyAlignment="1" applyProtection="1">
      <alignment horizontal="center" textRotation="45" wrapText="1"/>
      <protection locked="0"/>
    </xf>
    <xf numFmtId="9" fontId="38" fillId="19" borderId="7" xfId="3" applyFont="1" applyFill="1" applyBorder="1" applyAlignment="1" applyProtection="1">
      <alignment horizontal="center" textRotation="45" wrapText="1"/>
      <protection locked="0"/>
    </xf>
    <xf numFmtId="9" fontId="2" fillId="18" borderId="7" xfId="6" applyFont="1" applyFill="1" applyBorder="1" applyAlignment="1">
      <alignment horizontal="center" textRotation="45" wrapText="1"/>
    </xf>
    <xf numFmtId="0" fontId="37" fillId="10" borderId="7" xfId="4" applyFont="1" applyFill="1" applyBorder="1" applyAlignment="1">
      <alignment horizontal="left" vertical="top" indent="1"/>
    </xf>
    <xf numFmtId="0" fontId="40" fillId="10" borderId="7" xfId="4" applyFont="1" applyFill="1" applyBorder="1" applyAlignment="1">
      <alignment vertical="top" wrapText="1"/>
    </xf>
    <xf numFmtId="0" fontId="37" fillId="10" borderId="7" xfId="4" applyFont="1" applyFill="1" applyBorder="1" applyAlignment="1">
      <alignment horizontal="left" vertical="center" wrapText="1" indent="1"/>
    </xf>
    <xf numFmtId="2" fontId="37" fillId="10" borderId="7" xfId="0" applyNumberFormat="1" applyFont="1" applyFill="1" applyBorder="1" applyAlignment="1">
      <alignment horizontal="left" vertical="top" wrapText="1"/>
    </xf>
    <xf numFmtId="44" fontId="37" fillId="10" borderId="7" xfId="1" applyFont="1" applyFill="1" applyBorder="1" applyAlignment="1">
      <alignment horizontal="left" vertical="top" wrapText="1"/>
    </xf>
    <xf numFmtId="2" fontId="37" fillId="10" borderId="7" xfId="0" applyNumberFormat="1" applyFont="1" applyFill="1" applyBorder="1" applyAlignment="1">
      <alignment horizontal="right" vertical="center" wrapText="1"/>
    </xf>
    <xf numFmtId="2" fontId="37" fillId="10" borderId="7" xfId="0" applyNumberFormat="1" applyFont="1" applyFill="1" applyBorder="1" applyAlignment="1">
      <alignment horizontal="center" vertical="center" wrapText="1"/>
    </xf>
    <xf numFmtId="0" fontId="37" fillId="10" borderId="7" xfId="4" applyFont="1" applyFill="1" applyBorder="1" applyAlignment="1">
      <alignment horizontal="left" vertical="center" indent="1"/>
    </xf>
    <xf numFmtId="44" fontId="37" fillId="10" borderId="7" xfId="1" applyFont="1" applyFill="1" applyBorder="1" applyAlignment="1">
      <alignment vertical="center"/>
    </xf>
    <xf numFmtId="0" fontId="37" fillId="10" borderId="7" xfId="0" applyFont="1" applyFill="1" applyBorder="1" applyAlignment="1">
      <alignment horizontal="right" vertical="center"/>
    </xf>
    <xf numFmtId="44" fontId="37" fillId="10" borderId="7" xfId="1" applyFont="1" applyFill="1" applyBorder="1" applyAlignment="1">
      <alignment horizontal="right" vertical="center"/>
    </xf>
    <xf numFmtId="0" fontId="37" fillId="10" borderId="7" xfId="0" applyFont="1" applyFill="1" applyBorder="1" applyAlignment="1">
      <alignment vertical="top" wrapText="1"/>
    </xf>
    <xf numFmtId="0" fontId="37" fillId="10" borderId="7" xfId="0" applyFont="1" applyFill="1" applyBorder="1"/>
    <xf numFmtId="0" fontId="37" fillId="10" borderId="7" xfId="0" applyFont="1" applyFill="1" applyBorder="1" applyAlignment="1">
      <alignment horizontal="right"/>
    </xf>
    <xf numFmtId="0" fontId="62" fillId="0" borderId="7" xfId="4" applyFont="1" applyBorder="1" applyAlignment="1">
      <alignment horizontal="left" wrapText="1" indent="1"/>
    </xf>
    <xf numFmtId="9" fontId="62" fillId="0" borderId="7" xfId="6" applyFont="1" applyBorder="1" applyAlignment="1">
      <alignment wrapText="1"/>
    </xf>
    <xf numFmtId="9" fontId="27" fillId="3" borderId="7" xfId="6" applyFont="1" applyFill="1" applyBorder="1" applyAlignment="1">
      <alignment wrapText="1"/>
    </xf>
    <xf numFmtId="0" fontId="22" fillId="0" borderId="7" xfId="4" applyFont="1" applyBorder="1" applyAlignment="1">
      <alignment horizontal="center" textRotation="45" wrapText="1"/>
    </xf>
    <xf numFmtId="9" fontId="22" fillId="11" borderId="7" xfId="6" applyFont="1" applyFill="1" applyBorder="1" applyAlignment="1">
      <alignment horizontal="center" textRotation="45" wrapText="1"/>
    </xf>
    <xf numFmtId="9" fontId="22" fillId="15" borderId="7" xfId="6" applyFont="1" applyFill="1" applyBorder="1" applyAlignment="1">
      <alignment horizontal="center" textRotation="45" wrapText="1"/>
    </xf>
    <xf numFmtId="9" fontId="22" fillId="17" borderId="7" xfId="6" applyFont="1" applyFill="1" applyBorder="1" applyAlignment="1">
      <alignment horizontal="center" textRotation="45" wrapText="1"/>
    </xf>
    <xf numFmtId="9" fontId="22" fillId="19" borderId="7" xfId="3" applyFont="1" applyFill="1" applyBorder="1" applyAlignment="1" applyProtection="1">
      <alignment horizontal="center" textRotation="45" wrapText="1"/>
      <protection locked="0"/>
    </xf>
    <xf numFmtId="9" fontId="31" fillId="18" borderId="7" xfId="6" applyFont="1" applyFill="1" applyBorder="1" applyAlignment="1">
      <alignment horizontal="center" textRotation="45" wrapText="1"/>
    </xf>
    <xf numFmtId="9" fontId="31" fillId="18" borderId="7" xfId="3" applyFont="1" applyFill="1" applyBorder="1" applyAlignment="1" applyProtection="1">
      <alignment horizontal="center" textRotation="45" wrapText="1"/>
      <protection locked="0"/>
    </xf>
    <xf numFmtId="0" fontId="24" fillId="10" borderId="7" xfId="4" applyFont="1" applyFill="1" applyBorder="1" applyAlignment="1">
      <alignment horizontal="left" vertical="top" indent="1"/>
    </xf>
    <xf numFmtId="0" fontId="23" fillId="10" borderId="7" xfId="4" applyFont="1" applyFill="1" applyBorder="1" applyAlignment="1">
      <alignment vertical="top" wrapText="1"/>
    </xf>
    <xf numFmtId="0" fontId="20" fillId="10" borderId="7" xfId="0" applyFont="1" applyFill="1" applyBorder="1" applyAlignment="1">
      <alignment horizontal="left" vertical="center" indent="1"/>
    </xf>
    <xf numFmtId="0" fontId="20" fillId="10" borderId="7" xfId="0" applyFont="1" applyFill="1" applyBorder="1" applyAlignment="1">
      <alignment horizontal="right" vertical="center"/>
    </xf>
    <xf numFmtId="164" fontId="20" fillId="10" borderId="7" xfId="1" applyNumberFormat="1" applyFont="1" applyFill="1" applyBorder="1" applyAlignment="1">
      <alignment vertical="center"/>
    </xf>
    <xf numFmtId="0" fontId="24" fillId="10" borderId="7" xfId="4" applyFont="1" applyFill="1" applyBorder="1" applyAlignment="1">
      <alignment horizontal="left" vertical="center" indent="1"/>
    </xf>
    <xf numFmtId="0" fontId="20" fillId="10" borderId="7" xfId="0" applyFont="1" applyFill="1" applyBorder="1" applyAlignment="1">
      <alignment vertical="center"/>
    </xf>
    <xf numFmtId="0" fontId="20" fillId="10" borderId="7" xfId="0" applyFont="1" applyFill="1" applyBorder="1" applyAlignment="1">
      <alignment vertical="top" wrapText="1"/>
    </xf>
    <xf numFmtId="1" fontId="20" fillId="10" borderId="7" xfId="0" applyNumberFormat="1" applyFont="1" applyFill="1" applyBorder="1" applyAlignment="1">
      <alignment vertical="top" wrapText="1"/>
    </xf>
    <xf numFmtId="0" fontId="62" fillId="0" borderId="7" xfId="4" applyFont="1" applyBorder="1" applyAlignment="1">
      <alignment horizontal="left" vertical="center" wrapText="1" indent="1"/>
    </xf>
    <xf numFmtId="9" fontId="62" fillId="0" borderId="7" xfId="6" applyFont="1" applyBorder="1" applyAlignment="1">
      <alignment horizontal="right" vertical="center" wrapText="1"/>
    </xf>
    <xf numFmtId="9" fontId="27" fillId="3" borderId="7" xfId="6" applyFont="1" applyFill="1" applyBorder="1" applyAlignment="1">
      <alignment horizontal="right" vertical="center" wrapText="1"/>
    </xf>
    <xf numFmtId="164" fontId="62" fillId="0" borderId="7" xfId="1" applyNumberFormat="1" applyFont="1" applyBorder="1" applyAlignment="1">
      <alignment horizontal="right" vertical="center"/>
    </xf>
    <xf numFmtId="164" fontId="8" fillId="0" borderId="7" xfId="1" applyNumberFormat="1" applyFont="1" applyBorder="1" applyAlignment="1">
      <alignment horizontal="right" vertical="center" wrapText="1"/>
    </xf>
    <xf numFmtId="0" fontId="27" fillId="10" borderId="8" xfId="4" applyFont="1" applyFill="1" applyBorder="1" applyAlignment="1">
      <alignment horizontal="left" vertical="center" indent="1"/>
    </xf>
    <xf numFmtId="0" fontId="8" fillId="10" borderId="8" xfId="0" applyFont="1" applyFill="1" applyBorder="1" applyAlignment="1">
      <alignment horizontal="right" vertical="center"/>
    </xf>
    <xf numFmtId="0" fontId="27" fillId="10" borderId="8" xfId="4" applyFont="1" applyFill="1" applyBorder="1" applyAlignment="1">
      <alignment horizontal="right" vertical="center"/>
    </xf>
    <xf numFmtId="0" fontId="8" fillId="10" borderId="8" xfId="0" applyFont="1" applyFill="1" applyBorder="1" applyAlignment="1">
      <alignment vertical="center"/>
    </xf>
    <xf numFmtId="1" fontId="8" fillId="10" borderId="8" xfId="0" applyNumberFormat="1" applyFont="1" applyFill="1" applyBorder="1" applyAlignment="1">
      <alignment vertical="center"/>
    </xf>
    <xf numFmtId="0" fontId="62" fillId="0" borderId="9" xfId="4" applyFont="1" applyBorder="1" applyAlignment="1">
      <alignment horizontal="left" vertical="center" wrapText="1" indent="1"/>
    </xf>
    <xf numFmtId="9" fontId="62" fillId="0" borderId="9" xfId="6" applyFont="1" applyBorder="1" applyAlignment="1">
      <alignment horizontal="right" vertical="center" wrapText="1"/>
    </xf>
    <xf numFmtId="9" fontId="27" fillId="3" borderId="9" xfId="6" applyFont="1" applyFill="1" applyBorder="1" applyAlignment="1">
      <alignment horizontal="right" vertical="center" wrapText="1"/>
    </xf>
    <xf numFmtId="164" fontId="62" fillId="0" borderId="9" xfId="1" applyNumberFormat="1" applyFont="1" applyBorder="1" applyAlignment="1">
      <alignment horizontal="right" vertical="center"/>
    </xf>
    <xf numFmtId="164" fontId="8" fillId="0" borderId="9" xfId="1" applyNumberFormat="1" applyFont="1" applyBorder="1" applyAlignment="1">
      <alignment horizontal="right" vertical="center" wrapText="1"/>
    </xf>
    <xf numFmtId="0" fontId="37" fillId="10" borderId="8" xfId="4" applyFont="1" applyFill="1" applyBorder="1" applyAlignment="1">
      <alignment horizontal="left" vertical="center" indent="1"/>
    </xf>
    <xf numFmtId="0" fontId="37" fillId="10" borderId="8" xfId="0" applyFont="1" applyFill="1" applyBorder="1" applyAlignment="1">
      <alignment vertical="center"/>
    </xf>
    <xf numFmtId="1" fontId="37" fillId="10" borderId="8" xfId="0" applyNumberFormat="1" applyFont="1" applyFill="1" applyBorder="1" applyAlignment="1">
      <alignment vertical="center"/>
    </xf>
    <xf numFmtId="0" fontId="37" fillId="10" borderId="8" xfId="0" applyFont="1" applyFill="1" applyBorder="1" applyAlignment="1">
      <alignment horizontal="right" vertical="center"/>
    </xf>
    <xf numFmtId="44" fontId="37" fillId="10" borderId="8" xfId="1" applyFont="1" applyFill="1" applyBorder="1" applyAlignment="1">
      <alignment horizontal="right" vertical="center"/>
    </xf>
    <xf numFmtId="0" fontId="62" fillId="0" borderId="9" xfId="4" applyFont="1" applyBorder="1" applyAlignment="1">
      <alignment horizontal="left" wrapText="1" indent="1"/>
    </xf>
    <xf numFmtId="9" fontId="62" fillId="0" borderId="9" xfId="6" applyFont="1" applyBorder="1" applyAlignment="1">
      <alignment wrapText="1"/>
    </xf>
    <xf numFmtId="9" fontId="27" fillId="3" borderId="9" xfId="6" applyFont="1" applyFill="1" applyBorder="1" applyAlignment="1">
      <alignment wrapText="1"/>
    </xf>
    <xf numFmtId="0" fontId="0" fillId="0" borderId="7" xfId="0" applyBorder="1"/>
    <xf numFmtId="44" fontId="0" fillId="0" borderId="7" xfId="0" applyNumberFormat="1" applyBorder="1"/>
    <xf numFmtId="167" fontId="0" fillId="0" borderId="7" xfId="3" applyNumberFormat="1" applyFont="1" applyBorder="1"/>
    <xf numFmtId="167" fontId="0" fillId="0" borderId="7" xfId="3" applyNumberFormat="1" applyFont="1" applyFill="1" applyBorder="1"/>
    <xf numFmtId="0" fontId="0" fillId="6" borderId="7" xfId="0" applyFill="1" applyBorder="1"/>
    <xf numFmtId="167" fontId="3" fillId="6" borderId="7" xfId="0" applyNumberFormat="1" applyFont="1" applyFill="1" applyBorder="1"/>
    <xf numFmtId="167" fontId="3" fillId="6" borderId="7" xfId="0" applyNumberFormat="1" applyFont="1" applyFill="1" applyBorder="1" applyAlignment="1">
      <alignment horizontal="right"/>
    </xf>
    <xf numFmtId="0" fontId="12" fillId="6" borderId="0" xfId="0" applyFont="1" applyFill="1"/>
    <xf numFmtId="0" fontId="8" fillId="6" borderId="0" xfId="0" applyFont="1" applyFill="1"/>
    <xf numFmtId="0" fontId="9" fillId="6" borderId="0" xfId="0" applyFont="1" applyFill="1"/>
    <xf numFmtId="0" fontId="3" fillId="6" borderId="0" xfId="0" applyFont="1" applyFill="1"/>
    <xf numFmtId="0" fontId="37" fillId="6" borderId="0" xfId="0" applyFont="1" applyFill="1"/>
    <xf numFmtId="0" fontId="38" fillId="6" borderId="0" xfId="0" applyFont="1" applyFill="1"/>
    <xf numFmtId="0" fontId="46" fillId="6" borderId="0" xfId="0" applyFont="1" applyFill="1"/>
    <xf numFmtId="0" fontId="37" fillId="0" borderId="7" xfId="0" applyFont="1" applyBorder="1"/>
    <xf numFmtId="44" fontId="37" fillId="0" borderId="7" xfId="0" applyNumberFormat="1" applyFont="1" applyBorder="1"/>
    <xf numFmtId="0" fontId="37" fillId="6" borderId="7" xfId="0" applyFont="1" applyFill="1" applyBorder="1"/>
    <xf numFmtId="167" fontId="37" fillId="0" borderId="7" xfId="0" applyNumberFormat="1" applyFont="1" applyBorder="1"/>
    <xf numFmtId="167" fontId="38" fillId="6" borderId="7" xfId="0" applyNumberFormat="1" applyFont="1" applyFill="1" applyBorder="1"/>
    <xf numFmtId="0" fontId="13" fillId="6" borderId="0" xfId="0" applyFont="1" applyFill="1" applyAlignment="1">
      <alignment horizontal="center" wrapText="1"/>
    </xf>
    <xf numFmtId="167" fontId="0" fillId="6" borderId="0" xfId="0" applyNumberFormat="1" applyFill="1"/>
    <xf numFmtId="44" fontId="37" fillId="0" borderId="9" xfId="0" applyNumberFormat="1" applyFont="1" applyBorder="1"/>
    <xf numFmtId="167" fontId="0" fillId="0" borderId="9" xfId="3" applyNumberFormat="1" applyFont="1" applyBorder="1"/>
    <xf numFmtId="167" fontId="37" fillId="0" borderId="9" xfId="0" applyNumberFormat="1" applyFont="1" applyBorder="1"/>
    <xf numFmtId="0" fontId="38" fillId="12" borderId="5" xfId="0" applyFont="1" applyFill="1" applyBorder="1" applyAlignment="1">
      <alignment vertical="center"/>
    </xf>
    <xf numFmtId="167" fontId="0" fillId="0" borderId="9" xfId="3" applyNumberFormat="1" applyFont="1" applyFill="1" applyBorder="1"/>
    <xf numFmtId="9" fontId="0" fillId="6" borderId="0" xfId="0" applyNumberFormat="1" applyFill="1"/>
    <xf numFmtId="9" fontId="8" fillId="6" borderId="0" xfId="0" applyNumberFormat="1" applyFont="1" applyFill="1"/>
    <xf numFmtId="0" fontId="38" fillId="12" borderId="5" xfId="0" applyFont="1" applyFill="1" applyBorder="1" applyAlignment="1">
      <alignment horizontal="left" vertical="center" indent="1"/>
    </xf>
    <xf numFmtId="0" fontId="37" fillId="0" borderId="9" xfId="0" applyFont="1" applyBorder="1" applyAlignment="1">
      <alignment horizontal="left" indent="1"/>
    </xf>
    <xf numFmtId="0" fontId="37" fillId="0" borderId="7" xfId="0" applyFont="1" applyBorder="1" applyAlignment="1">
      <alignment horizontal="left" indent="1"/>
    </xf>
    <xf numFmtId="0" fontId="38" fillId="12" borderId="5" xfId="0" applyFont="1" applyFill="1" applyBorder="1" applyAlignment="1">
      <alignment horizontal="left" vertical="center" indent="2"/>
    </xf>
    <xf numFmtId="0" fontId="37" fillId="6" borderId="7" xfId="0" applyFont="1" applyFill="1" applyBorder="1" applyAlignment="1">
      <alignment horizontal="left" indent="1"/>
    </xf>
    <xf numFmtId="0" fontId="64" fillId="6" borderId="0" xfId="0" applyFont="1" applyFill="1"/>
    <xf numFmtId="0" fontId="8" fillId="6" borderId="0" xfId="0" applyFont="1" applyFill="1" applyAlignment="1">
      <alignment horizontal="left" indent="1"/>
    </xf>
    <xf numFmtId="0" fontId="38" fillId="12" borderId="7" xfId="0" applyFont="1" applyFill="1" applyBorder="1" applyAlignment="1">
      <alignment horizontal="left" indent="1"/>
    </xf>
    <xf numFmtId="0" fontId="37" fillId="12" borderId="7" xfId="0" applyFont="1" applyFill="1" applyBorder="1" applyAlignment="1">
      <alignment horizontal="left" indent="1"/>
    </xf>
    <xf numFmtId="0" fontId="38" fillId="10" borderId="7" xfId="0" applyFont="1" applyFill="1" applyBorder="1" applyAlignment="1">
      <alignment horizontal="left" indent="1"/>
    </xf>
    <xf numFmtId="0" fontId="37" fillId="12" borderId="7" xfId="0" applyFont="1" applyFill="1" applyBorder="1" applyAlignment="1">
      <alignment horizontal="left" vertical="center" indent="1"/>
    </xf>
    <xf numFmtId="0" fontId="0" fillId="12" borderId="7" xfId="0" applyFill="1" applyBorder="1" applyAlignment="1">
      <alignment horizontal="left" vertical="center" indent="1"/>
    </xf>
    <xf numFmtId="0" fontId="0" fillId="12" borderId="7" xfId="0" applyFill="1" applyBorder="1" applyAlignment="1">
      <alignment horizontal="left" indent="1"/>
    </xf>
    <xf numFmtId="0" fontId="0" fillId="0" borderId="7" xfId="0" applyBorder="1" applyAlignment="1">
      <alignment horizontal="left" indent="1"/>
    </xf>
    <xf numFmtId="0" fontId="38" fillId="12" borderId="7" xfId="0" applyFont="1" applyFill="1" applyBorder="1" applyAlignment="1">
      <alignment horizontal="left" vertical="center" indent="1"/>
    </xf>
    <xf numFmtId="0" fontId="2" fillId="6" borderId="0" xfId="0" applyFont="1" applyFill="1"/>
    <xf numFmtId="44" fontId="0" fillId="0" borderId="7" xfId="1" applyFont="1" applyFill="1" applyBorder="1"/>
    <xf numFmtId="44" fontId="8" fillId="0" borderId="7" xfId="1" applyFont="1" applyBorder="1"/>
    <xf numFmtId="44" fontId="8" fillId="0" borderId="7" xfId="1" applyFont="1" applyFill="1" applyBorder="1"/>
    <xf numFmtId="0" fontId="3" fillId="0" borderId="7" xfId="0" applyFont="1" applyBorder="1"/>
    <xf numFmtId="44" fontId="0" fillId="0" borderId="7" xfId="1" applyFont="1" applyBorder="1"/>
    <xf numFmtId="44" fontId="3" fillId="2" borderId="7" xfId="1" applyFont="1" applyFill="1" applyBorder="1"/>
    <xf numFmtId="0" fontId="56" fillId="0" borderId="0" xfId="0" applyFont="1" applyAlignment="1">
      <alignment vertical="center"/>
    </xf>
    <xf numFmtId="0" fontId="56" fillId="6" borderId="0" xfId="0" applyFont="1" applyFill="1" applyAlignment="1">
      <alignment horizontal="center" vertical="center"/>
    </xf>
    <xf numFmtId="0" fontId="56" fillId="0" borderId="0" xfId="0" applyFont="1" applyAlignment="1">
      <alignment horizontal="center" vertical="center"/>
    </xf>
    <xf numFmtId="0" fontId="56" fillId="11" borderId="7" xfId="0" applyFont="1" applyFill="1" applyBorder="1" applyAlignment="1">
      <alignment horizontal="center" vertical="center"/>
    </xf>
    <xf numFmtId="0" fontId="56" fillId="15" borderId="7" xfId="0" applyFont="1" applyFill="1" applyBorder="1" applyAlignment="1">
      <alignment horizontal="center" vertical="center"/>
    </xf>
    <xf numFmtId="0" fontId="2" fillId="6" borderId="0" xfId="0" applyFont="1" applyFill="1" applyAlignment="1">
      <alignment vertical="center"/>
    </xf>
    <xf numFmtId="0" fontId="2" fillId="0" borderId="0" xfId="0" applyFont="1" applyAlignment="1">
      <alignment vertical="center"/>
    </xf>
    <xf numFmtId="0" fontId="57" fillId="6" borderId="0" xfId="0" applyFont="1" applyFill="1" applyAlignment="1">
      <alignment vertical="center"/>
    </xf>
    <xf numFmtId="0" fontId="57" fillId="18" borderId="7" xfId="0" applyFont="1" applyFill="1" applyBorder="1" applyAlignment="1">
      <alignment horizontal="center" vertical="center"/>
    </xf>
    <xf numFmtId="0" fontId="57" fillId="0" borderId="0" xfId="0" applyFont="1" applyAlignment="1">
      <alignment vertical="center"/>
    </xf>
    <xf numFmtId="44" fontId="1" fillId="10" borderId="7" xfId="1" applyFont="1" applyFill="1" applyBorder="1"/>
    <xf numFmtId="44" fontId="3" fillId="10" borderId="7" xfId="1" applyFont="1" applyFill="1" applyBorder="1"/>
    <xf numFmtId="0" fontId="57" fillId="18" borderId="7" xfId="0" applyFont="1" applyFill="1" applyBorder="1" applyAlignment="1">
      <alignment horizontal="left" vertical="center" indent="1"/>
    </xf>
    <xf numFmtId="0" fontId="8" fillId="0" borderId="7" xfId="0" applyFont="1" applyBorder="1" applyAlignment="1">
      <alignment horizontal="left" vertical="center" wrapText="1" indent="1"/>
    </xf>
    <xf numFmtId="0" fontId="3" fillId="6" borderId="7" xfId="0" applyFont="1" applyFill="1" applyBorder="1" applyAlignment="1">
      <alignment horizontal="left" vertical="center" indent="1"/>
    </xf>
    <xf numFmtId="44" fontId="0" fillId="6" borderId="7" xfId="1" applyFont="1" applyFill="1" applyBorder="1"/>
    <xf numFmtId="44" fontId="3" fillId="6" borderId="7" xfId="1" applyFont="1" applyFill="1" applyBorder="1"/>
    <xf numFmtId="44" fontId="0" fillId="10" borderId="7" xfId="1" applyFont="1" applyFill="1" applyBorder="1"/>
    <xf numFmtId="44" fontId="1" fillId="6" borderId="7" xfId="1" applyFont="1" applyFill="1" applyBorder="1"/>
    <xf numFmtId="167" fontId="0" fillId="6" borderId="7" xfId="3" applyNumberFormat="1" applyFont="1" applyFill="1" applyBorder="1"/>
    <xf numFmtId="167" fontId="3" fillId="6" borderId="7" xfId="3" applyNumberFormat="1" applyFont="1" applyFill="1" applyBorder="1"/>
    <xf numFmtId="0" fontId="3" fillId="6" borderId="7" xfId="0" applyFont="1" applyFill="1" applyBorder="1"/>
    <xf numFmtId="0" fontId="0" fillId="6" borderId="7" xfId="0" applyFill="1" applyBorder="1" applyAlignment="1">
      <alignment horizontal="left" vertical="center" indent="1"/>
    </xf>
    <xf numFmtId="167" fontId="1" fillId="6" borderId="7" xfId="3" applyNumberFormat="1" applyFont="1" applyFill="1" applyBorder="1"/>
    <xf numFmtId="0" fontId="38" fillId="0" borderId="7" xfId="0" applyFont="1" applyBorder="1" applyAlignment="1">
      <alignment horizontal="left" vertical="center" indent="1"/>
    </xf>
    <xf numFmtId="0" fontId="62" fillId="6" borderId="0" xfId="0" applyFont="1" applyFill="1"/>
    <xf numFmtId="0" fontId="66" fillId="0" borderId="7" xfId="0" applyFont="1" applyBorder="1" applyAlignment="1">
      <alignment horizontal="left" vertical="center" indent="1"/>
    </xf>
    <xf numFmtId="0" fontId="67" fillId="0" borderId="7" xfId="0" applyFont="1" applyBorder="1" applyAlignment="1">
      <alignment horizontal="left" vertical="center" indent="1"/>
    </xf>
    <xf numFmtId="44" fontId="62" fillId="0" borderId="7" xfId="1" applyFont="1" applyFill="1" applyBorder="1"/>
    <xf numFmtId="44" fontId="67" fillId="0" borderId="7" xfId="1" applyFont="1" applyFill="1" applyBorder="1"/>
    <xf numFmtId="0" fontId="62" fillId="0" borderId="0" xfId="0" applyFont="1"/>
    <xf numFmtId="44" fontId="62" fillId="0" borderId="7" xfId="1" applyFont="1" applyBorder="1"/>
    <xf numFmtId="44" fontId="67" fillId="0" borderId="7" xfId="1" applyFont="1" applyBorder="1"/>
    <xf numFmtId="164" fontId="0" fillId="0" borderId="7" xfId="0" applyNumberFormat="1" applyBorder="1"/>
    <xf numFmtId="164" fontId="3" fillId="0" borderId="7" xfId="0" applyNumberFormat="1" applyFont="1" applyBorder="1"/>
    <xf numFmtId="164" fontId="37" fillId="0" borderId="7" xfId="0" applyNumberFormat="1" applyFont="1" applyBorder="1"/>
    <xf numFmtId="164" fontId="38" fillId="0" borderId="7" xfId="0" applyNumberFormat="1" applyFont="1" applyBorder="1"/>
    <xf numFmtId="0" fontId="37" fillId="11" borderId="0" xfId="4" applyFont="1" applyFill="1"/>
    <xf numFmtId="164" fontId="38" fillId="10" borderId="7" xfId="0" applyNumberFormat="1" applyFont="1" applyFill="1" applyBorder="1"/>
    <xf numFmtId="0" fontId="65" fillId="11" borderId="7" xfId="0" applyFont="1" applyFill="1" applyBorder="1" applyAlignment="1">
      <alignment horizontal="center" vertical="center"/>
    </xf>
    <xf numFmtId="0" fontId="65" fillId="17" borderId="7" xfId="0" applyFont="1" applyFill="1" applyBorder="1" applyAlignment="1">
      <alignment horizontal="center" vertical="center"/>
    </xf>
    <xf numFmtId="0" fontId="65" fillId="15" borderId="7" xfId="0" applyFont="1" applyFill="1" applyBorder="1" applyAlignment="1">
      <alignment horizontal="center" vertical="center"/>
    </xf>
    <xf numFmtId="0" fontId="0" fillId="10" borderId="7" xfId="0" applyFill="1" applyBorder="1"/>
    <xf numFmtId="164" fontId="3" fillId="10" borderId="7" xfId="0" applyNumberFormat="1" applyFont="1" applyFill="1" applyBorder="1"/>
    <xf numFmtId="0" fontId="3" fillId="0" borderId="7" xfId="0" applyFont="1" applyBorder="1" applyAlignment="1">
      <alignment vertical="center"/>
    </xf>
    <xf numFmtId="0" fontId="28" fillId="0" borderId="0" xfId="4" applyFont="1" applyAlignment="1">
      <alignment horizontal="left" vertical="center" indent="1"/>
    </xf>
    <xf numFmtId="0" fontId="28" fillId="11" borderId="0" xfId="4" applyFont="1" applyFill="1" applyAlignment="1">
      <alignment horizontal="left" vertical="center" indent="1"/>
    </xf>
    <xf numFmtId="0" fontId="2" fillId="18" borderId="0" xfId="0" applyFont="1" applyFill="1" applyAlignment="1">
      <alignment horizontal="left" vertical="center" indent="1"/>
    </xf>
    <xf numFmtId="0" fontId="2" fillId="18" borderId="1" xfId="0" applyFont="1" applyFill="1" applyBorder="1" applyAlignment="1">
      <alignment horizontal="left" vertical="center" indent="1"/>
    </xf>
    <xf numFmtId="0" fontId="58" fillId="6" borderId="0" xfId="0" applyFont="1" applyFill="1" applyAlignment="1">
      <alignment horizontal="left" vertical="center" indent="1"/>
    </xf>
    <xf numFmtId="0" fontId="56" fillId="0" borderId="7" xfId="0" applyFont="1" applyBorder="1" applyAlignment="1">
      <alignment horizontal="left" vertical="center" indent="1"/>
    </xf>
    <xf numFmtId="44" fontId="58" fillId="0" borderId="7" xfId="1" applyFont="1" applyFill="1" applyBorder="1" applyAlignment="1">
      <alignment horizontal="left" vertical="center" indent="1"/>
    </xf>
    <xf numFmtId="44" fontId="56" fillId="0" borderId="7" xfId="1" applyFont="1" applyFill="1" applyBorder="1" applyAlignment="1">
      <alignment horizontal="left" vertical="center" indent="1"/>
    </xf>
    <xf numFmtId="0" fontId="58" fillId="0" borderId="0" xfId="0" applyFont="1" applyAlignment="1">
      <alignment horizontal="left" vertical="center" indent="1"/>
    </xf>
    <xf numFmtId="44" fontId="58" fillId="0" borderId="7" xfId="1" applyFont="1" applyBorder="1" applyAlignment="1">
      <alignment horizontal="left" vertical="center" indent="1"/>
    </xf>
    <xf numFmtId="44" fontId="56" fillId="0" borderId="7" xfId="1" applyFont="1" applyBorder="1" applyAlignment="1">
      <alignment horizontal="left" vertical="center" indent="1"/>
    </xf>
    <xf numFmtId="0" fontId="57" fillId="6" borderId="0" xfId="0" applyFont="1" applyFill="1" applyAlignment="1">
      <alignment horizontal="left" vertical="center" indent="1"/>
    </xf>
    <xf numFmtId="0" fontId="57" fillId="0" borderId="0" xfId="0" applyFont="1" applyAlignment="1">
      <alignment horizontal="left" vertical="center" indent="1"/>
    </xf>
    <xf numFmtId="167" fontId="58" fillId="0" borderId="7" xfId="3" applyNumberFormat="1" applyFont="1" applyBorder="1" applyAlignment="1">
      <alignment horizontal="left" vertical="center" indent="1"/>
    </xf>
    <xf numFmtId="167" fontId="56" fillId="0" borderId="7" xfId="3" applyNumberFormat="1" applyFont="1" applyBorder="1" applyAlignment="1">
      <alignment horizontal="left" vertical="center" indent="1"/>
    </xf>
    <xf numFmtId="0" fontId="58" fillId="0" borderId="7" xfId="0" applyFont="1" applyBorder="1" applyAlignment="1">
      <alignment horizontal="left" vertical="center" indent="1"/>
    </xf>
    <xf numFmtId="167" fontId="58" fillId="0" borderId="7" xfId="3" applyNumberFormat="1" applyFont="1" applyFill="1" applyBorder="1" applyAlignment="1">
      <alignment horizontal="left" vertical="center" indent="1"/>
    </xf>
    <xf numFmtId="167" fontId="56" fillId="0" borderId="7" xfId="3" applyNumberFormat="1" applyFont="1" applyFill="1" applyBorder="1" applyAlignment="1">
      <alignment horizontal="left" vertical="center" indent="1"/>
    </xf>
    <xf numFmtId="0" fontId="57" fillId="18" borderId="0" xfId="0" applyFont="1" applyFill="1" applyAlignment="1">
      <alignment horizontal="left" vertical="center" indent="1"/>
    </xf>
    <xf numFmtId="44" fontId="0" fillId="0" borderId="7" xfId="1" applyFont="1" applyFill="1" applyBorder="1" applyAlignment="1">
      <alignment horizontal="left" vertical="center" indent="1"/>
    </xf>
    <xf numFmtId="0" fontId="27" fillId="0" borderId="7" xfId="0" applyFont="1" applyBorder="1" applyAlignment="1">
      <alignment horizontal="left" vertical="center" indent="1"/>
    </xf>
    <xf numFmtId="0" fontId="68" fillId="0" borderId="7" xfId="0" applyFont="1" applyBorder="1" applyAlignment="1">
      <alignment horizontal="left" vertical="center" indent="1"/>
    </xf>
    <xf numFmtId="0" fontId="3" fillId="17" borderId="7" xfId="0" applyFont="1" applyFill="1" applyBorder="1" applyAlignment="1">
      <alignment horizontal="left" vertical="center" indent="1"/>
    </xf>
    <xf numFmtId="44" fontId="0" fillId="17" borderId="7" xfId="1" applyFont="1" applyFill="1" applyBorder="1"/>
    <xf numFmtId="44" fontId="3" fillId="17" borderId="7" xfId="1" applyFont="1" applyFill="1" applyBorder="1"/>
    <xf numFmtId="44" fontId="1" fillId="17" borderId="7" xfId="1" applyFont="1" applyFill="1" applyBorder="1"/>
    <xf numFmtId="0" fontId="3" fillId="20" borderId="7" xfId="0" applyFont="1" applyFill="1" applyBorder="1" applyAlignment="1">
      <alignment horizontal="left" vertical="center" indent="1"/>
    </xf>
    <xf numFmtId="44" fontId="0" fillId="20" borderId="7" xfId="0" applyNumberFormat="1" applyFill="1" applyBorder="1"/>
    <xf numFmtId="44" fontId="3" fillId="20" borderId="7" xfId="0" applyNumberFormat="1" applyFont="1" applyFill="1" applyBorder="1"/>
    <xf numFmtId="167" fontId="1" fillId="20" borderId="7" xfId="3" applyNumberFormat="1" applyFont="1" applyFill="1" applyBorder="1"/>
    <xf numFmtId="167" fontId="3" fillId="20" borderId="7" xfId="3" applyNumberFormat="1" applyFont="1" applyFill="1" applyBorder="1"/>
    <xf numFmtId="167" fontId="0" fillId="20" borderId="7" xfId="3" applyNumberFormat="1" applyFont="1" applyFill="1" applyBorder="1"/>
    <xf numFmtId="44" fontId="9" fillId="10" borderId="7" xfId="1" applyFont="1" applyFill="1" applyBorder="1"/>
    <xf numFmtId="0" fontId="62" fillId="0" borderId="7" xfId="8" applyFont="1" applyFill="1" applyBorder="1" applyAlignment="1">
      <alignment horizontal="left" vertical="center" indent="1"/>
    </xf>
    <xf numFmtId="167" fontId="62" fillId="0" borderId="9" xfId="0" applyNumberFormat="1" applyFont="1" applyBorder="1"/>
    <xf numFmtId="167" fontId="62" fillId="0" borderId="7" xfId="0" applyNumberFormat="1" applyFont="1" applyBorder="1"/>
    <xf numFmtId="0" fontId="28" fillId="11" borderId="0" xfId="4" applyFont="1" applyFill="1" applyAlignment="1">
      <alignment horizontal="left" indent="1"/>
    </xf>
    <xf numFmtId="0" fontId="28" fillId="0" borderId="0" xfId="4" applyFont="1" applyAlignment="1">
      <alignment horizontal="left" indent="1"/>
    </xf>
    <xf numFmtId="0" fontId="40" fillId="10" borderId="7" xfId="4" applyFont="1" applyFill="1" applyBorder="1" applyAlignment="1">
      <alignment horizontal="left" vertical="top" wrapText="1"/>
    </xf>
    <xf numFmtId="0" fontId="33" fillId="6" borderId="0" xfId="4" applyFont="1" applyFill="1" applyAlignment="1">
      <alignment horizontal="left" indent="1"/>
    </xf>
    <xf numFmtId="0" fontId="33" fillId="6" borderId="0" xfId="4" applyFont="1" applyFill="1" applyAlignment="1">
      <alignment horizontal="left" vertical="center" indent="1"/>
    </xf>
    <xf numFmtId="0" fontId="70" fillId="6" borderId="0" xfId="4" applyFont="1" applyFill="1" applyAlignment="1">
      <alignment horizontal="left" indent="1"/>
    </xf>
    <xf numFmtId="0" fontId="35" fillId="6" borderId="0" xfId="0" applyFont="1" applyFill="1" applyAlignment="1">
      <alignment horizontal="left" vertical="center"/>
    </xf>
    <xf numFmtId="0" fontId="37" fillId="6" borderId="0" xfId="0" applyFont="1" applyFill="1" applyAlignment="1">
      <alignment horizontal="left" vertical="top" wrapText="1"/>
    </xf>
    <xf numFmtId="0" fontId="37" fillId="6" borderId="0" xfId="0" applyFont="1" applyFill="1" applyAlignment="1">
      <alignment horizontal="left" vertical="center" wrapText="1"/>
    </xf>
    <xf numFmtId="0" fontId="36" fillId="6" borderId="0" xfId="0" applyFont="1" applyFill="1" applyAlignment="1">
      <alignment horizontal="left"/>
    </xf>
    <xf numFmtId="0" fontId="36" fillId="6" borderId="0" xfId="0" applyFont="1" applyFill="1" applyAlignment="1">
      <alignment horizontal="left" vertical="center"/>
    </xf>
    <xf numFmtId="0" fontId="36" fillId="0" borderId="0" xfId="0" applyFont="1" applyAlignment="1">
      <alignment horizontal="left" vertical="center"/>
    </xf>
    <xf numFmtId="0" fontId="43" fillId="11" borderId="0" xfId="4" applyFont="1" applyFill="1" applyAlignment="1">
      <alignment horizontal="left" vertical="center" wrapText="1" indent="1"/>
    </xf>
    <xf numFmtId="0" fontId="36" fillId="0" borderId="0" xfId="4" applyFont="1" applyAlignment="1">
      <alignment horizontal="left"/>
    </xf>
    <xf numFmtId="0" fontId="46" fillId="10" borderId="7" xfId="4" applyFont="1" applyFill="1" applyBorder="1" applyAlignment="1">
      <alignment horizontal="center" vertical="center"/>
    </xf>
    <xf numFmtId="0" fontId="47" fillId="10" borderId="7" xfId="4" applyFont="1" applyFill="1" applyBorder="1" applyAlignment="1">
      <alignment horizontal="center" vertical="center"/>
    </xf>
    <xf numFmtId="0" fontId="49" fillId="11" borderId="0" xfId="4" applyFont="1" applyFill="1" applyAlignment="1">
      <alignment horizontal="left" indent="1"/>
    </xf>
    <xf numFmtId="0" fontId="40" fillId="0" borderId="7" xfId="4" quotePrefix="1" applyFont="1" applyBorder="1" applyAlignment="1">
      <alignment horizontal="left" vertical="center" wrapText="1" indent="1"/>
    </xf>
    <xf numFmtId="0" fontId="40" fillId="0" borderId="7" xfId="4" applyFont="1" applyBorder="1" applyAlignment="1">
      <alignment horizontal="left" vertical="center" wrapText="1" indent="1"/>
    </xf>
    <xf numFmtId="0" fontId="40" fillId="0" borderId="7" xfId="4" applyFont="1" applyBorder="1" applyAlignment="1">
      <alignment horizontal="center" vertical="center" wrapText="1"/>
    </xf>
    <xf numFmtId="0" fontId="57" fillId="14" borderId="11" xfId="0" applyFont="1" applyFill="1" applyBorder="1" applyAlignment="1">
      <alignment horizontal="center" vertical="center"/>
    </xf>
    <xf numFmtId="0" fontId="57" fillId="14" borderId="12" xfId="0" applyFont="1" applyFill="1" applyBorder="1" applyAlignment="1">
      <alignment horizontal="center" vertical="center"/>
    </xf>
    <xf numFmtId="0" fontId="57" fillId="14" borderId="13" xfId="0" applyFont="1" applyFill="1" applyBorder="1" applyAlignment="1">
      <alignment horizontal="center" vertical="center"/>
    </xf>
    <xf numFmtId="0" fontId="54" fillId="14" borderId="10" xfId="0" applyFont="1" applyFill="1" applyBorder="1" applyAlignment="1">
      <alignment horizontal="center" vertical="center"/>
    </xf>
    <xf numFmtId="0" fontId="54" fillId="14" borderId="0" xfId="0" applyFont="1" applyFill="1" applyAlignment="1">
      <alignment horizontal="center" vertical="center"/>
    </xf>
    <xf numFmtId="0" fontId="57" fillId="14" borderId="7" xfId="0" applyFont="1" applyFill="1" applyBorder="1" applyAlignment="1">
      <alignment horizontal="center" vertical="center"/>
    </xf>
    <xf numFmtId="0" fontId="57" fillId="13" borderId="7" xfId="0" applyFont="1" applyFill="1" applyBorder="1" applyAlignment="1">
      <alignment horizontal="center" vertical="center" wrapText="1"/>
    </xf>
    <xf numFmtId="0" fontId="57" fillId="13" borderId="11" xfId="0" applyFont="1" applyFill="1" applyBorder="1" applyAlignment="1">
      <alignment horizontal="center" vertical="center" wrapText="1"/>
    </xf>
    <xf numFmtId="0" fontId="57" fillId="13" borderId="12" xfId="0" applyFont="1" applyFill="1" applyBorder="1" applyAlignment="1">
      <alignment horizontal="center" vertical="center" wrapText="1"/>
    </xf>
    <xf numFmtId="0" fontId="57" fillId="13" borderId="13" xfId="0" applyFont="1" applyFill="1" applyBorder="1" applyAlignment="1">
      <alignment horizontal="center" vertical="center" wrapText="1"/>
    </xf>
    <xf numFmtId="0" fontId="54" fillId="13" borderId="10" xfId="0" applyFont="1" applyFill="1" applyBorder="1" applyAlignment="1">
      <alignment horizontal="center" vertical="center" wrapText="1"/>
    </xf>
    <xf numFmtId="0" fontId="54" fillId="13" borderId="0" xfId="0" applyFont="1" applyFill="1" applyAlignment="1">
      <alignment horizontal="center" vertical="center" wrapText="1"/>
    </xf>
    <xf numFmtId="0" fontId="37" fillId="11" borderId="0" xfId="4" applyFont="1" applyFill="1" applyAlignment="1">
      <alignment horizontal="left" vertical="center" wrapText="1"/>
    </xf>
    <xf numFmtId="0" fontId="38" fillId="11" borderId="0" xfId="4" applyFont="1" applyFill="1" applyAlignment="1">
      <alignment horizontal="left"/>
    </xf>
    <xf numFmtId="0" fontId="38" fillId="11" borderId="0" xfId="4" applyFont="1" applyFill="1" applyAlignment="1">
      <alignment horizontal="left" indent="1"/>
    </xf>
    <xf numFmtId="0" fontId="37" fillId="11" borderId="0" xfId="4" applyFont="1" applyFill="1" applyAlignment="1">
      <alignment horizontal="left" vertical="center" wrapText="1" indent="1"/>
    </xf>
    <xf numFmtId="0" fontId="41" fillId="11" borderId="0" xfId="4" applyFont="1" applyFill="1" applyAlignment="1">
      <alignment horizontal="left" vertical="center" wrapText="1" indent="1"/>
    </xf>
    <xf numFmtId="0" fontId="45" fillId="11" borderId="0" xfId="4" applyFont="1" applyFill="1" applyAlignment="1">
      <alignment horizontal="left" indent="1"/>
    </xf>
    <xf numFmtId="0" fontId="38" fillId="11" borderId="0" xfId="0" applyFont="1" applyFill="1" applyAlignment="1">
      <alignment horizontal="left" indent="1"/>
    </xf>
    <xf numFmtId="0" fontId="63" fillId="6" borderId="0" xfId="0" applyFont="1" applyFill="1" applyAlignment="1">
      <alignment horizontal="left" wrapText="1"/>
    </xf>
    <xf numFmtId="0" fontId="2" fillId="18" borderId="5" xfId="0" applyFont="1" applyFill="1" applyBorder="1" applyAlignment="1">
      <alignment horizontal="center" vertical="center"/>
    </xf>
    <xf numFmtId="0" fontId="2" fillId="18" borderId="7" xfId="0" applyFont="1" applyFill="1" applyBorder="1" applyAlignment="1">
      <alignment horizontal="center" vertical="center"/>
    </xf>
    <xf numFmtId="0" fontId="3" fillId="10" borderId="7" xfId="0" applyFont="1" applyFill="1" applyBorder="1" applyAlignment="1">
      <alignment horizontal="center" vertical="center"/>
    </xf>
    <xf numFmtId="0" fontId="54" fillId="13" borderId="7" xfId="0" applyFont="1" applyFill="1" applyBorder="1" applyAlignment="1">
      <alignment horizontal="center" vertical="center"/>
    </xf>
    <xf numFmtId="0" fontId="54" fillId="14" borderId="7" xfId="0" applyFont="1" applyFill="1" applyBorder="1" applyAlignment="1">
      <alignment horizontal="center" vertical="center"/>
    </xf>
    <xf numFmtId="0" fontId="46" fillId="7" borderId="7" xfId="0" applyFont="1" applyFill="1" applyBorder="1" applyAlignment="1">
      <alignment horizontal="center" vertical="center"/>
    </xf>
    <xf numFmtId="0" fontId="41" fillId="11" borderId="0" xfId="4" applyFont="1" applyFill="1" applyAlignment="1">
      <alignment horizontal="left" vertical="top" wrapText="1" indent="1"/>
    </xf>
    <xf numFmtId="0" fontId="2" fillId="18" borderId="7" xfId="0" applyFont="1" applyFill="1" applyBorder="1" applyAlignment="1">
      <alignment horizontal="center"/>
    </xf>
  </cellXfs>
  <cellStyles count="10">
    <cellStyle name="Calculation" xfId="9" builtinId="22"/>
    <cellStyle name="Comma" xfId="2" builtinId="3"/>
    <cellStyle name="Comma 2" xfId="7" xr:uid="{C2FBCF08-9CD1-2047-A167-60DE6ADB9CCD}"/>
    <cellStyle name="Currency" xfId="1" builtinId="4"/>
    <cellStyle name="Currency 2" xfId="5" xr:uid="{C2703631-1D30-6141-A002-0D4C457E2AB0}"/>
    <cellStyle name="Input" xfId="8" builtinId="20"/>
    <cellStyle name="Normal" xfId="0" builtinId="0"/>
    <cellStyle name="Normal 2" xfId="4" xr:uid="{4DE0DAE6-EA0B-B748-8489-B6CBDC628E76}"/>
    <cellStyle name="Percent" xfId="3" builtinId="5"/>
    <cellStyle name="Percent 2" xfId="6" xr:uid="{0782EEA9-2C77-9E44-8C1E-954132AD706C}"/>
  </cellStyles>
  <dxfs count="21">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theme="0" tint="-0.14996795556505021"/>
      </font>
    </dxf>
    <dxf>
      <font>
        <color rgb="FF006100"/>
      </font>
      <fill>
        <patternFill>
          <bgColor rgb="FFC6EFCE"/>
        </patternFill>
      </fill>
    </dxf>
    <dxf>
      <font>
        <color rgb="FF006100"/>
      </font>
      <fill>
        <patternFill>
          <bgColor rgb="FFC6EFCE"/>
        </patternFill>
      </fill>
    </dxf>
  </dxfs>
  <tableStyles count="0" defaultTableStyle="TableStyleMedium2" defaultPivotStyle="PivotStyleLight16"/>
  <colors>
    <mruColors>
      <color rgb="FF313233"/>
      <color rgb="FFFEF7EC"/>
      <color rgb="FFDDF2D8"/>
      <color rgb="FFEBEBEB"/>
      <color rgb="FFD6D6D6"/>
      <color rgb="FFFFE6BD"/>
      <color rgb="FFE3241B"/>
      <color rgb="FFD27700"/>
      <color rgb="FFD7EAFC"/>
      <color rgb="FF004A8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Basic</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'3-year TCO Charts'!$B$8</c:f>
              <c:strCache>
                <c:ptCount val="1"/>
                <c:pt idx="0">
                  <c:v>Hardware</c:v>
                </c:pt>
              </c:strCache>
            </c:strRef>
          </c:tx>
          <c:spPr>
            <a:solidFill>
              <a:schemeClr val="accent1"/>
            </a:solidFill>
            <a:ln>
              <a:noFill/>
            </a:ln>
            <a:effectLst/>
          </c:spPr>
          <c:invertIfNegative val="0"/>
          <c:cat>
            <c:strRef>
              <c:f>'3-year TCO Charts'!$C$7:$D$7</c:f>
              <c:strCache>
                <c:ptCount val="2"/>
                <c:pt idx="0">
                  <c:v>Windows</c:v>
                </c:pt>
                <c:pt idx="1">
                  <c:v>Mac</c:v>
                </c:pt>
              </c:strCache>
            </c:strRef>
          </c:cat>
          <c:val>
            <c:numRef>
              <c:f>'3-year TCO Charts'!$C$8:$D$8</c:f>
              <c:numCache>
                <c:formatCode>_("$"* #,##0.00_);_("$"* \(#,##0.00\);_("$"* "-"??_);_(@_)</c:formatCode>
                <c:ptCount val="2"/>
                <c:pt idx="0">
                  <c:v>1200</c:v>
                </c:pt>
                <c:pt idx="1">
                  <c:v>1200</c:v>
                </c:pt>
              </c:numCache>
            </c:numRef>
          </c:val>
          <c:extLst>
            <c:ext xmlns:c16="http://schemas.microsoft.com/office/drawing/2014/chart" uri="{C3380CC4-5D6E-409C-BE32-E72D297353CC}">
              <c16:uniqueId val="{00000000-DA1C-3B46-AE06-D44DD8D69B2C}"/>
            </c:ext>
          </c:extLst>
        </c:ser>
        <c:ser>
          <c:idx val="1"/>
          <c:order val="1"/>
          <c:tx>
            <c:strRef>
              <c:f>'3-year TCO Charts'!$B$9</c:f>
              <c:strCache>
                <c:ptCount val="1"/>
                <c:pt idx="0">
                  <c:v>Software</c:v>
                </c:pt>
              </c:strCache>
            </c:strRef>
          </c:tx>
          <c:spPr>
            <a:solidFill>
              <a:schemeClr val="accent3"/>
            </a:solidFill>
            <a:ln>
              <a:noFill/>
            </a:ln>
            <a:effectLst/>
          </c:spPr>
          <c:invertIfNegative val="0"/>
          <c:cat>
            <c:strRef>
              <c:f>'3-year TCO Charts'!$C$7:$D$7</c:f>
              <c:strCache>
                <c:ptCount val="2"/>
                <c:pt idx="0">
                  <c:v>Windows</c:v>
                </c:pt>
                <c:pt idx="1">
                  <c:v>Mac</c:v>
                </c:pt>
              </c:strCache>
            </c:strRef>
          </c:cat>
          <c:val>
            <c:numRef>
              <c:f>'3-year TCO Charts'!$C$9:$D$9</c:f>
              <c:numCache>
                <c:formatCode>_("$"* #,##0.00_);_("$"* \(#,##0.00\);_("$"* "-"??_);_(@_)</c:formatCode>
                <c:ptCount val="2"/>
                <c:pt idx="0">
                  <c:v>600</c:v>
                </c:pt>
                <c:pt idx="1">
                  <c:v>600</c:v>
                </c:pt>
              </c:numCache>
            </c:numRef>
          </c:val>
          <c:extLst>
            <c:ext xmlns:c16="http://schemas.microsoft.com/office/drawing/2014/chart" uri="{C3380CC4-5D6E-409C-BE32-E72D297353CC}">
              <c16:uniqueId val="{00000001-DA1C-3B46-AE06-D44DD8D69B2C}"/>
            </c:ext>
          </c:extLst>
        </c:ser>
        <c:ser>
          <c:idx val="2"/>
          <c:order val="2"/>
          <c:tx>
            <c:strRef>
              <c:f>'3-year TCO Charts'!$B$10</c:f>
              <c:strCache>
                <c:ptCount val="1"/>
                <c:pt idx="0">
                  <c:v>Engineering</c:v>
                </c:pt>
              </c:strCache>
            </c:strRef>
          </c:tx>
          <c:spPr>
            <a:solidFill>
              <a:schemeClr val="accent5"/>
            </a:solidFill>
            <a:ln>
              <a:noFill/>
            </a:ln>
            <a:effectLst/>
          </c:spPr>
          <c:invertIfNegative val="0"/>
          <c:cat>
            <c:strRef>
              <c:f>'3-year TCO Charts'!$C$7:$D$7</c:f>
              <c:strCache>
                <c:ptCount val="2"/>
                <c:pt idx="0">
                  <c:v>Windows</c:v>
                </c:pt>
                <c:pt idx="1">
                  <c:v>Mac</c:v>
                </c:pt>
              </c:strCache>
            </c:strRef>
          </c:cat>
          <c:val>
            <c:numRef>
              <c:f>'3-year TCO Charts'!$C$10:$D$10</c:f>
              <c:numCache>
                <c:formatCode>_("$"* #,##0.00_);_("$"* \(#,##0.00\);_("$"* "-"??_);_(@_)</c:formatCode>
                <c:ptCount val="2"/>
                <c:pt idx="0">
                  <c:v>450</c:v>
                </c:pt>
                <c:pt idx="1">
                  <c:v>450</c:v>
                </c:pt>
              </c:numCache>
            </c:numRef>
          </c:val>
          <c:extLst>
            <c:ext xmlns:c16="http://schemas.microsoft.com/office/drawing/2014/chart" uri="{C3380CC4-5D6E-409C-BE32-E72D297353CC}">
              <c16:uniqueId val="{00000002-DA1C-3B46-AE06-D44DD8D69B2C}"/>
            </c:ext>
          </c:extLst>
        </c:ser>
        <c:ser>
          <c:idx val="3"/>
          <c:order val="3"/>
          <c:tx>
            <c:strRef>
              <c:f>'3-year TCO Charts'!$B$11</c:f>
              <c:strCache>
                <c:ptCount val="1"/>
                <c:pt idx="0">
                  <c:v>Support</c:v>
                </c:pt>
              </c:strCache>
            </c:strRef>
          </c:tx>
          <c:spPr>
            <a:solidFill>
              <a:schemeClr val="accent1">
                <a:lumMod val="60000"/>
              </a:schemeClr>
            </a:solidFill>
            <a:ln>
              <a:noFill/>
            </a:ln>
            <a:effectLst/>
          </c:spPr>
          <c:invertIfNegative val="0"/>
          <c:cat>
            <c:strRef>
              <c:f>'3-year TCO Charts'!$C$7:$D$7</c:f>
              <c:strCache>
                <c:ptCount val="2"/>
                <c:pt idx="0">
                  <c:v>Windows</c:v>
                </c:pt>
                <c:pt idx="1">
                  <c:v>Mac</c:v>
                </c:pt>
              </c:strCache>
            </c:strRef>
          </c:cat>
          <c:val>
            <c:numRef>
              <c:f>'3-year TCO Charts'!$C$11:$D$11</c:f>
              <c:numCache>
                <c:formatCode>_("$"* #,##0.00_);_("$"* \(#,##0.00\);_("$"* "-"??_);_(@_)</c:formatCode>
                <c:ptCount val="2"/>
                <c:pt idx="0">
                  <c:v>300</c:v>
                </c:pt>
                <c:pt idx="1">
                  <c:v>300</c:v>
                </c:pt>
              </c:numCache>
            </c:numRef>
          </c:val>
          <c:extLst>
            <c:ext xmlns:c16="http://schemas.microsoft.com/office/drawing/2014/chart" uri="{C3380CC4-5D6E-409C-BE32-E72D297353CC}">
              <c16:uniqueId val="{00000003-DA1C-3B46-AE06-D44DD8D69B2C}"/>
            </c:ext>
          </c:extLst>
        </c:ser>
        <c:dLbls>
          <c:showLegendKey val="0"/>
          <c:showVal val="0"/>
          <c:showCatName val="0"/>
          <c:showSerName val="0"/>
          <c:showPercent val="0"/>
          <c:showBubbleSize val="0"/>
        </c:dLbls>
        <c:gapWidth val="150"/>
        <c:overlap val="100"/>
        <c:serLines>
          <c:spPr>
            <a:ln w="9525" cap="flat" cmpd="sng" algn="ctr">
              <a:solidFill>
                <a:schemeClr val="tx1">
                  <a:lumMod val="35000"/>
                  <a:lumOff val="65000"/>
                </a:schemeClr>
              </a:solidFill>
              <a:round/>
            </a:ln>
            <a:effectLst/>
          </c:spPr>
        </c:serLines>
        <c:axId val="768466560"/>
        <c:axId val="768468288"/>
      </c:barChart>
      <c:catAx>
        <c:axId val="768466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8468288"/>
        <c:crosses val="autoZero"/>
        <c:auto val="1"/>
        <c:lblAlgn val="ctr"/>
        <c:lblOffset val="100"/>
        <c:noMultiLvlLbl val="0"/>
      </c:catAx>
      <c:valAx>
        <c:axId val="768468288"/>
        <c:scaling>
          <c:orientation val="minMax"/>
        </c:scaling>
        <c:delete val="1"/>
        <c:axPos val="l"/>
        <c:numFmt formatCode="_(&quot;$&quot;* #,##0.00_);_(&quot;$&quot;* \(#,##0.00\);_(&quot;$&quot;* &quot;-&quot;??_);_(@_)" sourceLinked="1"/>
        <c:majorTickMark val="none"/>
        <c:minorTickMark val="none"/>
        <c:tickLblPos val="nextTo"/>
        <c:crossAx val="768466560"/>
        <c:crosses val="autoZero"/>
        <c:crossBetween val="between"/>
      </c:valAx>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Standard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'3-year TCO Charts'!$B$8</c:f>
              <c:strCache>
                <c:ptCount val="1"/>
                <c:pt idx="0">
                  <c:v>Hardware</c:v>
                </c:pt>
              </c:strCache>
            </c:strRef>
          </c:tx>
          <c:spPr>
            <a:solidFill>
              <a:schemeClr val="accent1"/>
            </a:solidFill>
            <a:ln>
              <a:noFill/>
            </a:ln>
            <a:effectLst/>
          </c:spPr>
          <c:invertIfNegative val="0"/>
          <c:cat>
            <c:strRef>
              <c:f>'3-year TCO Charts'!$F$7:$G$7</c:f>
              <c:strCache>
                <c:ptCount val="2"/>
                <c:pt idx="0">
                  <c:v>Windows</c:v>
                </c:pt>
                <c:pt idx="1">
                  <c:v>Mac</c:v>
                </c:pt>
              </c:strCache>
            </c:strRef>
          </c:cat>
          <c:val>
            <c:numRef>
              <c:f>'3-year TCO Charts'!$F$8:$G$8</c:f>
              <c:numCache>
                <c:formatCode>_("$"* #,##0.00_);_("$"* \(#,##0.00\);_("$"* "-"??_);_(@_)</c:formatCode>
                <c:ptCount val="2"/>
                <c:pt idx="0">
                  <c:v>1200</c:v>
                </c:pt>
                <c:pt idx="1">
                  <c:v>1200</c:v>
                </c:pt>
              </c:numCache>
            </c:numRef>
          </c:val>
          <c:extLst>
            <c:ext xmlns:c16="http://schemas.microsoft.com/office/drawing/2014/chart" uri="{C3380CC4-5D6E-409C-BE32-E72D297353CC}">
              <c16:uniqueId val="{00000000-05FC-3142-A58A-9363BF5BE5AE}"/>
            </c:ext>
          </c:extLst>
        </c:ser>
        <c:ser>
          <c:idx val="1"/>
          <c:order val="1"/>
          <c:tx>
            <c:strRef>
              <c:f>'3-year TCO Charts'!$B$9</c:f>
              <c:strCache>
                <c:ptCount val="1"/>
                <c:pt idx="0">
                  <c:v>Software</c:v>
                </c:pt>
              </c:strCache>
            </c:strRef>
          </c:tx>
          <c:spPr>
            <a:solidFill>
              <a:schemeClr val="accent3"/>
            </a:solidFill>
            <a:ln>
              <a:noFill/>
            </a:ln>
            <a:effectLst/>
          </c:spPr>
          <c:invertIfNegative val="0"/>
          <c:cat>
            <c:strRef>
              <c:f>'3-year TCO Charts'!$F$7:$G$7</c:f>
              <c:strCache>
                <c:ptCount val="2"/>
                <c:pt idx="0">
                  <c:v>Windows</c:v>
                </c:pt>
                <c:pt idx="1">
                  <c:v>Mac</c:v>
                </c:pt>
              </c:strCache>
            </c:strRef>
          </c:cat>
          <c:val>
            <c:numRef>
              <c:f>'3-year TCO Charts'!$F$9:$G$9</c:f>
              <c:numCache>
                <c:formatCode>_("$"* #,##0.00_);_("$"* \(#,##0.00\);_("$"* "-"??_);_(@_)</c:formatCode>
                <c:ptCount val="2"/>
                <c:pt idx="0">
                  <c:v>600</c:v>
                </c:pt>
                <c:pt idx="1">
                  <c:v>600</c:v>
                </c:pt>
              </c:numCache>
            </c:numRef>
          </c:val>
          <c:extLst>
            <c:ext xmlns:c16="http://schemas.microsoft.com/office/drawing/2014/chart" uri="{C3380CC4-5D6E-409C-BE32-E72D297353CC}">
              <c16:uniqueId val="{00000001-05FC-3142-A58A-9363BF5BE5AE}"/>
            </c:ext>
          </c:extLst>
        </c:ser>
        <c:ser>
          <c:idx val="2"/>
          <c:order val="2"/>
          <c:tx>
            <c:strRef>
              <c:f>'3-year TCO Charts'!$B$10</c:f>
              <c:strCache>
                <c:ptCount val="1"/>
                <c:pt idx="0">
                  <c:v>Engineering</c:v>
                </c:pt>
              </c:strCache>
            </c:strRef>
          </c:tx>
          <c:spPr>
            <a:solidFill>
              <a:schemeClr val="accent5"/>
            </a:solidFill>
            <a:ln>
              <a:noFill/>
            </a:ln>
            <a:effectLst/>
          </c:spPr>
          <c:invertIfNegative val="0"/>
          <c:cat>
            <c:strRef>
              <c:f>'3-year TCO Charts'!$F$7:$G$7</c:f>
              <c:strCache>
                <c:ptCount val="2"/>
                <c:pt idx="0">
                  <c:v>Windows</c:v>
                </c:pt>
                <c:pt idx="1">
                  <c:v>Mac</c:v>
                </c:pt>
              </c:strCache>
            </c:strRef>
          </c:cat>
          <c:val>
            <c:numRef>
              <c:f>'3-year TCO Charts'!$F$10:$G$10</c:f>
              <c:numCache>
                <c:formatCode>_("$"* #,##0.00_);_("$"* \(#,##0.00\);_("$"* "-"??_);_(@_)</c:formatCode>
                <c:ptCount val="2"/>
                <c:pt idx="0">
                  <c:v>450</c:v>
                </c:pt>
                <c:pt idx="1">
                  <c:v>450</c:v>
                </c:pt>
              </c:numCache>
            </c:numRef>
          </c:val>
          <c:extLst>
            <c:ext xmlns:c16="http://schemas.microsoft.com/office/drawing/2014/chart" uri="{C3380CC4-5D6E-409C-BE32-E72D297353CC}">
              <c16:uniqueId val="{00000002-05FC-3142-A58A-9363BF5BE5AE}"/>
            </c:ext>
          </c:extLst>
        </c:ser>
        <c:ser>
          <c:idx val="3"/>
          <c:order val="3"/>
          <c:tx>
            <c:strRef>
              <c:f>'3-year TCO Charts'!$B$11</c:f>
              <c:strCache>
                <c:ptCount val="1"/>
                <c:pt idx="0">
                  <c:v>Support</c:v>
                </c:pt>
              </c:strCache>
            </c:strRef>
          </c:tx>
          <c:spPr>
            <a:solidFill>
              <a:schemeClr val="accent1">
                <a:lumMod val="60000"/>
              </a:schemeClr>
            </a:solidFill>
            <a:ln>
              <a:noFill/>
            </a:ln>
            <a:effectLst/>
          </c:spPr>
          <c:invertIfNegative val="0"/>
          <c:cat>
            <c:strRef>
              <c:f>'3-year TCO Charts'!$F$7:$G$7</c:f>
              <c:strCache>
                <c:ptCount val="2"/>
                <c:pt idx="0">
                  <c:v>Windows</c:v>
                </c:pt>
                <c:pt idx="1">
                  <c:v>Mac</c:v>
                </c:pt>
              </c:strCache>
            </c:strRef>
          </c:cat>
          <c:val>
            <c:numRef>
              <c:f>'3-year TCO Charts'!$F$11:$G$11</c:f>
              <c:numCache>
                <c:formatCode>_("$"* #,##0.00_);_("$"* \(#,##0.00\);_("$"* "-"??_);_(@_)</c:formatCode>
                <c:ptCount val="2"/>
                <c:pt idx="0">
                  <c:v>300</c:v>
                </c:pt>
                <c:pt idx="1">
                  <c:v>300</c:v>
                </c:pt>
              </c:numCache>
            </c:numRef>
          </c:val>
          <c:extLst>
            <c:ext xmlns:c16="http://schemas.microsoft.com/office/drawing/2014/chart" uri="{C3380CC4-5D6E-409C-BE32-E72D297353CC}">
              <c16:uniqueId val="{00000003-05FC-3142-A58A-9363BF5BE5AE}"/>
            </c:ext>
          </c:extLst>
        </c:ser>
        <c:dLbls>
          <c:showLegendKey val="0"/>
          <c:showVal val="0"/>
          <c:showCatName val="0"/>
          <c:showSerName val="0"/>
          <c:showPercent val="0"/>
          <c:showBubbleSize val="0"/>
        </c:dLbls>
        <c:gapWidth val="150"/>
        <c:overlap val="100"/>
        <c:serLines>
          <c:spPr>
            <a:ln w="9525" cap="flat" cmpd="sng" algn="ctr">
              <a:solidFill>
                <a:schemeClr val="tx1">
                  <a:lumMod val="35000"/>
                  <a:lumOff val="65000"/>
                </a:schemeClr>
              </a:solidFill>
              <a:round/>
            </a:ln>
            <a:effectLst/>
          </c:spPr>
        </c:serLines>
        <c:axId val="884177312"/>
        <c:axId val="884558176"/>
      </c:barChart>
      <c:catAx>
        <c:axId val="884177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4558176"/>
        <c:crosses val="autoZero"/>
        <c:auto val="1"/>
        <c:lblAlgn val="ctr"/>
        <c:lblOffset val="100"/>
        <c:noMultiLvlLbl val="0"/>
      </c:catAx>
      <c:valAx>
        <c:axId val="884558176"/>
        <c:scaling>
          <c:orientation val="minMax"/>
        </c:scaling>
        <c:delete val="1"/>
        <c:axPos val="l"/>
        <c:numFmt formatCode="_(&quot;$&quot;* #,##0.00_);_(&quot;$&quot;* \(#,##0.00\);_(&quot;$&quot;* &quot;-&quot;??_);_(@_)" sourceLinked="1"/>
        <c:majorTickMark val="none"/>
        <c:minorTickMark val="none"/>
        <c:tickLblPos val="nextTo"/>
        <c:crossAx val="8841773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Premium</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'3-year TCO Charts'!$B$8</c:f>
              <c:strCache>
                <c:ptCount val="1"/>
                <c:pt idx="0">
                  <c:v>Hardware</c:v>
                </c:pt>
              </c:strCache>
            </c:strRef>
          </c:tx>
          <c:spPr>
            <a:solidFill>
              <a:schemeClr val="accent1"/>
            </a:solidFill>
            <a:ln>
              <a:noFill/>
            </a:ln>
            <a:effectLst/>
          </c:spPr>
          <c:invertIfNegative val="0"/>
          <c:cat>
            <c:strRef>
              <c:f>'3-year TCO Charts'!$I$7:$J$7</c:f>
              <c:strCache>
                <c:ptCount val="2"/>
                <c:pt idx="0">
                  <c:v>Windows</c:v>
                </c:pt>
                <c:pt idx="1">
                  <c:v>Mac</c:v>
                </c:pt>
              </c:strCache>
            </c:strRef>
          </c:cat>
          <c:val>
            <c:numRef>
              <c:f>'3-year TCO Charts'!$I$8:$J$8</c:f>
              <c:numCache>
                <c:formatCode>_("$"* #,##0.00_);_("$"* \(#,##0.00\);_("$"* "-"??_);_(@_)</c:formatCode>
                <c:ptCount val="2"/>
                <c:pt idx="0">
                  <c:v>1200</c:v>
                </c:pt>
                <c:pt idx="1">
                  <c:v>1200</c:v>
                </c:pt>
              </c:numCache>
            </c:numRef>
          </c:val>
          <c:extLst>
            <c:ext xmlns:c16="http://schemas.microsoft.com/office/drawing/2014/chart" uri="{C3380CC4-5D6E-409C-BE32-E72D297353CC}">
              <c16:uniqueId val="{00000000-1C96-DB44-BF25-A0E36D49DB54}"/>
            </c:ext>
          </c:extLst>
        </c:ser>
        <c:ser>
          <c:idx val="1"/>
          <c:order val="1"/>
          <c:tx>
            <c:strRef>
              <c:f>'3-year TCO Charts'!$B$9</c:f>
              <c:strCache>
                <c:ptCount val="1"/>
                <c:pt idx="0">
                  <c:v>Software</c:v>
                </c:pt>
              </c:strCache>
            </c:strRef>
          </c:tx>
          <c:spPr>
            <a:solidFill>
              <a:schemeClr val="accent3"/>
            </a:solidFill>
            <a:ln>
              <a:noFill/>
            </a:ln>
            <a:effectLst/>
          </c:spPr>
          <c:invertIfNegative val="0"/>
          <c:cat>
            <c:strRef>
              <c:f>'3-year TCO Charts'!$I$7:$J$7</c:f>
              <c:strCache>
                <c:ptCount val="2"/>
                <c:pt idx="0">
                  <c:v>Windows</c:v>
                </c:pt>
                <c:pt idx="1">
                  <c:v>Mac</c:v>
                </c:pt>
              </c:strCache>
            </c:strRef>
          </c:cat>
          <c:val>
            <c:numRef>
              <c:f>'3-year TCO Charts'!$I$9:$J$9</c:f>
              <c:numCache>
                <c:formatCode>_("$"* #,##0.00_);_("$"* \(#,##0.00\);_("$"* "-"??_);_(@_)</c:formatCode>
                <c:ptCount val="2"/>
                <c:pt idx="0">
                  <c:v>600</c:v>
                </c:pt>
                <c:pt idx="1">
                  <c:v>600</c:v>
                </c:pt>
              </c:numCache>
            </c:numRef>
          </c:val>
          <c:extLst>
            <c:ext xmlns:c16="http://schemas.microsoft.com/office/drawing/2014/chart" uri="{C3380CC4-5D6E-409C-BE32-E72D297353CC}">
              <c16:uniqueId val="{00000001-1C96-DB44-BF25-A0E36D49DB54}"/>
            </c:ext>
          </c:extLst>
        </c:ser>
        <c:ser>
          <c:idx val="2"/>
          <c:order val="2"/>
          <c:tx>
            <c:strRef>
              <c:f>'3-year TCO Charts'!$B$10</c:f>
              <c:strCache>
                <c:ptCount val="1"/>
                <c:pt idx="0">
                  <c:v>Engineering</c:v>
                </c:pt>
              </c:strCache>
            </c:strRef>
          </c:tx>
          <c:spPr>
            <a:solidFill>
              <a:schemeClr val="accent5"/>
            </a:solidFill>
            <a:ln>
              <a:noFill/>
            </a:ln>
            <a:effectLst/>
          </c:spPr>
          <c:invertIfNegative val="0"/>
          <c:cat>
            <c:strRef>
              <c:f>'3-year TCO Charts'!$I$7:$J$7</c:f>
              <c:strCache>
                <c:ptCount val="2"/>
                <c:pt idx="0">
                  <c:v>Windows</c:v>
                </c:pt>
                <c:pt idx="1">
                  <c:v>Mac</c:v>
                </c:pt>
              </c:strCache>
            </c:strRef>
          </c:cat>
          <c:val>
            <c:numRef>
              <c:f>'3-year TCO Charts'!$I$10:$J$10</c:f>
              <c:numCache>
                <c:formatCode>_("$"* #,##0.00_);_("$"* \(#,##0.00\);_("$"* "-"??_);_(@_)</c:formatCode>
                <c:ptCount val="2"/>
                <c:pt idx="0">
                  <c:v>450</c:v>
                </c:pt>
                <c:pt idx="1">
                  <c:v>450</c:v>
                </c:pt>
              </c:numCache>
            </c:numRef>
          </c:val>
          <c:extLst>
            <c:ext xmlns:c16="http://schemas.microsoft.com/office/drawing/2014/chart" uri="{C3380CC4-5D6E-409C-BE32-E72D297353CC}">
              <c16:uniqueId val="{00000002-1C96-DB44-BF25-A0E36D49DB54}"/>
            </c:ext>
          </c:extLst>
        </c:ser>
        <c:ser>
          <c:idx val="3"/>
          <c:order val="3"/>
          <c:tx>
            <c:strRef>
              <c:f>'3-year TCO Charts'!$B$11</c:f>
              <c:strCache>
                <c:ptCount val="1"/>
                <c:pt idx="0">
                  <c:v>Support</c:v>
                </c:pt>
              </c:strCache>
            </c:strRef>
          </c:tx>
          <c:spPr>
            <a:solidFill>
              <a:schemeClr val="accent1">
                <a:lumMod val="60000"/>
              </a:schemeClr>
            </a:solidFill>
            <a:ln>
              <a:noFill/>
            </a:ln>
            <a:effectLst/>
          </c:spPr>
          <c:invertIfNegative val="0"/>
          <c:cat>
            <c:strRef>
              <c:f>'3-year TCO Charts'!$I$7:$J$7</c:f>
              <c:strCache>
                <c:ptCount val="2"/>
                <c:pt idx="0">
                  <c:v>Windows</c:v>
                </c:pt>
                <c:pt idx="1">
                  <c:v>Mac</c:v>
                </c:pt>
              </c:strCache>
            </c:strRef>
          </c:cat>
          <c:val>
            <c:numRef>
              <c:f>'3-year TCO Charts'!$I$11:$J$11</c:f>
              <c:numCache>
                <c:formatCode>_("$"* #,##0.00_);_("$"* \(#,##0.00\);_("$"* "-"??_);_(@_)</c:formatCode>
                <c:ptCount val="2"/>
                <c:pt idx="0">
                  <c:v>300</c:v>
                </c:pt>
                <c:pt idx="1">
                  <c:v>300</c:v>
                </c:pt>
              </c:numCache>
            </c:numRef>
          </c:val>
          <c:extLst>
            <c:ext xmlns:c16="http://schemas.microsoft.com/office/drawing/2014/chart" uri="{C3380CC4-5D6E-409C-BE32-E72D297353CC}">
              <c16:uniqueId val="{00000003-1C96-DB44-BF25-A0E36D49DB54}"/>
            </c:ext>
          </c:extLst>
        </c:ser>
        <c:dLbls>
          <c:showLegendKey val="0"/>
          <c:showVal val="0"/>
          <c:showCatName val="0"/>
          <c:showSerName val="0"/>
          <c:showPercent val="0"/>
          <c:showBubbleSize val="0"/>
        </c:dLbls>
        <c:gapWidth val="150"/>
        <c:overlap val="100"/>
        <c:serLines>
          <c:spPr>
            <a:ln w="9525" cap="flat" cmpd="sng" algn="ctr">
              <a:solidFill>
                <a:schemeClr val="tx1">
                  <a:lumMod val="35000"/>
                  <a:lumOff val="65000"/>
                </a:schemeClr>
              </a:solidFill>
              <a:round/>
            </a:ln>
            <a:effectLst/>
          </c:spPr>
        </c:serLines>
        <c:axId val="884482544"/>
        <c:axId val="884484272"/>
      </c:barChart>
      <c:catAx>
        <c:axId val="8844825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4484272"/>
        <c:crosses val="autoZero"/>
        <c:auto val="1"/>
        <c:lblAlgn val="ctr"/>
        <c:lblOffset val="100"/>
        <c:noMultiLvlLbl val="0"/>
      </c:catAx>
      <c:valAx>
        <c:axId val="884484272"/>
        <c:scaling>
          <c:orientation val="minMax"/>
        </c:scaling>
        <c:delete val="1"/>
        <c:axPos val="l"/>
        <c:numFmt formatCode="_(&quot;$&quot;* #,##0.00_);_(&quot;$&quot;* \(#,##0.00\);_(&quot;$&quot;* &quot;-&quot;??_);_(@_)" sourceLinked="1"/>
        <c:majorTickMark val="none"/>
        <c:minorTickMark val="none"/>
        <c:tickLblPos val="nextTo"/>
        <c:crossAx val="8844825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Basic</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'4-year TCO Charts'!$B$8</c:f>
              <c:strCache>
                <c:ptCount val="1"/>
                <c:pt idx="0">
                  <c:v>Hardware</c:v>
                </c:pt>
              </c:strCache>
            </c:strRef>
          </c:tx>
          <c:spPr>
            <a:solidFill>
              <a:schemeClr val="accent1"/>
            </a:solidFill>
            <a:ln>
              <a:noFill/>
            </a:ln>
            <a:effectLst/>
          </c:spPr>
          <c:invertIfNegative val="0"/>
          <c:cat>
            <c:strRef>
              <c:f>'4-year TCO Charts'!$C$7:$D$7</c:f>
              <c:strCache>
                <c:ptCount val="2"/>
                <c:pt idx="0">
                  <c:v>Windows</c:v>
                </c:pt>
                <c:pt idx="1">
                  <c:v>Mac</c:v>
                </c:pt>
              </c:strCache>
            </c:strRef>
          </c:cat>
          <c:val>
            <c:numRef>
              <c:f>'4-year TCO Charts'!$C$8:$D$8</c:f>
              <c:numCache>
                <c:formatCode>_("$"* #,##0.00_);_("$"* \(#,##0.00\);_("$"* "-"??_);_(@_)</c:formatCode>
                <c:ptCount val="2"/>
                <c:pt idx="0">
                  <c:v>1500</c:v>
                </c:pt>
                <c:pt idx="1">
                  <c:v>1500</c:v>
                </c:pt>
              </c:numCache>
            </c:numRef>
          </c:val>
          <c:extLst>
            <c:ext xmlns:c16="http://schemas.microsoft.com/office/drawing/2014/chart" uri="{C3380CC4-5D6E-409C-BE32-E72D297353CC}">
              <c16:uniqueId val="{00000000-3F15-C64D-AFFC-5A7886BD4915}"/>
            </c:ext>
          </c:extLst>
        </c:ser>
        <c:ser>
          <c:idx val="1"/>
          <c:order val="1"/>
          <c:tx>
            <c:strRef>
              <c:f>'4-year TCO Charts'!$B$9</c:f>
              <c:strCache>
                <c:ptCount val="1"/>
                <c:pt idx="0">
                  <c:v>Software</c:v>
                </c:pt>
              </c:strCache>
            </c:strRef>
          </c:tx>
          <c:spPr>
            <a:solidFill>
              <a:schemeClr val="accent3"/>
            </a:solidFill>
            <a:ln>
              <a:noFill/>
            </a:ln>
            <a:effectLst/>
          </c:spPr>
          <c:invertIfNegative val="0"/>
          <c:cat>
            <c:strRef>
              <c:f>'4-year TCO Charts'!$C$7:$D$7</c:f>
              <c:strCache>
                <c:ptCount val="2"/>
                <c:pt idx="0">
                  <c:v>Windows</c:v>
                </c:pt>
                <c:pt idx="1">
                  <c:v>Mac</c:v>
                </c:pt>
              </c:strCache>
            </c:strRef>
          </c:cat>
          <c:val>
            <c:numRef>
              <c:f>'4-year TCO Charts'!$C$9:$D$9</c:f>
              <c:numCache>
                <c:formatCode>_("$"* #,##0.00_);_("$"* \(#,##0.00\);_("$"* "-"??_);_(@_)</c:formatCode>
                <c:ptCount val="2"/>
                <c:pt idx="0">
                  <c:v>799.99999999999989</c:v>
                </c:pt>
                <c:pt idx="1">
                  <c:v>799.99999999999989</c:v>
                </c:pt>
              </c:numCache>
            </c:numRef>
          </c:val>
          <c:extLst>
            <c:ext xmlns:c16="http://schemas.microsoft.com/office/drawing/2014/chart" uri="{C3380CC4-5D6E-409C-BE32-E72D297353CC}">
              <c16:uniqueId val="{00000001-3F15-C64D-AFFC-5A7886BD4915}"/>
            </c:ext>
          </c:extLst>
        </c:ser>
        <c:ser>
          <c:idx val="2"/>
          <c:order val="2"/>
          <c:tx>
            <c:strRef>
              <c:f>'4-year TCO Charts'!$B$10</c:f>
              <c:strCache>
                <c:ptCount val="1"/>
                <c:pt idx="0">
                  <c:v>Engineering</c:v>
                </c:pt>
              </c:strCache>
            </c:strRef>
          </c:tx>
          <c:spPr>
            <a:solidFill>
              <a:schemeClr val="accent5"/>
            </a:solidFill>
            <a:ln>
              <a:noFill/>
            </a:ln>
            <a:effectLst/>
          </c:spPr>
          <c:invertIfNegative val="0"/>
          <c:cat>
            <c:strRef>
              <c:f>'4-year TCO Charts'!$C$7:$D$7</c:f>
              <c:strCache>
                <c:ptCount val="2"/>
                <c:pt idx="0">
                  <c:v>Windows</c:v>
                </c:pt>
                <c:pt idx="1">
                  <c:v>Mac</c:v>
                </c:pt>
              </c:strCache>
            </c:strRef>
          </c:cat>
          <c:val>
            <c:numRef>
              <c:f>'4-year TCO Charts'!$C$10:$D$10</c:f>
              <c:numCache>
                <c:formatCode>_("$"* #,##0.00_);_("$"* \(#,##0.00\);_("$"* "-"??_);_(@_)</c:formatCode>
                <c:ptCount val="2"/>
                <c:pt idx="0">
                  <c:v>600</c:v>
                </c:pt>
                <c:pt idx="1">
                  <c:v>600</c:v>
                </c:pt>
              </c:numCache>
            </c:numRef>
          </c:val>
          <c:extLst>
            <c:ext xmlns:c16="http://schemas.microsoft.com/office/drawing/2014/chart" uri="{C3380CC4-5D6E-409C-BE32-E72D297353CC}">
              <c16:uniqueId val="{00000002-3F15-C64D-AFFC-5A7886BD4915}"/>
            </c:ext>
          </c:extLst>
        </c:ser>
        <c:ser>
          <c:idx val="3"/>
          <c:order val="3"/>
          <c:tx>
            <c:strRef>
              <c:f>'4-year TCO Charts'!$B$11</c:f>
              <c:strCache>
                <c:ptCount val="1"/>
                <c:pt idx="0">
                  <c:v>Support</c:v>
                </c:pt>
              </c:strCache>
            </c:strRef>
          </c:tx>
          <c:spPr>
            <a:solidFill>
              <a:schemeClr val="accent1">
                <a:lumMod val="60000"/>
              </a:schemeClr>
            </a:solidFill>
            <a:ln>
              <a:noFill/>
            </a:ln>
            <a:effectLst/>
          </c:spPr>
          <c:invertIfNegative val="0"/>
          <c:cat>
            <c:strRef>
              <c:f>'4-year TCO Charts'!$C$7:$D$7</c:f>
              <c:strCache>
                <c:ptCount val="2"/>
                <c:pt idx="0">
                  <c:v>Windows</c:v>
                </c:pt>
                <c:pt idx="1">
                  <c:v>Mac</c:v>
                </c:pt>
              </c:strCache>
            </c:strRef>
          </c:cat>
          <c:val>
            <c:numRef>
              <c:f>'4-year TCO Charts'!$C$11:$D$11</c:f>
              <c:numCache>
                <c:formatCode>_("$"* #,##0.00_);_("$"* \(#,##0.00\);_("$"* "-"??_);_(@_)</c:formatCode>
                <c:ptCount val="2"/>
                <c:pt idx="0">
                  <c:v>400</c:v>
                </c:pt>
                <c:pt idx="1">
                  <c:v>400</c:v>
                </c:pt>
              </c:numCache>
            </c:numRef>
          </c:val>
          <c:extLst>
            <c:ext xmlns:c16="http://schemas.microsoft.com/office/drawing/2014/chart" uri="{C3380CC4-5D6E-409C-BE32-E72D297353CC}">
              <c16:uniqueId val="{00000003-3F15-C64D-AFFC-5A7886BD4915}"/>
            </c:ext>
          </c:extLst>
        </c:ser>
        <c:dLbls>
          <c:showLegendKey val="0"/>
          <c:showVal val="0"/>
          <c:showCatName val="0"/>
          <c:showSerName val="0"/>
          <c:showPercent val="0"/>
          <c:showBubbleSize val="0"/>
        </c:dLbls>
        <c:gapWidth val="150"/>
        <c:overlap val="100"/>
        <c:serLines>
          <c:spPr>
            <a:ln w="9525" cap="flat" cmpd="sng" algn="ctr">
              <a:solidFill>
                <a:schemeClr val="tx1">
                  <a:lumMod val="35000"/>
                  <a:lumOff val="65000"/>
                </a:schemeClr>
              </a:solidFill>
              <a:round/>
            </a:ln>
            <a:effectLst/>
          </c:spPr>
        </c:serLines>
        <c:axId val="768466560"/>
        <c:axId val="768468288"/>
      </c:barChart>
      <c:catAx>
        <c:axId val="768466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8468288"/>
        <c:crosses val="autoZero"/>
        <c:auto val="1"/>
        <c:lblAlgn val="ctr"/>
        <c:lblOffset val="100"/>
        <c:noMultiLvlLbl val="0"/>
      </c:catAx>
      <c:valAx>
        <c:axId val="768468288"/>
        <c:scaling>
          <c:orientation val="minMax"/>
        </c:scaling>
        <c:delete val="1"/>
        <c:axPos val="l"/>
        <c:numFmt formatCode="_(&quot;$&quot;* #,##0.00_);_(&quot;$&quot;* \(#,##0.00\);_(&quot;$&quot;* &quot;-&quot;??_);_(@_)" sourceLinked="1"/>
        <c:majorTickMark val="none"/>
        <c:minorTickMark val="none"/>
        <c:tickLblPos val="nextTo"/>
        <c:crossAx val="768466560"/>
        <c:crosses val="autoZero"/>
        <c:crossBetween val="between"/>
      </c:valAx>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Standard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'4-year TCO Charts'!$B$8</c:f>
              <c:strCache>
                <c:ptCount val="1"/>
                <c:pt idx="0">
                  <c:v>Hardware</c:v>
                </c:pt>
              </c:strCache>
            </c:strRef>
          </c:tx>
          <c:spPr>
            <a:solidFill>
              <a:schemeClr val="accent1"/>
            </a:solidFill>
            <a:ln>
              <a:noFill/>
            </a:ln>
            <a:effectLst/>
          </c:spPr>
          <c:invertIfNegative val="0"/>
          <c:cat>
            <c:strRef>
              <c:f>'4-year TCO Charts'!$F$7:$G$7</c:f>
              <c:strCache>
                <c:ptCount val="2"/>
                <c:pt idx="0">
                  <c:v>Windows</c:v>
                </c:pt>
                <c:pt idx="1">
                  <c:v>Mac</c:v>
                </c:pt>
              </c:strCache>
            </c:strRef>
          </c:cat>
          <c:val>
            <c:numRef>
              <c:f>'4-year TCO Charts'!$F$8:$G$8</c:f>
              <c:numCache>
                <c:formatCode>_("$"* #,##0.00_);_("$"* \(#,##0.00\);_("$"* "-"??_);_(@_)</c:formatCode>
                <c:ptCount val="2"/>
                <c:pt idx="0">
                  <c:v>1500</c:v>
                </c:pt>
                <c:pt idx="1">
                  <c:v>1500</c:v>
                </c:pt>
              </c:numCache>
            </c:numRef>
          </c:val>
          <c:extLst>
            <c:ext xmlns:c16="http://schemas.microsoft.com/office/drawing/2014/chart" uri="{C3380CC4-5D6E-409C-BE32-E72D297353CC}">
              <c16:uniqueId val="{00000000-8104-B14D-A12C-97A1F1063EF4}"/>
            </c:ext>
          </c:extLst>
        </c:ser>
        <c:ser>
          <c:idx val="1"/>
          <c:order val="1"/>
          <c:tx>
            <c:strRef>
              <c:f>'4-year TCO Charts'!$B$9</c:f>
              <c:strCache>
                <c:ptCount val="1"/>
                <c:pt idx="0">
                  <c:v>Software</c:v>
                </c:pt>
              </c:strCache>
            </c:strRef>
          </c:tx>
          <c:spPr>
            <a:solidFill>
              <a:schemeClr val="accent3"/>
            </a:solidFill>
            <a:ln>
              <a:noFill/>
            </a:ln>
            <a:effectLst/>
          </c:spPr>
          <c:invertIfNegative val="0"/>
          <c:cat>
            <c:strRef>
              <c:f>'4-year TCO Charts'!$F$7:$G$7</c:f>
              <c:strCache>
                <c:ptCount val="2"/>
                <c:pt idx="0">
                  <c:v>Windows</c:v>
                </c:pt>
                <c:pt idx="1">
                  <c:v>Mac</c:v>
                </c:pt>
              </c:strCache>
            </c:strRef>
          </c:cat>
          <c:val>
            <c:numRef>
              <c:f>'4-year TCO Charts'!$F$9:$G$9</c:f>
              <c:numCache>
                <c:formatCode>_("$"* #,##0.00_);_("$"* \(#,##0.00\);_("$"* "-"??_);_(@_)</c:formatCode>
                <c:ptCount val="2"/>
                <c:pt idx="0">
                  <c:v>799.99999999999989</c:v>
                </c:pt>
                <c:pt idx="1">
                  <c:v>799.99999999999989</c:v>
                </c:pt>
              </c:numCache>
            </c:numRef>
          </c:val>
          <c:extLst>
            <c:ext xmlns:c16="http://schemas.microsoft.com/office/drawing/2014/chart" uri="{C3380CC4-5D6E-409C-BE32-E72D297353CC}">
              <c16:uniqueId val="{00000001-8104-B14D-A12C-97A1F1063EF4}"/>
            </c:ext>
          </c:extLst>
        </c:ser>
        <c:ser>
          <c:idx val="2"/>
          <c:order val="2"/>
          <c:tx>
            <c:strRef>
              <c:f>'4-year TCO Charts'!$B$10</c:f>
              <c:strCache>
                <c:ptCount val="1"/>
                <c:pt idx="0">
                  <c:v>Engineering</c:v>
                </c:pt>
              </c:strCache>
            </c:strRef>
          </c:tx>
          <c:spPr>
            <a:solidFill>
              <a:schemeClr val="accent5"/>
            </a:solidFill>
            <a:ln>
              <a:noFill/>
            </a:ln>
            <a:effectLst/>
          </c:spPr>
          <c:invertIfNegative val="0"/>
          <c:cat>
            <c:strRef>
              <c:f>'4-year TCO Charts'!$F$7:$G$7</c:f>
              <c:strCache>
                <c:ptCount val="2"/>
                <c:pt idx="0">
                  <c:v>Windows</c:v>
                </c:pt>
                <c:pt idx="1">
                  <c:v>Mac</c:v>
                </c:pt>
              </c:strCache>
            </c:strRef>
          </c:cat>
          <c:val>
            <c:numRef>
              <c:f>'4-year TCO Charts'!$F$10:$G$10</c:f>
              <c:numCache>
                <c:formatCode>_("$"* #,##0.00_);_("$"* \(#,##0.00\);_("$"* "-"??_);_(@_)</c:formatCode>
                <c:ptCount val="2"/>
                <c:pt idx="0">
                  <c:v>600</c:v>
                </c:pt>
                <c:pt idx="1">
                  <c:v>600</c:v>
                </c:pt>
              </c:numCache>
            </c:numRef>
          </c:val>
          <c:extLst>
            <c:ext xmlns:c16="http://schemas.microsoft.com/office/drawing/2014/chart" uri="{C3380CC4-5D6E-409C-BE32-E72D297353CC}">
              <c16:uniqueId val="{00000002-8104-B14D-A12C-97A1F1063EF4}"/>
            </c:ext>
          </c:extLst>
        </c:ser>
        <c:ser>
          <c:idx val="3"/>
          <c:order val="3"/>
          <c:tx>
            <c:strRef>
              <c:f>'4-year TCO Charts'!$B$11</c:f>
              <c:strCache>
                <c:ptCount val="1"/>
                <c:pt idx="0">
                  <c:v>Support</c:v>
                </c:pt>
              </c:strCache>
            </c:strRef>
          </c:tx>
          <c:spPr>
            <a:solidFill>
              <a:schemeClr val="accent1">
                <a:lumMod val="60000"/>
              </a:schemeClr>
            </a:solidFill>
            <a:ln>
              <a:noFill/>
            </a:ln>
            <a:effectLst/>
          </c:spPr>
          <c:invertIfNegative val="0"/>
          <c:cat>
            <c:strRef>
              <c:f>'4-year TCO Charts'!$F$7:$G$7</c:f>
              <c:strCache>
                <c:ptCount val="2"/>
                <c:pt idx="0">
                  <c:v>Windows</c:v>
                </c:pt>
                <c:pt idx="1">
                  <c:v>Mac</c:v>
                </c:pt>
              </c:strCache>
            </c:strRef>
          </c:cat>
          <c:val>
            <c:numRef>
              <c:f>'4-year TCO Charts'!$F$11:$G$11</c:f>
              <c:numCache>
                <c:formatCode>_("$"* #,##0.00_);_("$"* \(#,##0.00\);_("$"* "-"??_);_(@_)</c:formatCode>
                <c:ptCount val="2"/>
                <c:pt idx="0">
                  <c:v>400</c:v>
                </c:pt>
                <c:pt idx="1">
                  <c:v>400</c:v>
                </c:pt>
              </c:numCache>
            </c:numRef>
          </c:val>
          <c:extLst>
            <c:ext xmlns:c16="http://schemas.microsoft.com/office/drawing/2014/chart" uri="{C3380CC4-5D6E-409C-BE32-E72D297353CC}">
              <c16:uniqueId val="{00000003-8104-B14D-A12C-97A1F1063EF4}"/>
            </c:ext>
          </c:extLst>
        </c:ser>
        <c:dLbls>
          <c:showLegendKey val="0"/>
          <c:showVal val="0"/>
          <c:showCatName val="0"/>
          <c:showSerName val="0"/>
          <c:showPercent val="0"/>
          <c:showBubbleSize val="0"/>
        </c:dLbls>
        <c:gapWidth val="150"/>
        <c:overlap val="100"/>
        <c:serLines>
          <c:spPr>
            <a:ln w="9525" cap="flat" cmpd="sng" algn="ctr">
              <a:solidFill>
                <a:schemeClr val="tx1">
                  <a:lumMod val="35000"/>
                  <a:lumOff val="65000"/>
                </a:schemeClr>
              </a:solidFill>
              <a:round/>
            </a:ln>
            <a:effectLst/>
          </c:spPr>
        </c:serLines>
        <c:axId val="884177312"/>
        <c:axId val="884558176"/>
      </c:barChart>
      <c:catAx>
        <c:axId val="884177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4558176"/>
        <c:crosses val="autoZero"/>
        <c:auto val="1"/>
        <c:lblAlgn val="ctr"/>
        <c:lblOffset val="100"/>
        <c:noMultiLvlLbl val="0"/>
      </c:catAx>
      <c:valAx>
        <c:axId val="884558176"/>
        <c:scaling>
          <c:orientation val="minMax"/>
        </c:scaling>
        <c:delete val="1"/>
        <c:axPos val="l"/>
        <c:numFmt formatCode="_(&quot;$&quot;* #,##0.00_);_(&quot;$&quot;* \(#,##0.00\);_(&quot;$&quot;* &quot;-&quot;??_);_(@_)" sourceLinked="1"/>
        <c:majorTickMark val="none"/>
        <c:minorTickMark val="none"/>
        <c:tickLblPos val="nextTo"/>
        <c:crossAx val="8841773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Premium</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'4-year TCO Charts'!$B$8</c:f>
              <c:strCache>
                <c:ptCount val="1"/>
                <c:pt idx="0">
                  <c:v>Hardware</c:v>
                </c:pt>
              </c:strCache>
            </c:strRef>
          </c:tx>
          <c:spPr>
            <a:solidFill>
              <a:schemeClr val="accent1"/>
            </a:solidFill>
            <a:ln>
              <a:noFill/>
            </a:ln>
            <a:effectLst/>
          </c:spPr>
          <c:invertIfNegative val="0"/>
          <c:cat>
            <c:strRef>
              <c:f>'4-year TCO Charts'!$I$7:$J$7</c:f>
              <c:strCache>
                <c:ptCount val="2"/>
                <c:pt idx="0">
                  <c:v>Windows</c:v>
                </c:pt>
                <c:pt idx="1">
                  <c:v>Mac</c:v>
                </c:pt>
              </c:strCache>
            </c:strRef>
          </c:cat>
          <c:val>
            <c:numRef>
              <c:f>'4-year TCO Charts'!$I$8:$J$8</c:f>
              <c:numCache>
                <c:formatCode>_("$"* #,##0.00_);_("$"* \(#,##0.00\);_("$"* "-"??_);_(@_)</c:formatCode>
                <c:ptCount val="2"/>
                <c:pt idx="0">
                  <c:v>1500</c:v>
                </c:pt>
                <c:pt idx="1">
                  <c:v>1500</c:v>
                </c:pt>
              </c:numCache>
            </c:numRef>
          </c:val>
          <c:extLst>
            <c:ext xmlns:c16="http://schemas.microsoft.com/office/drawing/2014/chart" uri="{C3380CC4-5D6E-409C-BE32-E72D297353CC}">
              <c16:uniqueId val="{00000000-2169-0A4B-9067-03EDD2081B40}"/>
            </c:ext>
          </c:extLst>
        </c:ser>
        <c:ser>
          <c:idx val="1"/>
          <c:order val="1"/>
          <c:tx>
            <c:strRef>
              <c:f>'4-year TCO Charts'!$B$9</c:f>
              <c:strCache>
                <c:ptCount val="1"/>
                <c:pt idx="0">
                  <c:v>Software</c:v>
                </c:pt>
              </c:strCache>
            </c:strRef>
          </c:tx>
          <c:spPr>
            <a:solidFill>
              <a:schemeClr val="accent3"/>
            </a:solidFill>
            <a:ln>
              <a:noFill/>
            </a:ln>
            <a:effectLst/>
          </c:spPr>
          <c:invertIfNegative val="0"/>
          <c:cat>
            <c:strRef>
              <c:f>'4-year TCO Charts'!$I$7:$J$7</c:f>
              <c:strCache>
                <c:ptCount val="2"/>
                <c:pt idx="0">
                  <c:v>Windows</c:v>
                </c:pt>
                <c:pt idx="1">
                  <c:v>Mac</c:v>
                </c:pt>
              </c:strCache>
            </c:strRef>
          </c:cat>
          <c:val>
            <c:numRef>
              <c:f>'4-year TCO Charts'!$I$9:$J$9</c:f>
              <c:numCache>
                <c:formatCode>_("$"* #,##0.00_);_("$"* \(#,##0.00\);_("$"* "-"??_);_(@_)</c:formatCode>
                <c:ptCount val="2"/>
                <c:pt idx="0">
                  <c:v>799.99999999999989</c:v>
                </c:pt>
                <c:pt idx="1">
                  <c:v>799.99999999999989</c:v>
                </c:pt>
              </c:numCache>
            </c:numRef>
          </c:val>
          <c:extLst>
            <c:ext xmlns:c16="http://schemas.microsoft.com/office/drawing/2014/chart" uri="{C3380CC4-5D6E-409C-BE32-E72D297353CC}">
              <c16:uniqueId val="{00000001-2169-0A4B-9067-03EDD2081B40}"/>
            </c:ext>
          </c:extLst>
        </c:ser>
        <c:ser>
          <c:idx val="2"/>
          <c:order val="2"/>
          <c:tx>
            <c:strRef>
              <c:f>'4-year TCO Charts'!$B$10</c:f>
              <c:strCache>
                <c:ptCount val="1"/>
                <c:pt idx="0">
                  <c:v>Engineering</c:v>
                </c:pt>
              </c:strCache>
            </c:strRef>
          </c:tx>
          <c:spPr>
            <a:solidFill>
              <a:schemeClr val="accent5"/>
            </a:solidFill>
            <a:ln>
              <a:noFill/>
            </a:ln>
            <a:effectLst/>
          </c:spPr>
          <c:invertIfNegative val="0"/>
          <c:cat>
            <c:strRef>
              <c:f>'4-year TCO Charts'!$I$7:$J$7</c:f>
              <c:strCache>
                <c:ptCount val="2"/>
                <c:pt idx="0">
                  <c:v>Windows</c:v>
                </c:pt>
                <c:pt idx="1">
                  <c:v>Mac</c:v>
                </c:pt>
              </c:strCache>
            </c:strRef>
          </c:cat>
          <c:val>
            <c:numRef>
              <c:f>'4-year TCO Charts'!$I$10:$J$10</c:f>
              <c:numCache>
                <c:formatCode>_("$"* #,##0.00_);_("$"* \(#,##0.00\);_("$"* "-"??_);_(@_)</c:formatCode>
                <c:ptCount val="2"/>
                <c:pt idx="0">
                  <c:v>600</c:v>
                </c:pt>
                <c:pt idx="1">
                  <c:v>600</c:v>
                </c:pt>
              </c:numCache>
            </c:numRef>
          </c:val>
          <c:extLst>
            <c:ext xmlns:c16="http://schemas.microsoft.com/office/drawing/2014/chart" uri="{C3380CC4-5D6E-409C-BE32-E72D297353CC}">
              <c16:uniqueId val="{00000002-2169-0A4B-9067-03EDD2081B40}"/>
            </c:ext>
          </c:extLst>
        </c:ser>
        <c:ser>
          <c:idx val="3"/>
          <c:order val="3"/>
          <c:tx>
            <c:strRef>
              <c:f>'4-year TCO Charts'!$B$11</c:f>
              <c:strCache>
                <c:ptCount val="1"/>
                <c:pt idx="0">
                  <c:v>Support</c:v>
                </c:pt>
              </c:strCache>
            </c:strRef>
          </c:tx>
          <c:spPr>
            <a:solidFill>
              <a:schemeClr val="accent1">
                <a:lumMod val="60000"/>
              </a:schemeClr>
            </a:solidFill>
            <a:ln>
              <a:noFill/>
            </a:ln>
            <a:effectLst/>
          </c:spPr>
          <c:invertIfNegative val="0"/>
          <c:cat>
            <c:strRef>
              <c:f>'4-year TCO Charts'!$I$7:$J$7</c:f>
              <c:strCache>
                <c:ptCount val="2"/>
                <c:pt idx="0">
                  <c:v>Windows</c:v>
                </c:pt>
                <c:pt idx="1">
                  <c:v>Mac</c:v>
                </c:pt>
              </c:strCache>
            </c:strRef>
          </c:cat>
          <c:val>
            <c:numRef>
              <c:f>'4-year TCO Charts'!$I$11:$J$11</c:f>
              <c:numCache>
                <c:formatCode>_("$"* #,##0.00_);_("$"* \(#,##0.00\);_("$"* "-"??_);_(@_)</c:formatCode>
                <c:ptCount val="2"/>
                <c:pt idx="0">
                  <c:v>400</c:v>
                </c:pt>
                <c:pt idx="1">
                  <c:v>400</c:v>
                </c:pt>
              </c:numCache>
            </c:numRef>
          </c:val>
          <c:extLst>
            <c:ext xmlns:c16="http://schemas.microsoft.com/office/drawing/2014/chart" uri="{C3380CC4-5D6E-409C-BE32-E72D297353CC}">
              <c16:uniqueId val="{00000003-2169-0A4B-9067-03EDD2081B40}"/>
            </c:ext>
          </c:extLst>
        </c:ser>
        <c:dLbls>
          <c:showLegendKey val="0"/>
          <c:showVal val="0"/>
          <c:showCatName val="0"/>
          <c:showSerName val="0"/>
          <c:showPercent val="0"/>
          <c:showBubbleSize val="0"/>
        </c:dLbls>
        <c:gapWidth val="150"/>
        <c:overlap val="100"/>
        <c:serLines>
          <c:spPr>
            <a:ln w="9525" cap="flat" cmpd="sng" algn="ctr">
              <a:solidFill>
                <a:schemeClr val="tx1">
                  <a:lumMod val="35000"/>
                  <a:lumOff val="65000"/>
                </a:schemeClr>
              </a:solidFill>
              <a:round/>
            </a:ln>
            <a:effectLst/>
          </c:spPr>
        </c:serLines>
        <c:axId val="884482544"/>
        <c:axId val="884484272"/>
      </c:barChart>
      <c:catAx>
        <c:axId val="8844825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4484272"/>
        <c:crosses val="autoZero"/>
        <c:auto val="1"/>
        <c:lblAlgn val="ctr"/>
        <c:lblOffset val="100"/>
        <c:noMultiLvlLbl val="0"/>
      </c:catAx>
      <c:valAx>
        <c:axId val="884484272"/>
        <c:scaling>
          <c:orientation val="minMax"/>
        </c:scaling>
        <c:delete val="1"/>
        <c:axPos val="l"/>
        <c:numFmt formatCode="_(&quot;$&quot;* #,##0.00_);_(&quot;$&quot;* \(#,##0.00\);_(&quot;$&quot;* &quot;-&quot;??_);_(@_)" sourceLinked="1"/>
        <c:majorTickMark val="none"/>
        <c:minorTickMark val="none"/>
        <c:tickLblPos val="nextTo"/>
        <c:crossAx val="8844825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190500</xdr:colOff>
      <xdr:row>14</xdr:row>
      <xdr:rowOff>978</xdr:rowOff>
    </xdr:from>
    <xdr:to>
      <xdr:col>4</xdr:col>
      <xdr:colOff>693616</xdr:colOff>
      <xdr:row>32</xdr:row>
      <xdr:rowOff>29308</xdr:rowOff>
    </xdr:to>
    <xdr:graphicFrame macro="">
      <xdr:nvGraphicFramePr>
        <xdr:cNvPr id="2" name="Chart 1">
          <a:extLst>
            <a:ext uri="{FF2B5EF4-FFF2-40B4-BE49-F238E27FC236}">
              <a16:creationId xmlns:a16="http://schemas.microsoft.com/office/drawing/2014/main" id="{3637E4C0-F212-C945-1BDB-B40CD16566D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776654</xdr:colOff>
      <xdr:row>14</xdr:row>
      <xdr:rowOff>10746</xdr:rowOff>
    </xdr:from>
    <xdr:to>
      <xdr:col>7</xdr:col>
      <xdr:colOff>263769</xdr:colOff>
      <xdr:row>32</xdr:row>
      <xdr:rowOff>39076</xdr:rowOff>
    </xdr:to>
    <xdr:graphicFrame macro="">
      <xdr:nvGraphicFramePr>
        <xdr:cNvPr id="3" name="Chart 2">
          <a:extLst>
            <a:ext uri="{FF2B5EF4-FFF2-40B4-BE49-F238E27FC236}">
              <a16:creationId xmlns:a16="http://schemas.microsoft.com/office/drawing/2014/main" id="{972C7B8C-7731-B658-C793-7853E26CA0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385884</xdr:colOff>
      <xdr:row>14</xdr:row>
      <xdr:rowOff>977</xdr:rowOff>
    </xdr:from>
    <xdr:to>
      <xdr:col>10</xdr:col>
      <xdr:colOff>9769</xdr:colOff>
      <xdr:row>32</xdr:row>
      <xdr:rowOff>29307</xdr:rowOff>
    </xdr:to>
    <xdr:graphicFrame macro="">
      <xdr:nvGraphicFramePr>
        <xdr:cNvPr id="4" name="Chart 3">
          <a:extLst>
            <a:ext uri="{FF2B5EF4-FFF2-40B4-BE49-F238E27FC236}">
              <a16:creationId xmlns:a16="http://schemas.microsoft.com/office/drawing/2014/main" id="{20A9A22B-5ABB-5555-D86B-75103B13AB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190500</xdr:colOff>
      <xdr:row>14</xdr:row>
      <xdr:rowOff>978</xdr:rowOff>
    </xdr:from>
    <xdr:to>
      <xdr:col>4</xdr:col>
      <xdr:colOff>693616</xdr:colOff>
      <xdr:row>32</xdr:row>
      <xdr:rowOff>29308</xdr:rowOff>
    </xdr:to>
    <xdr:graphicFrame macro="">
      <xdr:nvGraphicFramePr>
        <xdr:cNvPr id="2" name="Chart 1">
          <a:extLst>
            <a:ext uri="{FF2B5EF4-FFF2-40B4-BE49-F238E27FC236}">
              <a16:creationId xmlns:a16="http://schemas.microsoft.com/office/drawing/2014/main" id="{2AEAA9CC-A269-D745-9ECC-17E3296CC0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776654</xdr:colOff>
      <xdr:row>14</xdr:row>
      <xdr:rowOff>10746</xdr:rowOff>
    </xdr:from>
    <xdr:to>
      <xdr:col>7</xdr:col>
      <xdr:colOff>263769</xdr:colOff>
      <xdr:row>32</xdr:row>
      <xdr:rowOff>39076</xdr:rowOff>
    </xdr:to>
    <xdr:graphicFrame macro="">
      <xdr:nvGraphicFramePr>
        <xdr:cNvPr id="3" name="Chart 2">
          <a:extLst>
            <a:ext uri="{FF2B5EF4-FFF2-40B4-BE49-F238E27FC236}">
              <a16:creationId xmlns:a16="http://schemas.microsoft.com/office/drawing/2014/main" id="{650A942B-D621-964B-918E-8A6D863975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385884</xdr:colOff>
      <xdr:row>14</xdr:row>
      <xdr:rowOff>977</xdr:rowOff>
    </xdr:from>
    <xdr:to>
      <xdr:col>10</xdr:col>
      <xdr:colOff>9769</xdr:colOff>
      <xdr:row>32</xdr:row>
      <xdr:rowOff>29307</xdr:rowOff>
    </xdr:to>
    <xdr:graphicFrame macro="">
      <xdr:nvGraphicFramePr>
        <xdr:cNvPr id="4" name="Chart 3">
          <a:extLst>
            <a:ext uri="{FF2B5EF4-FFF2-40B4-BE49-F238E27FC236}">
              <a16:creationId xmlns:a16="http://schemas.microsoft.com/office/drawing/2014/main" id="{74C0F208-CF44-B946-BB33-EA83F59D16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237D1F-9CDC-7549-9D05-02C64F6BBB14}">
  <sheetPr codeName="Sheet1">
    <tabColor rgb="FF57AEFA"/>
  </sheetPr>
  <dimension ref="A1:AA97"/>
  <sheetViews>
    <sheetView tabSelected="1" zoomScaleNormal="100" workbookViewId="0"/>
  </sheetViews>
  <sheetFormatPr baseColWidth="10" defaultColWidth="11" defaultRowHeight="16" x14ac:dyDescent="0.2"/>
  <cols>
    <col min="1" max="1" width="4.83203125" style="29" customWidth="1"/>
    <col min="2" max="2" width="27.83203125" style="21" bestFit="1" customWidth="1"/>
    <col min="3" max="3" width="80" style="21" customWidth="1"/>
    <col min="4" max="5" width="10.83203125" style="29" customWidth="1"/>
    <col min="6" max="27" width="11" style="29"/>
    <col min="28" max="16384" width="11" style="21"/>
  </cols>
  <sheetData>
    <row r="1" spans="1:27" s="22" customFormat="1" ht="56" customHeight="1" x14ac:dyDescent="0.2">
      <c r="A1" s="30"/>
      <c r="B1" s="393" t="s">
        <v>0</v>
      </c>
      <c r="C1" s="393"/>
      <c r="D1" s="30"/>
      <c r="E1" s="30"/>
      <c r="F1" s="30"/>
      <c r="G1" s="30"/>
      <c r="H1" s="30"/>
      <c r="I1" s="30"/>
      <c r="J1" s="30"/>
      <c r="K1" s="30"/>
      <c r="L1" s="30"/>
      <c r="M1" s="30"/>
      <c r="N1" s="30"/>
      <c r="O1" s="30"/>
      <c r="P1" s="30"/>
      <c r="Q1" s="30"/>
      <c r="R1" s="30"/>
      <c r="S1" s="30"/>
      <c r="T1" s="30"/>
      <c r="U1" s="30"/>
      <c r="V1" s="30"/>
      <c r="W1" s="30"/>
      <c r="X1" s="30"/>
      <c r="Y1" s="30"/>
      <c r="Z1" s="30"/>
      <c r="AA1" s="30"/>
    </row>
    <row r="2" spans="1:27" s="23" customFormat="1" ht="32" customHeight="1" x14ac:dyDescent="0.3">
      <c r="A2" s="31"/>
      <c r="B2" s="396" t="s">
        <v>1</v>
      </c>
      <c r="C2" s="396"/>
      <c r="D2" s="31"/>
      <c r="E2" s="31"/>
      <c r="F2" s="31"/>
      <c r="G2" s="31"/>
      <c r="H2" s="31"/>
      <c r="I2" s="31"/>
      <c r="J2" s="31"/>
      <c r="K2" s="31"/>
      <c r="L2" s="31"/>
      <c r="M2" s="31"/>
      <c r="N2" s="31"/>
      <c r="O2" s="31"/>
      <c r="P2" s="31"/>
      <c r="Q2" s="31"/>
      <c r="R2" s="31"/>
      <c r="S2" s="31"/>
      <c r="T2" s="31"/>
      <c r="U2" s="31"/>
      <c r="V2" s="31"/>
      <c r="W2" s="31"/>
      <c r="X2" s="31"/>
      <c r="Y2" s="31"/>
      <c r="Z2" s="31"/>
      <c r="AA2" s="31"/>
    </row>
    <row r="3" spans="1:27" s="24" customFormat="1" ht="80" customHeight="1" x14ac:dyDescent="0.2">
      <c r="A3" s="32"/>
      <c r="B3" s="394" t="s">
        <v>485</v>
      </c>
      <c r="C3" s="394"/>
      <c r="D3" s="32"/>
      <c r="E3" s="32"/>
      <c r="F3" s="32"/>
      <c r="G3" s="32"/>
      <c r="H3" s="32"/>
      <c r="I3" s="32"/>
      <c r="J3" s="32"/>
      <c r="K3" s="32"/>
      <c r="L3" s="32"/>
      <c r="M3" s="32"/>
      <c r="N3" s="32"/>
      <c r="O3" s="32"/>
      <c r="P3" s="32"/>
      <c r="Q3" s="32"/>
      <c r="R3" s="32"/>
      <c r="S3" s="32"/>
      <c r="T3" s="32"/>
      <c r="U3" s="32"/>
      <c r="V3" s="32"/>
      <c r="W3" s="32"/>
      <c r="X3" s="32"/>
      <c r="Y3" s="32"/>
      <c r="Z3" s="32"/>
      <c r="AA3" s="32"/>
    </row>
    <row r="4" spans="1:27" s="23" customFormat="1" ht="32" customHeight="1" x14ac:dyDescent="0.3">
      <c r="A4" s="31"/>
      <c r="B4" s="396" t="s">
        <v>2</v>
      </c>
      <c r="C4" s="396"/>
      <c r="D4" s="31"/>
      <c r="E4" s="31"/>
      <c r="F4" s="31"/>
      <c r="G4" s="31"/>
      <c r="H4" s="31"/>
      <c r="I4" s="31"/>
      <c r="J4" s="31"/>
      <c r="K4" s="31"/>
      <c r="L4" s="31"/>
      <c r="M4" s="31"/>
      <c r="N4" s="31"/>
      <c r="O4" s="31"/>
      <c r="P4" s="31"/>
      <c r="Q4" s="31"/>
      <c r="R4" s="31"/>
      <c r="S4" s="31"/>
      <c r="T4" s="31"/>
      <c r="U4" s="31"/>
      <c r="V4" s="31"/>
      <c r="W4" s="31"/>
      <c r="X4" s="31"/>
      <c r="Y4" s="31"/>
      <c r="Z4" s="31"/>
      <c r="AA4" s="31"/>
    </row>
    <row r="5" spans="1:27" s="24" customFormat="1" ht="64" customHeight="1" x14ac:dyDescent="0.2">
      <c r="A5" s="32"/>
      <c r="B5" s="394" t="s">
        <v>486</v>
      </c>
      <c r="C5" s="394"/>
      <c r="D5" s="32"/>
      <c r="E5" s="32"/>
      <c r="F5" s="32"/>
      <c r="G5" s="32"/>
      <c r="H5" s="32"/>
      <c r="I5" s="32"/>
      <c r="J5" s="32"/>
      <c r="K5" s="32"/>
      <c r="L5" s="32"/>
      <c r="M5" s="32"/>
      <c r="N5" s="32"/>
      <c r="O5" s="32"/>
      <c r="P5" s="32"/>
      <c r="Q5" s="32"/>
      <c r="R5" s="32"/>
      <c r="S5" s="32"/>
      <c r="T5" s="32"/>
      <c r="U5" s="32"/>
      <c r="W5" s="32"/>
      <c r="X5" s="32"/>
      <c r="Y5" s="32"/>
      <c r="Z5" s="32"/>
      <c r="AA5" s="32"/>
    </row>
    <row r="6" spans="1:27" s="24" customFormat="1" ht="32" customHeight="1" x14ac:dyDescent="0.3">
      <c r="A6" s="32"/>
      <c r="B6" s="396" t="s">
        <v>3</v>
      </c>
      <c r="C6" s="396"/>
      <c r="D6" s="32"/>
      <c r="E6" s="32"/>
      <c r="F6" s="32"/>
      <c r="G6" s="32"/>
      <c r="H6" s="32"/>
      <c r="I6" s="32"/>
      <c r="J6" s="32"/>
      <c r="K6" s="32"/>
      <c r="L6" s="32"/>
      <c r="M6" s="32"/>
      <c r="N6" s="32"/>
      <c r="O6" s="32"/>
      <c r="P6" s="32"/>
      <c r="Q6" s="32"/>
      <c r="R6" s="32"/>
      <c r="S6" s="32"/>
      <c r="T6" s="32"/>
      <c r="U6" s="32"/>
      <c r="V6" s="32"/>
      <c r="W6" s="32"/>
      <c r="X6" s="32"/>
      <c r="Y6" s="32"/>
      <c r="Z6" s="32"/>
      <c r="AA6" s="32"/>
    </row>
    <row r="7" spans="1:27" s="24" customFormat="1" ht="64" customHeight="1" x14ac:dyDescent="0.2">
      <c r="A7" s="32"/>
      <c r="B7" s="394" t="s">
        <v>475</v>
      </c>
      <c r="C7" s="394"/>
      <c r="D7" s="32"/>
      <c r="E7" s="32"/>
      <c r="F7" s="32"/>
      <c r="G7" s="32"/>
      <c r="H7" s="32"/>
      <c r="I7" s="32"/>
      <c r="J7" s="32"/>
      <c r="K7" s="32"/>
      <c r="L7" s="32"/>
      <c r="M7" s="32"/>
      <c r="N7" s="32"/>
      <c r="O7" s="32"/>
      <c r="P7" s="32"/>
      <c r="Q7" s="32"/>
      <c r="R7" s="32"/>
      <c r="S7" s="32"/>
      <c r="T7" s="32"/>
      <c r="U7" s="32"/>
      <c r="V7" s="32"/>
      <c r="W7" s="32"/>
      <c r="X7" s="32"/>
      <c r="Y7" s="32"/>
      <c r="Z7" s="32"/>
      <c r="AA7" s="32"/>
    </row>
    <row r="8" spans="1:27" s="24" customFormat="1" ht="32" customHeight="1" x14ac:dyDescent="0.2">
      <c r="A8" s="32"/>
      <c r="B8" s="397" t="s">
        <v>4</v>
      </c>
      <c r="C8" s="397"/>
      <c r="D8" s="32"/>
      <c r="E8" s="32"/>
      <c r="F8" s="32"/>
      <c r="G8" s="32"/>
      <c r="H8" s="32"/>
      <c r="I8" s="32"/>
      <c r="J8" s="32"/>
      <c r="K8" s="32"/>
      <c r="L8" s="32"/>
      <c r="M8" s="32"/>
      <c r="N8" s="32"/>
      <c r="O8" s="32"/>
      <c r="P8" s="32"/>
      <c r="Q8" s="32"/>
      <c r="R8" s="32"/>
      <c r="S8" s="32"/>
      <c r="T8" s="32"/>
      <c r="U8" s="32"/>
      <c r="V8" s="32"/>
      <c r="W8" s="32"/>
      <c r="X8" s="32"/>
      <c r="Y8" s="32"/>
      <c r="Z8" s="32"/>
      <c r="AA8" s="32"/>
    </row>
    <row r="9" spans="1:27" s="22" customFormat="1" ht="20" customHeight="1" x14ac:dyDescent="0.2">
      <c r="A9" s="30"/>
      <c r="B9" s="168" t="s">
        <v>5</v>
      </c>
      <c r="C9" s="168" t="s">
        <v>6</v>
      </c>
      <c r="D9" s="30"/>
      <c r="E9" s="30"/>
      <c r="F9" s="30"/>
      <c r="G9" s="30"/>
      <c r="H9" s="30"/>
      <c r="I9" s="30"/>
      <c r="J9" s="30"/>
      <c r="K9" s="30"/>
      <c r="L9" s="30"/>
      <c r="M9" s="30"/>
      <c r="N9" s="30"/>
      <c r="O9" s="30"/>
      <c r="P9" s="30"/>
      <c r="Q9" s="30"/>
      <c r="R9" s="30"/>
      <c r="S9" s="30"/>
      <c r="T9" s="30"/>
      <c r="U9" s="30"/>
      <c r="V9" s="30"/>
      <c r="W9" s="30"/>
      <c r="X9" s="30"/>
      <c r="Y9" s="30"/>
      <c r="Z9" s="30"/>
      <c r="AA9" s="30"/>
    </row>
    <row r="10" spans="1:27" s="22" customFormat="1" ht="20" customHeight="1" x14ac:dyDescent="0.2">
      <c r="A10" s="30"/>
      <c r="B10" s="169" t="s">
        <v>7</v>
      </c>
      <c r="C10" s="170" t="s">
        <v>8</v>
      </c>
      <c r="D10" s="30"/>
      <c r="E10" s="30"/>
      <c r="F10" s="30"/>
      <c r="G10" s="30"/>
      <c r="H10" s="30"/>
      <c r="I10" s="30"/>
      <c r="J10" s="30"/>
      <c r="K10" s="30"/>
      <c r="L10" s="30"/>
      <c r="M10" s="30"/>
      <c r="N10" s="30"/>
      <c r="O10" s="30"/>
      <c r="P10" s="30"/>
      <c r="Q10" s="30"/>
      <c r="R10" s="30"/>
      <c r="S10" s="30"/>
      <c r="T10" s="30"/>
      <c r="U10" s="30"/>
      <c r="V10" s="30"/>
      <c r="W10" s="30"/>
      <c r="X10" s="30"/>
      <c r="Y10" s="30"/>
      <c r="Z10" s="30"/>
      <c r="AA10" s="30"/>
    </row>
    <row r="11" spans="1:27" s="22" customFormat="1" ht="20" customHeight="1" x14ac:dyDescent="0.2">
      <c r="A11" s="30"/>
      <c r="B11" s="171" t="s">
        <v>9</v>
      </c>
      <c r="C11" s="170" t="s">
        <v>10</v>
      </c>
      <c r="D11" s="30"/>
      <c r="E11" s="30"/>
      <c r="F11" s="30"/>
      <c r="G11" s="30"/>
      <c r="H11" s="30"/>
      <c r="I11" s="30"/>
      <c r="J11" s="30"/>
      <c r="K11" s="30"/>
      <c r="L11" s="30"/>
      <c r="M11" s="30"/>
      <c r="N11" s="30"/>
      <c r="O11" s="30"/>
      <c r="P11" s="30"/>
      <c r="Q11" s="30"/>
      <c r="R11" s="30"/>
      <c r="S11" s="30"/>
      <c r="T11" s="30"/>
      <c r="U11" s="30"/>
      <c r="V11" s="30"/>
      <c r="W11" s="30"/>
      <c r="X11" s="30"/>
      <c r="Y11" s="30"/>
      <c r="Z11" s="30"/>
      <c r="AA11" s="30"/>
    </row>
    <row r="12" spans="1:27" s="22" customFormat="1" ht="20" customHeight="1" x14ac:dyDescent="0.2">
      <c r="A12" s="30"/>
      <c r="B12" s="172" t="s">
        <v>11</v>
      </c>
      <c r="C12" s="170" t="s">
        <v>477</v>
      </c>
      <c r="D12" s="30"/>
      <c r="E12" s="30"/>
      <c r="F12" s="30"/>
      <c r="G12" s="30"/>
      <c r="H12" s="30"/>
      <c r="I12" s="30"/>
      <c r="J12" s="30"/>
      <c r="K12" s="30"/>
      <c r="L12" s="30"/>
      <c r="M12" s="30"/>
      <c r="N12" s="30"/>
      <c r="O12" s="30"/>
      <c r="P12" s="30"/>
      <c r="Q12" s="30"/>
      <c r="R12" s="30"/>
      <c r="S12" s="30"/>
      <c r="T12" s="30"/>
      <c r="U12" s="30"/>
      <c r="V12" s="30"/>
      <c r="W12" s="30"/>
      <c r="X12" s="30"/>
      <c r="Y12" s="30"/>
      <c r="Z12" s="30"/>
      <c r="AA12" s="30"/>
    </row>
    <row r="13" spans="1:27" ht="16" customHeight="1" x14ac:dyDescent="0.2">
      <c r="B13" s="28"/>
      <c r="C13" s="28"/>
    </row>
    <row r="14" spans="1:27" s="22" customFormat="1" ht="20" customHeight="1" x14ac:dyDescent="0.2">
      <c r="A14" s="30"/>
      <c r="B14" s="168" t="s">
        <v>12</v>
      </c>
      <c r="C14" s="168" t="s">
        <v>6</v>
      </c>
      <c r="D14" s="30"/>
      <c r="E14" s="30"/>
      <c r="F14" s="30"/>
      <c r="G14" s="30"/>
      <c r="H14" s="30"/>
      <c r="I14" s="30"/>
      <c r="J14" s="30"/>
      <c r="K14" s="30"/>
      <c r="L14" s="30"/>
      <c r="M14" s="30"/>
      <c r="N14" s="30"/>
      <c r="O14" s="30"/>
      <c r="P14" s="30"/>
      <c r="Q14" s="30"/>
      <c r="R14" s="30"/>
      <c r="S14" s="30"/>
      <c r="T14" s="30"/>
      <c r="U14" s="30"/>
      <c r="V14" s="30"/>
      <c r="W14" s="30"/>
      <c r="X14" s="30"/>
      <c r="Y14" s="30"/>
      <c r="Z14" s="30"/>
      <c r="AA14" s="30"/>
    </row>
    <row r="15" spans="1:27" s="22" customFormat="1" ht="20" customHeight="1" x14ac:dyDescent="0.2">
      <c r="A15" s="30"/>
      <c r="B15" s="173" t="s">
        <v>13</v>
      </c>
      <c r="C15" s="170" t="s">
        <v>14</v>
      </c>
      <c r="D15" s="30"/>
      <c r="E15" s="30"/>
      <c r="F15" s="30"/>
      <c r="G15" s="30"/>
      <c r="H15" s="30"/>
      <c r="I15" s="30"/>
      <c r="J15" s="30"/>
      <c r="K15" s="30"/>
      <c r="L15" s="30"/>
      <c r="M15" s="30"/>
      <c r="N15" s="30"/>
      <c r="O15" s="30"/>
      <c r="P15" s="30"/>
      <c r="Q15" s="30"/>
      <c r="R15" s="30"/>
      <c r="S15" s="30"/>
      <c r="T15" s="30"/>
      <c r="U15" s="30"/>
      <c r="V15" s="30"/>
      <c r="W15" s="30"/>
      <c r="X15" s="30"/>
      <c r="Y15" s="30"/>
      <c r="Z15" s="30"/>
      <c r="AA15" s="30"/>
    </row>
    <row r="16" spans="1:27" s="22" customFormat="1" ht="20" customHeight="1" x14ac:dyDescent="0.2">
      <c r="A16" s="30"/>
      <c r="B16" s="384" t="s">
        <v>15</v>
      </c>
      <c r="C16" s="170" t="s">
        <v>16</v>
      </c>
      <c r="D16" s="30"/>
      <c r="E16" s="30"/>
      <c r="F16" s="30"/>
      <c r="G16" s="30"/>
      <c r="H16" s="30"/>
      <c r="I16" s="30"/>
      <c r="J16" s="30"/>
      <c r="K16" s="30"/>
      <c r="L16" s="30"/>
      <c r="M16" s="30"/>
      <c r="N16" s="30"/>
      <c r="O16" s="30"/>
      <c r="P16" s="30"/>
      <c r="Q16" s="30"/>
      <c r="R16" s="30"/>
      <c r="S16" s="30"/>
      <c r="T16" s="30"/>
      <c r="U16" s="30"/>
      <c r="V16" s="30"/>
      <c r="W16" s="30"/>
      <c r="X16" s="30"/>
      <c r="Y16" s="30"/>
      <c r="Z16" s="30"/>
      <c r="AA16" s="30"/>
    </row>
    <row r="17" spans="1:27" s="22" customFormat="1" ht="20" customHeight="1" x14ac:dyDescent="0.2">
      <c r="A17" s="30"/>
      <c r="B17" s="170" t="s">
        <v>17</v>
      </c>
      <c r="C17" s="170" t="s">
        <v>478</v>
      </c>
      <c r="D17" s="30"/>
      <c r="E17" s="30"/>
      <c r="F17" s="30"/>
      <c r="G17" s="30"/>
      <c r="H17" s="30"/>
      <c r="I17" s="30"/>
      <c r="J17" s="30"/>
      <c r="K17" s="30"/>
      <c r="L17" s="30"/>
      <c r="M17" s="30"/>
      <c r="N17" s="30"/>
      <c r="O17" s="30"/>
      <c r="P17" s="30"/>
      <c r="Q17" s="30"/>
      <c r="R17" s="30"/>
      <c r="S17" s="30"/>
      <c r="T17" s="30"/>
      <c r="U17" s="30"/>
      <c r="V17" s="30"/>
      <c r="W17" s="30"/>
      <c r="X17" s="30"/>
      <c r="Y17" s="30"/>
      <c r="Z17" s="30"/>
      <c r="AA17" s="30"/>
    </row>
    <row r="18" spans="1:27" ht="32" customHeight="1" x14ac:dyDescent="0.2">
      <c r="B18" s="29"/>
      <c r="C18" s="29"/>
    </row>
    <row r="19" spans="1:27" s="85" customFormat="1" ht="32" customHeight="1" x14ac:dyDescent="0.2">
      <c r="A19" s="84"/>
      <c r="B19" s="398" t="s">
        <v>18</v>
      </c>
      <c r="C19" s="398"/>
      <c r="D19" s="84"/>
      <c r="E19" s="84"/>
      <c r="F19" s="84"/>
      <c r="G19" s="84"/>
      <c r="H19" s="84"/>
      <c r="I19" s="84"/>
      <c r="J19" s="84"/>
      <c r="K19" s="84"/>
      <c r="L19" s="84"/>
      <c r="M19" s="84"/>
      <c r="N19" s="84"/>
      <c r="O19" s="84"/>
      <c r="P19" s="84"/>
      <c r="Q19" s="84"/>
      <c r="R19" s="84"/>
      <c r="S19" s="84"/>
      <c r="T19" s="84"/>
      <c r="U19" s="84"/>
      <c r="V19" s="84"/>
      <c r="W19" s="84"/>
      <c r="X19" s="84"/>
      <c r="Y19" s="84"/>
      <c r="Z19" s="84"/>
      <c r="AA19" s="84"/>
    </row>
    <row r="20" spans="1:27" s="22" customFormat="1" ht="20" customHeight="1" x14ac:dyDescent="0.2">
      <c r="A20" s="30"/>
      <c r="B20" s="168" t="s">
        <v>19</v>
      </c>
      <c r="C20" s="168" t="s">
        <v>20</v>
      </c>
      <c r="D20" s="30"/>
      <c r="E20" s="30"/>
      <c r="F20" s="30"/>
      <c r="G20" s="30"/>
      <c r="H20" s="30"/>
      <c r="I20" s="30"/>
      <c r="J20" s="30"/>
      <c r="K20" s="30"/>
      <c r="L20" s="30"/>
      <c r="M20" s="30"/>
      <c r="N20" s="30"/>
      <c r="O20" s="30"/>
      <c r="P20" s="30"/>
      <c r="Q20" s="30"/>
      <c r="R20" s="30"/>
      <c r="S20" s="30"/>
      <c r="T20" s="30"/>
      <c r="U20" s="30"/>
      <c r="V20" s="30"/>
      <c r="W20" s="30"/>
      <c r="X20" s="30"/>
      <c r="Y20" s="30"/>
      <c r="Z20" s="30"/>
      <c r="AA20" s="30"/>
    </row>
    <row r="21" spans="1:27" s="22" customFormat="1" ht="20" customHeight="1" x14ac:dyDescent="0.2">
      <c r="A21" s="30"/>
      <c r="B21" s="171" t="s">
        <v>21</v>
      </c>
      <c r="C21" s="170" t="s">
        <v>474</v>
      </c>
      <c r="D21" s="30"/>
      <c r="E21" s="30"/>
      <c r="F21" s="30"/>
      <c r="G21" s="30"/>
      <c r="H21" s="30"/>
      <c r="I21" s="30"/>
      <c r="J21" s="30"/>
      <c r="K21" s="30"/>
      <c r="L21" s="30"/>
      <c r="M21" s="30"/>
      <c r="N21" s="30"/>
      <c r="O21" s="30"/>
      <c r="P21" s="30"/>
      <c r="Q21" s="30"/>
      <c r="R21" s="30"/>
      <c r="S21" s="30"/>
      <c r="T21" s="30"/>
      <c r="U21" s="30"/>
      <c r="V21" s="30"/>
      <c r="W21" s="30"/>
      <c r="X21" s="30"/>
      <c r="Y21" s="30"/>
      <c r="Z21" s="30"/>
      <c r="AA21" s="30"/>
    </row>
    <row r="22" spans="1:27" s="22" customFormat="1" ht="56" customHeight="1" x14ac:dyDescent="0.2">
      <c r="A22" s="30"/>
      <c r="B22" s="171" t="s">
        <v>22</v>
      </c>
      <c r="C22" s="174" t="s">
        <v>23</v>
      </c>
      <c r="D22" s="30"/>
      <c r="E22" s="30"/>
      <c r="F22" s="30"/>
      <c r="G22" s="30"/>
      <c r="H22" s="30"/>
      <c r="I22" s="30"/>
      <c r="J22" s="30"/>
      <c r="K22" s="30"/>
      <c r="L22" s="30"/>
      <c r="M22" s="30"/>
      <c r="N22" s="30"/>
      <c r="O22" s="30"/>
      <c r="P22" s="30"/>
      <c r="Q22" s="30"/>
      <c r="R22" s="30"/>
      <c r="S22" s="30"/>
      <c r="T22" s="30"/>
      <c r="U22" s="30"/>
      <c r="V22" s="30"/>
      <c r="W22" s="30"/>
      <c r="X22" s="30"/>
      <c r="Y22" s="30"/>
      <c r="Z22" s="30"/>
      <c r="AA22" s="30"/>
    </row>
    <row r="23" spans="1:27" s="22" customFormat="1" ht="56" customHeight="1" x14ac:dyDescent="0.2">
      <c r="A23" s="30"/>
      <c r="B23" s="171" t="s">
        <v>24</v>
      </c>
      <c r="C23" s="174" t="s">
        <v>23</v>
      </c>
      <c r="D23" s="30"/>
      <c r="E23" s="30"/>
      <c r="F23" s="30"/>
      <c r="G23" s="30"/>
      <c r="H23" s="30"/>
      <c r="I23" s="30"/>
      <c r="J23" s="30"/>
      <c r="K23" s="30"/>
      <c r="L23" s="30"/>
      <c r="M23" s="30"/>
      <c r="N23" s="30"/>
      <c r="O23" s="30"/>
      <c r="P23" s="30"/>
      <c r="Q23" s="30"/>
      <c r="R23" s="30"/>
      <c r="S23" s="30"/>
      <c r="T23" s="30"/>
      <c r="U23" s="30"/>
      <c r="V23" s="30"/>
      <c r="W23" s="30"/>
      <c r="X23" s="30"/>
      <c r="Y23" s="30"/>
      <c r="Z23" s="30"/>
      <c r="AA23" s="30"/>
    </row>
    <row r="24" spans="1:27" s="22" customFormat="1" ht="56" customHeight="1" x14ac:dyDescent="0.2">
      <c r="A24" s="30"/>
      <c r="B24" s="171" t="s">
        <v>25</v>
      </c>
      <c r="C24" s="174" t="s">
        <v>487</v>
      </c>
      <c r="D24" s="30"/>
      <c r="E24" s="30"/>
      <c r="F24" s="30"/>
      <c r="G24" s="30"/>
      <c r="H24" s="30"/>
      <c r="I24" s="30"/>
      <c r="J24" s="30"/>
      <c r="K24" s="30"/>
      <c r="L24" s="30"/>
      <c r="M24" s="30"/>
      <c r="N24" s="30"/>
      <c r="O24" s="30"/>
      <c r="P24" s="30"/>
      <c r="Q24" s="30"/>
      <c r="R24" s="30"/>
      <c r="S24" s="30"/>
      <c r="T24" s="30"/>
      <c r="U24" s="30"/>
      <c r="V24" s="30"/>
      <c r="W24" s="30"/>
      <c r="X24" s="30"/>
      <c r="Y24" s="30"/>
      <c r="Z24" s="30"/>
      <c r="AA24" s="30"/>
    </row>
    <row r="25" spans="1:27" s="22" customFormat="1" ht="56" customHeight="1" x14ac:dyDescent="0.2">
      <c r="A25" s="30"/>
      <c r="B25" s="171" t="s">
        <v>26</v>
      </c>
      <c r="C25" s="174" t="s">
        <v>27</v>
      </c>
      <c r="D25" s="30"/>
      <c r="E25" s="30"/>
      <c r="F25" s="30"/>
      <c r="G25" s="30"/>
      <c r="H25" s="30"/>
      <c r="I25" s="30"/>
      <c r="J25" s="30"/>
      <c r="K25" s="30"/>
      <c r="L25" s="30"/>
      <c r="M25" s="30"/>
      <c r="N25" s="30"/>
      <c r="O25" s="30"/>
      <c r="P25" s="30"/>
      <c r="Q25" s="30"/>
      <c r="R25" s="30"/>
      <c r="S25" s="30"/>
      <c r="T25" s="30"/>
      <c r="U25" s="30"/>
      <c r="V25" s="30"/>
      <c r="W25" s="30"/>
      <c r="X25" s="30"/>
      <c r="Y25" s="30"/>
      <c r="Z25" s="30"/>
      <c r="AA25" s="30"/>
    </row>
    <row r="26" spans="1:27" s="22" customFormat="1" ht="56" customHeight="1" x14ac:dyDescent="0.2">
      <c r="A26" s="30"/>
      <c r="B26" s="171" t="s">
        <v>28</v>
      </c>
      <c r="C26" s="174" t="s">
        <v>476</v>
      </c>
      <c r="D26" s="30"/>
      <c r="E26" s="30"/>
      <c r="F26" s="30"/>
      <c r="G26" s="30"/>
      <c r="H26" s="30"/>
      <c r="I26" s="30"/>
      <c r="J26" s="30"/>
      <c r="K26" s="30"/>
      <c r="L26" s="30"/>
      <c r="M26" s="30"/>
      <c r="N26" s="30"/>
      <c r="O26" s="30"/>
      <c r="P26" s="30"/>
      <c r="Q26" s="30"/>
      <c r="R26" s="30"/>
      <c r="S26" s="30"/>
      <c r="T26" s="30"/>
      <c r="U26" s="30"/>
      <c r="V26" s="30"/>
      <c r="W26" s="30"/>
      <c r="X26" s="30"/>
      <c r="Y26" s="30"/>
      <c r="Z26" s="30"/>
      <c r="AA26" s="30"/>
    </row>
    <row r="27" spans="1:27" ht="32" customHeight="1" x14ac:dyDescent="0.2">
      <c r="B27" s="28"/>
      <c r="C27" s="28"/>
    </row>
    <row r="28" spans="1:27" s="85" customFormat="1" ht="32" customHeight="1" x14ac:dyDescent="0.2">
      <c r="A28" s="84"/>
      <c r="B28" s="398" t="s">
        <v>29</v>
      </c>
      <c r="C28" s="398"/>
      <c r="D28" s="84"/>
      <c r="E28" s="84"/>
      <c r="F28" s="84"/>
      <c r="G28" s="84"/>
      <c r="H28" s="84"/>
      <c r="I28" s="84"/>
      <c r="J28" s="84"/>
      <c r="K28" s="84"/>
      <c r="L28" s="84"/>
      <c r="M28" s="84"/>
      <c r="N28" s="84"/>
      <c r="O28" s="84"/>
      <c r="P28" s="84"/>
      <c r="Q28" s="84"/>
      <c r="R28" s="84"/>
      <c r="S28" s="84"/>
      <c r="T28" s="84"/>
      <c r="U28" s="84"/>
      <c r="V28" s="84"/>
      <c r="W28" s="84"/>
      <c r="X28" s="84"/>
      <c r="Y28" s="84"/>
      <c r="Z28" s="84"/>
      <c r="AA28" s="84"/>
    </row>
    <row r="29" spans="1:27" s="22" customFormat="1" ht="20" customHeight="1" x14ac:dyDescent="0.2">
      <c r="A29" s="30"/>
      <c r="B29" s="168" t="s">
        <v>19</v>
      </c>
      <c r="C29" s="168" t="s">
        <v>30</v>
      </c>
      <c r="D29" s="30"/>
      <c r="E29" s="30"/>
      <c r="F29" s="30"/>
      <c r="G29" s="30"/>
      <c r="H29" s="30"/>
      <c r="I29" s="30"/>
      <c r="J29" s="30"/>
      <c r="K29" s="30"/>
      <c r="L29" s="30"/>
      <c r="M29" s="30"/>
      <c r="N29" s="30"/>
      <c r="O29" s="30"/>
      <c r="P29" s="30"/>
      <c r="Q29" s="30"/>
      <c r="R29" s="30"/>
      <c r="S29" s="30"/>
      <c r="T29" s="30"/>
      <c r="U29" s="30"/>
      <c r="V29" s="30"/>
      <c r="W29" s="30"/>
      <c r="X29" s="30"/>
      <c r="Y29" s="30"/>
      <c r="Z29" s="30"/>
      <c r="AA29" s="30"/>
    </row>
    <row r="30" spans="1:27" s="22" customFormat="1" ht="20" customHeight="1" x14ac:dyDescent="0.2">
      <c r="A30" s="30"/>
      <c r="B30" s="172" t="s">
        <v>33</v>
      </c>
      <c r="C30" s="174" t="s">
        <v>34</v>
      </c>
      <c r="D30" s="30"/>
      <c r="E30" s="30"/>
      <c r="F30" s="30"/>
      <c r="G30" s="30"/>
      <c r="H30" s="30"/>
      <c r="I30" s="30"/>
      <c r="J30" s="30"/>
      <c r="K30" s="30"/>
      <c r="L30" s="30"/>
      <c r="M30" s="30"/>
      <c r="N30" s="30"/>
      <c r="O30" s="30"/>
      <c r="P30" s="30"/>
      <c r="Q30" s="30"/>
      <c r="R30" s="30"/>
      <c r="S30" s="30"/>
      <c r="T30" s="30"/>
      <c r="U30" s="30"/>
      <c r="V30" s="30"/>
      <c r="W30" s="30"/>
      <c r="X30" s="30"/>
      <c r="Y30" s="30"/>
      <c r="Z30" s="30"/>
      <c r="AA30" s="30"/>
    </row>
    <row r="31" spans="1:27" s="22" customFormat="1" ht="56" customHeight="1" x14ac:dyDescent="0.2">
      <c r="A31" s="30"/>
      <c r="B31" s="172" t="s">
        <v>31</v>
      </c>
      <c r="C31" s="174" t="s">
        <v>32</v>
      </c>
      <c r="D31" s="30"/>
      <c r="E31" s="30"/>
      <c r="F31" s="30"/>
      <c r="G31" s="30"/>
      <c r="H31" s="30"/>
      <c r="I31" s="30"/>
      <c r="J31" s="30"/>
      <c r="K31" s="30"/>
      <c r="L31" s="30"/>
      <c r="M31" s="30"/>
      <c r="N31" s="30"/>
      <c r="O31" s="30"/>
      <c r="P31" s="30"/>
      <c r="Q31" s="30"/>
      <c r="R31" s="30"/>
      <c r="S31" s="30"/>
      <c r="T31" s="30"/>
      <c r="U31" s="30"/>
      <c r="V31" s="30"/>
      <c r="W31" s="30"/>
      <c r="X31" s="30"/>
      <c r="Y31" s="30"/>
      <c r="Z31" s="30"/>
      <c r="AA31" s="30"/>
    </row>
    <row r="32" spans="1:27" s="22" customFormat="1" ht="20" customHeight="1" x14ac:dyDescent="0.2">
      <c r="A32" s="30"/>
      <c r="B32" s="172" t="s">
        <v>35</v>
      </c>
      <c r="C32" s="174" t="s">
        <v>34</v>
      </c>
      <c r="D32" s="30"/>
      <c r="E32" s="30"/>
      <c r="F32" s="30"/>
      <c r="G32" s="30"/>
      <c r="H32" s="30"/>
      <c r="I32" s="30"/>
      <c r="J32" s="30"/>
      <c r="K32" s="30"/>
      <c r="L32" s="30"/>
      <c r="M32" s="30"/>
      <c r="N32" s="30"/>
      <c r="O32" s="30"/>
      <c r="P32" s="30"/>
      <c r="Q32" s="30"/>
      <c r="R32" s="30"/>
      <c r="S32" s="30"/>
      <c r="T32" s="30"/>
      <c r="U32" s="30"/>
      <c r="V32" s="30"/>
      <c r="W32" s="30"/>
      <c r="X32" s="30"/>
      <c r="Y32" s="30"/>
      <c r="Z32" s="30"/>
      <c r="AA32" s="30"/>
    </row>
    <row r="33" spans="1:27" s="22" customFormat="1" ht="20" customHeight="1" x14ac:dyDescent="0.2">
      <c r="A33" s="30"/>
      <c r="B33" s="172" t="s">
        <v>37</v>
      </c>
      <c r="C33" s="174" t="s">
        <v>34</v>
      </c>
      <c r="D33" s="30"/>
      <c r="E33" s="30"/>
      <c r="F33" s="30"/>
      <c r="G33" s="30"/>
      <c r="H33" s="30"/>
      <c r="I33" s="30"/>
      <c r="J33" s="30"/>
      <c r="K33" s="30"/>
      <c r="L33" s="30"/>
      <c r="M33" s="30"/>
      <c r="N33" s="30"/>
      <c r="O33" s="30"/>
      <c r="P33" s="30"/>
      <c r="Q33" s="30"/>
      <c r="R33" s="30"/>
      <c r="S33" s="30"/>
      <c r="T33" s="30"/>
      <c r="U33" s="30"/>
      <c r="V33" s="30"/>
      <c r="W33" s="30"/>
      <c r="X33" s="30"/>
      <c r="Y33" s="30"/>
      <c r="Z33" s="30"/>
      <c r="AA33" s="30"/>
    </row>
    <row r="34" spans="1:27" s="22" customFormat="1" ht="56" customHeight="1" x14ac:dyDescent="0.2">
      <c r="A34" s="30"/>
      <c r="B34" s="172" t="s">
        <v>36</v>
      </c>
      <c r="C34" s="174" t="s">
        <v>32</v>
      </c>
      <c r="D34" s="30"/>
      <c r="E34" s="30"/>
      <c r="F34" s="30"/>
      <c r="G34" s="30"/>
      <c r="H34" s="30"/>
      <c r="I34" s="30"/>
      <c r="J34" s="30"/>
      <c r="K34" s="30"/>
      <c r="L34" s="30"/>
      <c r="M34" s="30"/>
      <c r="N34" s="30"/>
      <c r="O34" s="30"/>
      <c r="P34" s="30"/>
      <c r="Q34" s="30"/>
      <c r="R34" s="30"/>
      <c r="S34" s="30"/>
      <c r="T34" s="30"/>
      <c r="U34" s="30"/>
      <c r="V34" s="30"/>
      <c r="W34" s="30"/>
      <c r="X34" s="30"/>
      <c r="Y34" s="30"/>
      <c r="Z34" s="30"/>
      <c r="AA34" s="30"/>
    </row>
    <row r="35" spans="1:27" s="22" customFormat="1" ht="20" customHeight="1" x14ac:dyDescent="0.2">
      <c r="A35" s="30"/>
      <c r="B35" s="172" t="s">
        <v>38</v>
      </c>
      <c r="C35" s="174" t="s">
        <v>34</v>
      </c>
      <c r="D35" s="30"/>
      <c r="E35" s="30"/>
      <c r="F35" s="30"/>
      <c r="G35" s="30"/>
      <c r="H35" s="30"/>
      <c r="I35" s="30"/>
      <c r="J35" s="30"/>
      <c r="K35" s="30"/>
      <c r="L35" s="30"/>
      <c r="M35" s="30"/>
      <c r="N35" s="30"/>
      <c r="O35" s="30"/>
      <c r="P35" s="30"/>
      <c r="Q35" s="30"/>
      <c r="R35" s="30"/>
      <c r="S35" s="30"/>
      <c r="T35" s="30"/>
      <c r="U35" s="30"/>
      <c r="V35" s="30"/>
      <c r="W35" s="30"/>
      <c r="X35" s="30"/>
      <c r="Y35" s="30"/>
      <c r="Z35" s="30"/>
      <c r="AA35" s="30"/>
    </row>
    <row r="36" spans="1:27" ht="32" customHeight="1" x14ac:dyDescent="0.2">
      <c r="B36" s="28"/>
      <c r="C36" s="28"/>
    </row>
    <row r="37" spans="1:27" s="85" customFormat="1" ht="32" customHeight="1" x14ac:dyDescent="0.2">
      <c r="A37" s="84"/>
      <c r="B37" s="397" t="s">
        <v>39</v>
      </c>
      <c r="C37" s="397"/>
      <c r="D37" s="84"/>
      <c r="E37" s="84"/>
      <c r="F37" s="84"/>
      <c r="G37" s="84"/>
      <c r="H37" s="84"/>
      <c r="I37" s="84"/>
      <c r="J37" s="84"/>
      <c r="K37" s="84"/>
      <c r="L37" s="84"/>
      <c r="M37" s="84"/>
      <c r="N37" s="84"/>
      <c r="O37" s="84"/>
      <c r="P37" s="84"/>
      <c r="Q37" s="84"/>
      <c r="R37" s="84"/>
      <c r="S37" s="84"/>
      <c r="T37" s="84"/>
      <c r="U37" s="84"/>
      <c r="V37" s="84"/>
      <c r="W37" s="84"/>
      <c r="X37" s="84"/>
      <c r="Y37" s="84"/>
      <c r="Z37" s="84"/>
      <c r="AA37" s="84"/>
    </row>
    <row r="38" spans="1:27" s="85" customFormat="1" ht="56" customHeight="1" x14ac:dyDescent="0.2">
      <c r="A38" s="84"/>
      <c r="B38" s="395" t="s">
        <v>40</v>
      </c>
      <c r="C38" s="395"/>
      <c r="D38" s="84"/>
      <c r="E38" s="84"/>
      <c r="F38" s="84"/>
      <c r="G38" s="84"/>
      <c r="H38" s="84"/>
      <c r="I38" s="84"/>
      <c r="J38" s="84"/>
      <c r="K38" s="84"/>
      <c r="L38" s="84"/>
      <c r="M38" s="84"/>
      <c r="N38" s="84"/>
      <c r="O38" s="84"/>
      <c r="P38" s="84"/>
      <c r="Q38" s="84"/>
      <c r="R38" s="84"/>
      <c r="S38" s="84"/>
      <c r="T38" s="84"/>
      <c r="U38" s="84"/>
      <c r="V38" s="84"/>
      <c r="W38" s="84"/>
      <c r="X38" s="84"/>
      <c r="Y38" s="84"/>
      <c r="Z38" s="84"/>
      <c r="AA38" s="84"/>
    </row>
    <row r="39" spans="1:27" s="29" customFormat="1" x14ac:dyDescent="0.2"/>
    <row r="40" spans="1:27" s="29" customFormat="1" x14ac:dyDescent="0.2"/>
    <row r="41" spans="1:27" s="29" customFormat="1" x14ac:dyDescent="0.2"/>
    <row r="42" spans="1:27" s="29" customFormat="1" x14ac:dyDescent="0.2"/>
    <row r="43" spans="1:27" s="29" customFormat="1" x14ac:dyDescent="0.2"/>
    <row r="44" spans="1:27" s="29" customFormat="1" x14ac:dyDescent="0.2"/>
    <row r="45" spans="1:27" s="29" customFormat="1" x14ac:dyDescent="0.2"/>
    <row r="46" spans="1:27" s="29" customFormat="1" x14ac:dyDescent="0.2"/>
    <row r="47" spans="1:27" s="29" customFormat="1" x14ac:dyDescent="0.2"/>
    <row r="48" spans="1:27" s="29" customFormat="1" x14ac:dyDescent="0.2"/>
    <row r="49" s="29" customFormat="1" x14ac:dyDescent="0.2"/>
    <row r="50" s="29" customFormat="1" x14ac:dyDescent="0.2"/>
    <row r="51" s="29" customFormat="1" x14ac:dyDescent="0.2"/>
    <row r="52" s="29" customFormat="1" x14ac:dyDescent="0.2"/>
    <row r="53" s="29" customFormat="1" x14ac:dyDescent="0.2"/>
    <row r="54" s="29" customFormat="1" x14ac:dyDescent="0.2"/>
    <row r="55" s="29" customFormat="1" x14ac:dyDescent="0.2"/>
    <row r="56" s="29" customFormat="1" x14ac:dyDescent="0.2"/>
    <row r="57" s="29" customFormat="1" x14ac:dyDescent="0.2"/>
    <row r="58" s="29" customFormat="1" x14ac:dyDescent="0.2"/>
    <row r="59" s="29" customFormat="1" x14ac:dyDescent="0.2"/>
    <row r="60" s="29" customFormat="1" x14ac:dyDescent="0.2"/>
    <row r="61" s="29" customFormat="1" x14ac:dyDescent="0.2"/>
    <row r="62" s="29" customFormat="1" x14ac:dyDescent="0.2"/>
    <row r="63" s="29" customFormat="1" x14ac:dyDescent="0.2"/>
    <row r="64" s="29" customFormat="1" x14ac:dyDescent="0.2"/>
    <row r="65" s="29" customFormat="1" x14ac:dyDescent="0.2"/>
    <row r="66" s="29" customFormat="1" x14ac:dyDescent="0.2"/>
    <row r="67" s="29" customFormat="1" x14ac:dyDescent="0.2"/>
    <row r="68" s="29" customFormat="1" x14ac:dyDescent="0.2"/>
    <row r="69" s="29" customFormat="1" x14ac:dyDescent="0.2"/>
    <row r="70" s="29" customFormat="1" x14ac:dyDescent="0.2"/>
    <row r="71" s="29" customFormat="1" x14ac:dyDescent="0.2"/>
    <row r="72" s="29" customFormat="1" x14ac:dyDescent="0.2"/>
    <row r="73" s="29" customFormat="1" x14ac:dyDescent="0.2"/>
    <row r="74" s="29" customFormat="1" x14ac:dyDescent="0.2"/>
    <row r="75" s="29" customFormat="1" x14ac:dyDescent="0.2"/>
    <row r="76" s="29" customFormat="1" x14ac:dyDescent="0.2"/>
    <row r="77" s="29" customFormat="1" x14ac:dyDescent="0.2"/>
    <row r="78" s="29" customFormat="1" x14ac:dyDescent="0.2"/>
    <row r="79" s="29" customFormat="1" x14ac:dyDescent="0.2"/>
    <row r="80" s="29" customFormat="1" x14ac:dyDescent="0.2"/>
    <row r="81" s="29" customFormat="1" x14ac:dyDescent="0.2"/>
    <row r="82" s="29" customFormat="1" x14ac:dyDescent="0.2"/>
    <row r="83" s="29" customFormat="1" x14ac:dyDescent="0.2"/>
    <row r="84" s="29" customFormat="1" x14ac:dyDescent="0.2"/>
    <row r="85" s="29" customFormat="1" x14ac:dyDescent="0.2"/>
    <row r="86" s="29" customFormat="1" x14ac:dyDescent="0.2"/>
    <row r="87" s="29" customFormat="1" x14ac:dyDescent="0.2"/>
    <row r="88" s="29" customFormat="1" x14ac:dyDescent="0.2"/>
    <row r="89" s="29" customFormat="1" x14ac:dyDescent="0.2"/>
    <row r="90" s="29" customFormat="1" x14ac:dyDescent="0.2"/>
    <row r="91" s="29" customFormat="1" x14ac:dyDescent="0.2"/>
    <row r="92" s="29" customFormat="1" x14ac:dyDescent="0.2"/>
    <row r="93" s="29" customFormat="1" x14ac:dyDescent="0.2"/>
    <row r="94" s="29" customFormat="1" x14ac:dyDescent="0.2"/>
    <row r="95" s="29" customFormat="1" x14ac:dyDescent="0.2"/>
    <row r="96" s="29" customFormat="1" x14ac:dyDescent="0.2"/>
    <row r="97" s="29" customFormat="1" x14ac:dyDescent="0.2"/>
  </sheetData>
  <mergeCells count="12">
    <mergeCell ref="B1:C1"/>
    <mergeCell ref="B3:C3"/>
    <mergeCell ref="B7:C7"/>
    <mergeCell ref="B5:C5"/>
    <mergeCell ref="B38:C38"/>
    <mergeCell ref="B2:C2"/>
    <mergeCell ref="B4:C4"/>
    <mergeCell ref="B8:C8"/>
    <mergeCell ref="B6:C6"/>
    <mergeCell ref="B37:C37"/>
    <mergeCell ref="B19:C19"/>
    <mergeCell ref="B28:C28"/>
  </mergeCells>
  <phoneticPr fontId="16"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9624A4-D66B-0C40-B329-700978BAB4A4}">
  <sheetPr codeName="Sheet10">
    <tabColor rgb="FF74BF4B"/>
  </sheetPr>
  <dimension ref="A1:AA60"/>
  <sheetViews>
    <sheetView zoomScaleNormal="100" workbookViewId="0"/>
  </sheetViews>
  <sheetFormatPr baseColWidth="10" defaultColWidth="11" defaultRowHeight="16" x14ac:dyDescent="0.2"/>
  <cols>
    <col min="1" max="1" width="4.83203125" style="106" customWidth="1"/>
    <col min="2" max="11" width="20.83203125" customWidth="1"/>
  </cols>
  <sheetData>
    <row r="1" spans="1:27" s="106" customFormat="1" ht="40" customHeight="1" x14ac:dyDescent="0.3">
      <c r="B1" s="110" t="s">
        <v>496</v>
      </c>
    </row>
    <row r="2" spans="1:27" s="106" customFormat="1" ht="20" customHeight="1" x14ac:dyDescent="0.2"/>
    <row r="3" spans="1:27" s="20" customFormat="1" ht="20" customHeight="1" x14ac:dyDescent="0.2">
      <c r="A3" s="88"/>
      <c r="B3" s="424" t="s">
        <v>42</v>
      </c>
      <c r="C3" s="424"/>
      <c r="D3" s="424"/>
      <c r="E3" s="424"/>
      <c r="F3" s="343"/>
      <c r="G3" s="343"/>
      <c r="H3" s="343"/>
      <c r="I3" s="343"/>
      <c r="J3" s="343"/>
      <c r="K3" s="343"/>
      <c r="L3" s="88"/>
      <c r="M3" s="88"/>
      <c r="N3" s="88"/>
      <c r="O3" s="88"/>
      <c r="P3" s="88"/>
      <c r="Q3" s="88"/>
      <c r="R3" s="88"/>
      <c r="S3" s="88"/>
      <c r="T3" s="88"/>
      <c r="U3" s="88"/>
      <c r="V3" s="88"/>
      <c r="W3" s="88"/>
    </row>
    <row r="4" spans="1:27" s="20" customFormat="1" ht="68" customHeight="1" x14ac:dyDescent="0.2">
      <c r="A4" s="88"/>
      <c r="B4" s="423" t="s">
        <v>482</v>
      </c>
      <c r="C4" s="423"/>
      <c r="D4" s="423"/>
      <c r="E4" s="423"/>
      <c r="F4" s="343"/>
      <c r="G4" s="343"/>
      <c r="H4" s="343"/>
      <c r="I4" s="343"/>
      <c r="J4" s="343"/>
      <c r="K4" s="343"/>
      <c r="L4" s="88"/>
      <c r="M4" s="88"/>
      <c r="N4" s="88"/>
      <c r="O4" s="88"/>
      <c r="P4" s="88"/>
      <c r="Q4" s="88"/>
      <c r="R4" s="88"/>
      <c r="S4" s="88"/>
      <c r="T4" s="88"/>
      <c r="U4" s="88"/>
      <c r="V4" s="88"/>
      <c r="W4" s="88"/>
    </row>
    <row r="5" spans="1:27" s="264" customFormat="1" ht="20" customHeight="1" x14ac:dyDescent="0.2">
      <c r="B5" s="267"/>
      <c r="C5" s="267"/>
      <c r="D5" s="268"/>
      <c r="E5" s="268"/>
      <c r="F5" s="268"/>
      <c r="G5" s="268"/>
      <c r="H5" s="268"/>
      <c r="I5" s="268"/>
      <c r="J5" s="268"/>
      <c r="K5" s="268"/>
      <c r="L5" s="265"/>
      <c r="M5" s="265"/>
      <c r="N5" s="265"/>
      <c r="O5" s="265"/>
      <c r="Q5" s="265"/>
      <c r="R5" s="265"/>
      <c r="S5" s="265"/>
      <c r="U5" s="265"/>
      <c r="V5" s="265"/>
      <c r="W5" s="265"/>
      <c r="Y5" s="265"/>
      <c r="Z5" s="265"/>
      <c r="AA5" s="265"/>
    </row>
    <row r="6" spans="1:27" ht="40" customHeight="1" x14ac:dyDescent="0.2">
      <c r="B6" s="212"/>
      <c r="C6" s="430" t="s">
        <v>411</v>
      </c>
      <c r="D6" s="430"/>
      <c r="E6" s="430"/>
      <c r="F6" s="432" t="s">
        <v>426</v>
      </c>
      <c r="G6" s="432"/>
      <c r="H6" s="432"/>
      <c r="I6" s="431" t="s">
        <v>428</v>
      </c>
      <c r="J6" s="431"/>
      <c r="K6" s="431"/>
      <c r="L6" s="106"/>
      <c r="M6" s="106"/>
      <c r="N6" s="106"/>
      <c r="O6" s="106"/>
      <c r="P6" s="106"/>
      <c r="Q6" s="106"/>
      <c r="R6" s="106"/>
      <c r="S6" s="106"/>
      <c r="T6" s="106"/>
      <c r="U6" s="106"/>
      <c r="V6" s="106"/>
      <c r="W6" s="106"/>
    </row>
    <row r="7" spans="1:27" ht="32" customHeight="1" x14ac:dyDescent="0.2">
      <c r="B7" s="212"/>
      <c r="C7" s="345" t="s">
        <v>420</v>
      </c>
      <c r="D7" s="345" t="s">
        <v>419</v>
      </c>
      <c r="E7" s="345" t="s">
        <v>466</v>
      </c>
      <c r="F7" s="346" t="s">
        <v>420</v>
      </c>
      <c r="G7" s="346" t="s">
        <v>419</v>
      </c>
      <c r="H7" s="346" t="s">
        <v>466</v>
      </c>
      <c r="I7" s="347" t="s">
        <v>420</v>
      </c>
      <c r="J7" s="347" t="s">
        <v>419</v>
      </c>
      <c r="K7" s="347" t="s">
        <v>466</v>
      </c>
      <c r="L7" s="106"/>
      <c r="M7" s="106"/>
      <c r="N7" s="106"/>
      <c r="O7" s="106"/>
      <c r="P7" s="106"/>
      <c r="Q7" s="106"/>
      <c r="R7" s="106"/>
      <c r="S7" s="106"/>
      <c r="T7" s="106"/>
      <c r="U7" s="106"/>
      <c r="V7" s="106"/>
      <c r="W7" s="106"/>
    </row>
    <row r="8" spans="1:27" ht="20" customHeight="1" x14ac:dyDescent="0.2">
      <c r="B8" s="330" t="s">
        <v>413</v>
      </c>
      <c r="C8" s="271">
        <f>'3-year TCO Details'!$K$63</f>
        <v>1200</v>
      </c>
      <c r="D8" s="271">
        <f>'3-year TCO Details'!$G$63</f>
        <v>1200</v>
      </c>
      <c r="E8" s="341">
        <f t="shared" ref="E8" si="0">D8-C8</f>
        <v>0</v>
      </c>
      <c r="F8" s="271">
        <f>'3-year TCO Details'!$K$102</f>
        <v>1200</v>
      </c>
      <c r="G8" s="271">
        <f>'3-year TCO Details'!$G$102</f>
        <v>1200</v>
      </c>
      <c r="H8" s="341">
        <f t="shared" ref="H8" si="1">G8-F8</f>
        <v>0</v>
      </c>
      <c r="I8" s="271">
        <f>'3-year TCO Details'!$K$141</f>
        <v>1200</v>
      </c>
      <c r="J8" s="271">
        <f>'3-year TCO Details'!$G$141</f>
        <v>1200</v>
      </c>
      <c r="K8" s="341">
        <f t="shared" ref="K8" si="2">J8-I8</f>
        <v>0</v>
      </c>
      <c r="L8" s="106"/>
      <c r="M8" s="106"/>
      <c r="N8" s="106"/>
      <c r="O8" s="106"/>
      <c r="P8" s="106"/>
      <c r="Q8" s="106"/>
      <c r="R8" s="106"/>
      <c r="S8" s="106"/>
      <c r="T8" s="106"/>
      <c r="U8" s="106"/>
      <c r="V8" s="106"/>
      <c r="W8" s="106"/>
    </row>
    <row r="9" spans="1:27" ht="20" customHeight="1" x14ac:dyDescent="0.2">
      <c r="B9" s="330" t="s">
        <v>436</v>
      </c>
      <c r="C9" s="271">
        <f>'3-year TCO Details'!$K$39</f>
        <v>600</v>
      </c>
      <c r="D9" s="271">
        <f>'3-year TCO Details'!$G$39</f>
        <v>600</v>
      </c>
      <c r="E9" s="341">
        <f>D9-C9</f>
        <v>0</v>
      </c>
      <c r="F9" s="271">
        <f>'3-year TCO Details'!$K$39</f>
        <v>600</v>
      </c>
      <c r="G9" s="271">
        <f>'3-year TCO Details'!$G$39</f>
        <v>600</v>
      </c>
      <c r="H9" s="341">
        <f>G9-F9</f>
        <v>0</v>
      </c>
      <c r="I9" s="271">
        <f>'3-year TCO Details'!$K$39</f>
        <v>600</v>
      </c>
      <c r="J9" s="271">
        <f>'3-year TCO Details'!$G$39</f>
        <v>600</v>
      </c>
      <c r="K9" s="341">
        <f>J9-I9</f>
        <v>0</v>
      </c>
      <c r="L9" s="106"/>
      <c r="M9" s="106"/>
      <c r="N9" s="106"/>
      <c r="O9" s="106"/>
      <c r="P9" s="106"/>
      <c r="Q9" s="106"/>
      <c r="R9" s="106"/>
      <c r="S9" s="106"/>
      <c r="T9" s="106"/>
      <c r="U9" s="106"/>
      <c r="V9" s="106"/>
      <c r="W9" s="106"/>
    </row>
    <row r="10" spans="1:27" ht="20" customHeight="1" x14ac:dyDescent="0.2">
      <c r="B10" s="330" t="s">
        <v>445</v>
      </c>
      <c r="C10" s="271">
        <f>'3-year TCO Details'!$K$55</f>
        <v>450</v>
      </c>
      <c r="D10" s="271">
        <f>'3-year TCO Details'!$G$55</f>
        <v>450</v>
      </c>
      <c r="E10" s="341">
        <f>D10-C10</f>
        <v>0</v>
      </c>
      <c r="F10" s="271">
        <f>'3-year TCO Details'!$K$55</f>
        <v>450</v>
      </c>
      <c r="G10" s="271">
        <f>'3-year TCO Details'!$G$55</f>
        <v>450</v>
      </c>
      <c r="H10" s="341">
        <f>G10-F10</f>
        <v>0</v>
      </c>
      <c r="I10" s="271">
        <f>'3-year TCO Details'!$K$55</f>
        <v>450</v>
      </c>
      <c r="J10" s="271">
        <f>'3-year TCO Details'!$G$55</f>
        <v>450</v>
      </c>
      <c r="K10" s="341">
        <f>J10-I10</f>
        <v>0</v>
      </c>
      <c r="L10" s="106"/>
      <c r="M10" s="106"/>
      <c r="N10" s="106"/>
      <c r="O10" s="106"/>
      <c r="P10" s="106"/>
      <c r="Q10" s="106"/>
      <c r="R10" s="106"/>
      <c r="S10" s="106"/>
      <c r="T10" s="106"/>
      <c r="U10" s="106"/>
      <c r="V10" s="106"/>
      <c r="W10" s="106"/>
    </row>
    <row r="11" spans="1:27" ht="20" customHeight="1" x14ac:dyDescent="0.2">
      <c r="B11" s="330" t="s">
        <v>438</v>
      </c>
      <c r="C11" s="271">
        <f>'3-year TCO Details'!$K$46</f>
        <v>300</v>
      </c>
      <c r="D11" s="271">
        <f>'3-year TCO Details'!$G$46</f>
        <v>300</v>
      </c>
      <c r="E11" s="341">
        <f>D11-C11</f>
        <v>0</v>
      </c>
      <c r="F11" s="271">
        <f>'3-year TCO Details'!$K$46</f>
        <v>300</v>
      </c>
      <c r="G11" s="271">
        <f>'3-year TCO Details'!$G$46</f>
        <v>300</v>
      </c>
      <c r="H11" s="341">
        <f>G11-F11</f>
        <v>0</v>
      </c>
      <c r="I11" s="271">
        <f>'3-year TCO Details'!$K$46</f>
        <v>300</v>
      </c>
      <c r="J11" s="271">
        <f>'3-year TCO Details'!$G$46</f>
        <v>300</v>
      </c>
      <c r="K11" s="341">
        <f>J11-I11</f>
        <v>0</v>
      </c>
      <c r="L11" s="106"/>
      <c r="M11" s="106"/>
      <c r="N11" s="106"/>
      <c r="O11" s="106"/>
      <c r="P11" s="106"/>
      <c r="Q11" s="106"/>
      <c r="R11" s="106"/>
      <c r="S11" s="106"/>
      <c r="T11" s="106"/>
      <c r="U11" s="106"/>
      <c r="V11" s="106"/>
      <c r="W11" s="106"/>
    </row>
    <row r="12" spans="1:27" ht="20" customHeight="1" x14ac:dyDescent="0.2">
      <c r="B12" s="330" t="s">
        <v>183</v>
      </c>
      <c r="C12" s="342">
        <f>SUM(C8:C11)</f>
        <v>2550</v>
      </c>
      <c r="D12" s="342">
        <f t="shared" ref="D12:K12" si="3">SUM(D8:D11)</f>
        <v>2550</v>
      </c>
      <c r="E12" s="344">
        <f t="shared" si="3"/>
        <v>0</v>
      </c>
      <c r="F12" s="342">
        <f t="shared" si="3"/>
        <v>2550</v>
      </c>
      <c r="G12" s="342">
        <f t="shared" si="3"/>
        <v>2550</v>
      </c>
      <c r="H12" s="344">
        <f t="shared" si="3"/>
        <v>0</v>
      </c>
      <c r="I12" s="342">
        <f t="shared" si="3"/>
        <v>2550</v>
      </c>
      <c r="J12" s="342">
        <f t="shared" si="3"/>
        <v>2550</v>
      </c>
      <c r="K12" s="344">
        <f t="shared" si="3"/>
        <v>0</v>
      </c>
      <c r="L12" s="106"/>
      <c r="M12" s="106"/>
      <c r="N12" s="106"/>
      <c r="O12" s="106"/>
      <c r="P12" s="106"/>
      <c r="Q12" s="106"/>
      <c r="R12" s="106"/>
      <c r="S12" s="106"/>
      <c r="T12" s="106"/>
      <c r="U12" s="106"/>
      <c r="V12" s="106"/>
      <c r="W12" s="106"/>
    </row>
    <row r="13" spans="1:27" s="106" customFormat="1" ht="20" customHeight="1" x14ac:dyDescent="0.2">
      <c r="B13" s="267"/>
      <c r="C13" s="267"/>
      <c r="D13" s="267"/>
      <c r="E13" s="267"/>
      <c r="F13" s="267"/>
      <c r="G13" s="267"/>
      <c r="H13" s="267"/>
      <c r="I13" s="267"/>
      <c r="J13" s="267"/>
      <c r="K13" s="267"/>
    </row>
    <row r="14" spans="1:27" s="106" customFormat="1" x14ac:dyDescent="0.2"/>
    <row r="15" spans="1:27" s="106" customFormat="1" x14ac:dyDescent="0.2"/>
    <row r="16" spans="1:27" s="106" customFormat="1" x14ac:dyDescent="0.2"/>
    <row r="17" s="106" customFormat="1" x14ac:dyDescent="0.2"/>
    <row r="18" s="106" customFormat="1" x14ac:dyDescent="0.2"/>
    <row r="19" s="106" customFormat="1" x14ac:dyDescent="0.2"/>
    <row r="20" s="106" customFormat="1" x14ac:dyDescent="0.2"/>
    <row r="21" s="106" customFormat="1" x14ac:dyDescent="0.2"/>
    <row r="22" s="106" customFormat="1" x14ac:dyDescent="0.2"/>
    <row r="23" s="106" customFormat="1" x14ac:dyDescent="0.2"/>
    <row r="24" s="106" customFormat="1" x14ac:dyDescent="0.2"/>
    <row r="25" s="106" customFormat="1" x14ac:dyDescent="0.2"/>
    <row r="26" s="106" customFormat="1" x14ac:dyDescent="0.2"/>
    <row r="27" s="106" customFormat="1" x14ac:dyDescent="0.2"/>
    <row r="28" s="106" customFormat="1" x14ac:dyDescent="0.2"/>
    <row r="29" s="106" customFormat="1" x14ac:dyDescent="0.2"/>
    <row r="30" s="106" customFormat="1" x14ac:dyDescent="0.2"/>
    <row r="31" s="106" customFormat="1" x14ac:dyDescent="0.2"/>
    <row r="32" s="106" customFormat="1" x14ac:dyDescent="0.2"/>
    <row r="33" s="106" customFormat="1" x14ac:dyDescent="0.2"/>
    <row r="34" s="106" customFormat="1" x14ac:dyDescent="0.2"/>
    <row r="35" s="106" customFormat="1" x14ac:dyDescent="0.2"/>
    <row r="36" s="106" customFormat="1" x14ac:dyDescent="0.2"/>
    <row r="37" s="106" customFormat="1" x14ac:dyDescent="0.2"/>
    <row r="38" s="106" customFormat="1" x14ac:dyDescent="0.2"/>
    <row r="39" s="106" customFormat="1" x14ac:dyDescent="0.2"/>
    <row r="40" s="106" customFormat="1" x14ac:dyDescent="0.2"/>
    <row r="41" s="106" customFormat="1" x14ac:dyDescent="0.2"/>
    <row r="42" s="106" customFormat="1" x14ac:dyDescent="0.2"/>
    <row r="43" s="106" customFormat="1" x14ac:dyDescent="0.2"/>
    <row r="44" s="106" customFormat="1" x14ac:dyDescent="0.2"/>
    <row r="45" s="106" customFormat="1" x14ac:dyDescent="0.2"/>
    <row r="46" s="106" customFormat="1" x14ac:dyDescent="0.2"/>
    <row r="47" s="106" customFormat="1" x14ac:dyDescent="0.2"/>
    <row r="48" s="106" customFormat="1" x14ac:dyDescent="0.2"/>
    <row r="49" s="106" customFormat="1" x14ac:dyDescent="0.2"/>
    <row r="50" s="106" customFormat="1" x14ac:dyDescent="0.2"/>
    <row r="51" s="106" customFormat="1" x14ac:dyDescent="0.2"/>
    <row r="52" s="106" customFormat="1" x14ac:dyDescent="0.2"/>
    <row r="53" s="106" customFormat="1" x14ac:dyDescent="0.2"/>
    <row r="54" s="106" customFormat="1" x14ac:dyDescent="0.2"/>
    <row r="55" s="106" customFormat="1" x14ac:dyDescent="0.2"/>
    <row r="56" s="106" customFormat="1" x14ac:dyDescent="0.2"/>
    <row r="57" s="106" customFormat="1" x14ac:dyDescent="0.2"/>
    <row r="58" s="106" customFormat="1" x14ac:dyDescent="0.2"/>
    <row r="59" s="106" customFormat="1" x14ac:dyDescent="0.2"/>
    <row r="60" s="106" customFormat="1" x14ac:dyDescent="0.2"/>
  </sheetData>
  <mergeCells count="5">
    <mergeCell ref="C6:E6"/>
    <mergeCell ref="F6:H6"/>
    <mergeCell ref="I6:K6"/>
    <mergeCell ref="B3:E3"/>
    <mergeCell ref="B4:E4"/>
  </mergeCell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ECF4F9-CCB0-274A-87E0-8913D23ADF55}">
  <sheetPr codeName="Sheet12">
    <tabColor rgb="FF74BF4B"/>
  </sheetPr>
  <dimension ref="A1:AH224"/>
  <sheetViews>
    <sheetView zoomScaleNormal="100" workbookViewId="0">
      <pane xSplit="3" ySplit="8" topLeftCell="D9" activePane="bottomRight" state="frozen"/>
      <selection pane="topRight" activeCell="D1" sqref="D1"/>
      <selection pane="bottomLeft" activeCell="A9" sqref="A9"/>
      <selection pane="bottomRight"/>
    </sheetView>
  </sheetViews>
  <sheetFormatPr baseColWidth="10" defaultColWidth="11" defaultRowHeight="16" x14ac:dyDescent="0.2"/>
  <cols>
    <col min="1" max="1" width="4.83203125" style="106" customWidth="1"/>
    <col min="2" max="2" width="17.33203125" bestFit="1" customWidth="1"/>
    <col min="3" max="3" width="46" bestFit="1" customWidth="1"/>
    <col min="4" max="7" width="12.83203125" customWidth="1"/>
    <col min="8" max="8" width="12.83203125" style="1" customWidth="1"/>
    <col min="9" max="12" width="12.83203125" customWidth="1"/>
    <col min="13" max="13" width="12.83203125" style="1" customWidth="1"/>
    <col min="14" max="34" width="11" style="106"/>
  </cols>
  <sheetData>
    <row r="1" spans="1:34" s="106" customFormat="1" ht="40" customHeight="1" x14ac:dyDescent="0.3">
      <c r="B1" s="89" t="s">
        <v>469</v>
      </c>
      <c r="H1" s="266"/>
      <c r="M1" s="266"/>
    </row>
    <row r="2" spans="1:34" s="106" customFormat="1" ht="20" customHeight="1" x14ac:dyDescent="0.2">
      <c r="H2" s="266"/>
      <c r="M2" s="266"/>
    </row>
    <row r="3" spans="1:34" s="20" customFormat="1" x14ac:dyDescent="0.2">
      <c r="A3" s="88"/>
      <c r="B3" s="421" t="s">
        <v>42</v>
      </c>
      <c r="C3" s="421"/>
      <c r="D3" s="421"/>
      <c r="E3" s="421"/>
      <c r="F3" s="108"/>
      <c r="G3" s="108"/>
      <c r="H3" s="108"/>
      <c r="I3" s="108"/>
      <c r="J3" s="108"/>
      <c r="K3" s="108"/>
      <c r="L3" s="108"/>
      <c r="M3" s="108"/>
      <c r="N3" s="88"/>
      <c r="O3" s="88"/>
      <c r="P3" s="88"/>
      <c r="Q3" s="88"/>
      <c r="R3" s="88"/>
      <c r="S3" s="88"/>
      <c r="T3" s="88"/>
      <c r="U3" s="88"/>
      <c r="V3" s="88"/>
      <c r="W3" s="88"/>
      <c r="X3" s="88"/>
      <c r="Y3" s="88"/>
      <c r="Z3" s="88"/>
      <c r="AA3" s="88"/>
      <c r="AB3" s="88"/>
      <c r="AC3" s="88"/>
      <c r="AD3" s="88"/>
      <c r="AE3" s="88"/>
      <c r="AF3" s="88"/>
      <c r="AG3" s="88"/>
      <c r="AH3" s="88"/>
    </row>
    <row r="4" spans="1:34" s="351" customFormat="1" ht="68" customHeight="1" x14ac:dyDescent="0.2">
      <c r="A4" s="144"/>
      <c r="B4" s="422" t="s">
        <v>481</v>
      </c>
      <c r="C4" s="422"/>
      <c r="D4" s="422"/>
      <c r="E4" s="422"/>
      <c r="F4" s="352"/>
      <c r="G4" s="352"/>
      <c r="H4" s="352"/>
      <c r="I4" s="352"/>
      <c r="J4" s="352"/>
      <c r="K4" s="352"/>
      <c r="L4" s="352"/>
      <c r="M4" s="352"/>
      <c r="N4" s="144"/>
      <c r="O4" s="144"/>
      <c r="P4" s="144"/>
      <c r="Q4" s="144"/>
      <c r="R4" s="144"/>
      <c r="S4" s="144"/>
      <c r="T4" s="144"/>
      <c r="U4" s="144"/>
      <c r="V4" s="144"/>
      <c r="W4" s="144"/>
      <c r="X4" s="144"/>
      <c r="Y4" s="144"/>
      <c r="Z4" s="144"/>
      <c r="AA4" s="144"/>
      <c r="AB4" s="144"/>
      <c r="AC4" s="144"/>
      <c r="AD4" s="144"/>
      <c r="AE4" s="144"/>
      <c r="AF4" s="144"/>
      <c r="AG4" s="144"/>
      <c r="AH4" s="144"/>
    </row>
    <row r="5" spans="1:34" s="264" customFormat="1" ht="20" customHeight="1" x14ac:dyDescent="0.2">
      <c r="D5" s="265"/>
      <c r="E5" s="265"/>
      <c r="F5" s="265"/>
      <c r="G5" s="265"/>
      <c r="H5" s="265"/>
      <c r="I5" s="265"/>
      <c r="J5" s="265"/>
      <c r="K5" s="265"/>
      <c r="L5" s="265"/>
      <c r="M5" s="265"/>
      <c r="N5" s="265"/>
      <c r="O5" s="265"/>
      <c r="Q5" s="265"/>
      <c r="R5" s="265"/>
      <c r="S5" s="265"/>
      <c r="U5" s="265"/>
      <c r="V5" s="265"/>
      <c r="W5" s="265"/>
      <c r="Y5" s="265"/>
      <c r="Z5" s="265"/>
      <c r="AA5" s="265"/>
    </row>
    <row r="6" spans="1:34" s="60" customFormat="1" ht="40" customHeight="1" x14ac:dyDescent="0.2">
      <c r="A6" s="72"/>
      <c r="B6" s="429" t="s">
        <v>431</v>
      </c>
      <c r="C6" s="429" t="s">
        <v>43</v>
      </c>
      <c r="D6" s="430" t="s">
        <v>419</v>
      </c>
      <c r="E6" s="430"/>
      <c r="F6" s="430"/>
      <c r="G6" s="430"/>
      <c r="H6" s="430"/>
      <c r="I6" s="431" t="s">
        <v>97</v>
      </c>
      <c r="J6" s="431"/>
      <c r="K6" s="431"/>
      <c r="L6" s="431"/>
      <c r="M6" s="431"/>
      <c r="N6" s="72"/>
      <c r="O6" s="72"/>
      <c r="P6" s="72"/>
      <c r="Q6" s="72"/>
      <c r="R6" s="72"/>
      <c r="S6" s="72"/>
      <c r="T6" s="72"/>
      <c r="U6" s="72"/>
      <c r="V6" s="72"/>
      <c r="W6" s="72"/>
      <c r="X6" s="72"/>
      <c r="Y6" s="72"/>
      <c r="Z6" s="72"/>
      <c r="AA6" s="72"/>
      <c r="AB6" s="72"/>
      <c r="AC6" s="72"/>
      <c r="AD6" s="72"/>
      <c r="AE6" s="72"/>
      <c r="AF6" s="72"/>
      <c r="AG6" s="72"/>
      <c r="AH6" s="72"/>
    </row>
    <row r="7" spans="1:34" s="306" customFormat="1" ht="32" customHeight="1" x14ac:dyDescent="0.2">
      <c r="A7" s="61"/>
      <c r="B7" s="429"/>
      <c r="C7" s="429"/>
      <c r="D7" s="309" t="s">
        <v>432</v>
      </c>
      <c r="E7" s="309" t="s">
        <v>433</v>
      </c>
      <c r="F7" s="309" t="s">
        <v>434</v>
      </c>
      <c r="G7" s="309" t="s">
        <v>470</v>
      </c>
      <c r="H7" s="309" t="s">
        <v>183</v>
      </c>
      <c r="I7" s="310" t="s">
        <v>432</v>
      </c>
      <c r="J7" s="310" t="s">
        <v>433</v>
      </c>
      <c r="K7" s="310" t="s">
        <v>434</v>
      </c>
      <c r="L7" s="310" t="s">
        <v>470</v>
      </c>
      <c r="M7" s="310" t="s">
        <v>183</v>
      </c>
      <c r="N7" s="61"/>
      <c r="O7" s="61"/>
      <c r="P7" s="61"/>
      <c r="Q7" s="61"/>
      <c r="R7" s="61"/>
      <c r="S7" s="61"/>
      <c r="T7" s="61"/>
      <c r="U7" s="61"/>
      <c r="V7" s="61"/>
      <c r="W7" s="61"/>
      <c r="X7" s="61"/>
      <c r="Y7" s="61"/>
      <c r="Z7" s="61"/>
      <c r="AA7" s="61"/>
      <c r="AB7" s="61"/>
      <c r="AC7" s="61"/>
      <c r="AD7" s="61"/>
      <c r="AE7" s="61"/>
      <c r="AF7" s="61"/>
      <c r="AG7" s="61"/>
      <c r="AH7" s="61"/>
    </row>
    <row r="8" spans="1:34" s="312" customFormat="1" ht="32" customHeight="1" x14ac:dyDescent="0.2">
      <c r="A8" s="311"/>
      <c r="B8" s="369" t="s">
        <v>435</v>
      </c>
      <c r="C8" s="354"/>
      <c r="D8" s="353"/>
      <c r="E8" s="353"/>
      <c r="F8" s="353"/>
      <c r="G8" s="353"/>
      <c r="H8" s="354"/>
      <c r="I8" s="353"/>
      <c r="J8" s="353"/>
      <c r="K8" s="353"/>
      <c r="L8" s="353"/>
      <c r="M8" s="354"/>
      <c r="N8" s="311"/>
      <c r="O8" s="311"/>
      <c r="P8" s="311"/>
      <c r="Q8" s="311"/>
      <c r="R8" s="311"/>
      <c r="S8" s="311"/>
      <c r="T8" s="311"/>
      <c r="U8" s="311"/>
      <c r="V8" s="311"/>
      <c r="W8" s="311"/>
      <c r="X8" s="311"/>
      <c r="Y8" s="311"/>
      <c r="Z8" s="311"/>
      <c r="AA8" s="311"/>
      <c r="AB8" s="311"/>
      <c r="AC8" s="311"/>
      <c r="AD8" s="311"/>
      <c r="AE8" s="311"/>
      <c r="AF8" s="311"/>
      <c r="AG8" s="311"/>
      <c r="AH8" s="311"/>
    </row>
    <row r="9" spans="1:34" ht="20" customHeight="1" x14ac:dyDescent="0.2">
      <c r="B9" s="186" t="s">
        <v>436</v>
      </c>
      <c r="C9" s="370" t="str">
        <f>'Software costs'!B7</f>
        <v>macOS License</v>
      </c>
      <c r="D9" s="300">
        <f>'Software costs'!J7</f>
        <v>0</v>
      </c>
      <c r="E9" s="300">
        <f t="shared" ref="E9" si="0">D9</f>
        <v>0</v>
      </c>
      <c r="F9" s="300">
        <f t="shared" ref="F9:F54" si="1">D9</f>
        <v>0</v>
      </c>
      <c r="G9" s="300">
        <f t="shared" ref="G9" si="2">D9</f>
        <v>0</v>
      </c>
      <c r="H9" s="383">
        <f t="shared" ref="H9:H38" si="3">SUM(D9:G9)</f>
        <v>0</v>
      </c>
      <c r="I9" s="300">
        <f>'Software costs'!K7</f>
        <v>0</v>
      </c>
      <c r="J9" s="300">
        <f>I9</f>
        <v>0</v>
      </c>
      <c r="K9" s="300">
        <f>I9</f>
        <v>0</v>
      </c>
      <c r="L9" s="300">
        <f>I9</f>
        <v>0</v>
      </c>
      <c r="M9" s="383">
        <f t="shared" ref="M9:M54" si="4">SUM(I9:L9)</f>
        <v>0</v>
      </c>
    </row>
    <row r="10" spans="1:34" ht="20" customHeight="1" x14ac:dyDescent="0.2">
      <c r="B10" s="186" t="s">
        <v>436</v>
      </c>
      <c r="C10" s="370" t="str">
        <f>'Software costs'!B8</f>
        <v>macOS Support</v>
      </c>
      <c r="D10" s="300">
        <f>'Software costs'!J8</f>
        <v>0</v>
      </c>
      <c r="E10" s="300">
        <f t="shared" ref="E10:E38" si="5">D10</f>
        <v>0</v>
      </c>
      <c r="F10" s="300">
        <f t="shared" ref="F10:F38" si="6">D10</f>
        <v>0</v>
      </c>
      <c r="G10" s="300">
        <f t="shared" ref="G10:G38" si="7">D10</f>
        <v>0</v>
      </c>
      <c r="H10" s="383">
        <f t="shared" si="3"/>
        <v>0</v>
      </c>
      <c r="I10" s="300">
        <f>'Software costs'!K8</f>
        <v>0</v>
      </c>
      <c r="J10" s="300">
        <f t="shared" ref="J10:J38" si="8">I10</f>
        <v>0</v>
      </c>
      <c r="K10" s="300">
        <f t="shared" ref="K10:K38" si="9">I10</f>
        <v>0</v>
      </c>
      <c r="L10" s="300">
        <f t="shared" ref="L10:L38" si="10">I10</f>
        <v>0</v>
      </c>
      <c r="M10" s="383">
        <f t="shared" si="4"/>
        <v>0</v>
      </c>
    </row>
    <row r="11" spans="1:34" ht="20" customHeight="1" x14ac:dyDescent="0.2">
      <c r="B11" s="186" t="s">
        <v>436</v>
      </c>
      <c r="C11" s="370" t="str">
        <f>'Software costs'!B9</f>
        <v>Windows OS License</v>
      </c>
      <c r="D11" s="300">
        <f>'Software costs'!J9</f>
        <v>0</v>
      </c>
      <c r="E11" s="300">
        <f t="shared" si="5"/>
        <v>0</v>
      </c>
      <c r="F11" s="300">
        <f t="shared" si="6"/>
        <v>0</v>
      </c>
      <c r="G11" s="300">
        <f t="shared" si="7"/>
        <v>0</v>
      </c>
      <c r="H11" s="383">
        <f t="shared" si="3"/>
        <v>0</v>
      </c>
      <c r="I11" s="300">
        <f>'Software costs'!K9</f>
        <v>0</v>
      </c>
      <c r="J11" s="300">
        <f t="shared" si="8"/>
        <v>0</v>
      </c>
      <c r="K11" s="300">
        <f t="shared" si="9"/>
        <v>0</v>
      </c>
      <c r="L11" s="300">
        <f t="shared" si="10"/>
        <v>0</v>
      </c>
      <c r="M11" s="383">
        <f t="shared" si="4"/>
        <v>0</v>
      </c>
    </row>
    <row r="12" spans="1:34" ht="20" customHeight="1" x14ac:dyDescent="0.2">
      <c r="B12" s="186" t="s">
        <v>436</v>
      </c>
      <c r="C12" s="370" t="str">
        <f>'Software costs'!B10</f>
        <v>Windows OS Support</v>
      </c>
      <c r="D12" s="300">
        <f>'Software costs'!J10</f>
        <v>0</v>
      </c>
      <c r="E12" s="300">
        <f t="shared" si="5"/>
        <v>0</v>
      </c>
      <c r="F12" s="300">
        <f t="shared" si="6"/>
        <v>0</v>
      </c>
      <c r="G12" s="300">
        <f t="shared" si="7"/>
        <v>0</v>
      </c>
      <c r="H12" s="383">
        <f t="shared" si="3"/>
        <v>0</v>
      </c>
      <c r="I12" s="300">
        <f>'Software costs'!K10</f>
        <v>0</v>
      </c>
      <c r="J12" s="300">
        <f t="shared" si="8"/>
        <v>0</v>
      </c>
      <c r="K12" s="300">
        <f t="shared" si="9"/>
        <v>0</v>
      </c>
      <c r="L12" s="300">
        <f t="shared" si="10"/>
        <v>0</v>
      </c>
      <c r="M12" s="383">
        <f t="shared" si="4"/>
        <v>0</v>
      </c>
    </row>
    <row r="13" spans="1:34" s="5" customFormat="1" ht="20" customHeight="1" x14ac:dyDescent="0.2">
      <c r="A13" s="264"/>
      <c r="B13" s="186" t="s">
        <v>436</v>
      </c>
      <c r="C13" s="370" t="str">
        <f>'Software costs'!B11</f>
        <v>Device Management Mac</v>
      </c>
      <c r="D13" s="300">
        <f>'Software costs'!J11</f>
        <v>33.333333333333336</v>
      </c>
      <c r="E13" s="300">
        <f t="shared" si="5"/>
        <v>33.333333333333336</v>
      </c>
      <c r="F13" s="300">
        <f t="shared" si="6"/>
        <v>33.333333333333336</v>
      </c>
      <c r="G13" s="300">
        <f t="shared" si="7"/>
        <v>33.333333333333336</v>
      </c>
      <c r="H13" s="383">
        <f t="shared" si="3"/>
        <v>133.33333333333334</v>
      </c>
      <c r="I13" s="300">
        <f>'Software costs'!K11</f>
        <v>0</v>
      </c>
      <c r="J13" s="300">
        <f t="shared" si="8"/>
        <v>0</v>
      </c>
      <c r="K13" s="300">
        <f t="shared" si="9"/>
        <v>0</v>
      </c>
      <c r="L13" s="300">
        <f t="shared" si="10"/>
        <v>0</v>
      </c>
      <c r="M13" s="383">
        <f>SUM(I13:L13)</f>
        <v>0</v>
      </c>
      <c r="N13" s="264"/>
      <c r="O13" s="264"/>
      <c r="P13" s="264"/>
      <c r="Q13" s="264"/>
      <c r="R13" s="264"/>
      <c r="S13" s="264"/>
      <c r="T13" s="264"/>
      <c r="U13" s="264"/>
      <c r="V13" s="264"/>
      <c r="W13" s="264"/>
      <c r="X13" s="264"/>
      <c r="Y13" s="264"/>
      <c r="Z13" s="264"/>
      <c r="AA13" s="264"/>
      <c r="AB13" s="264"/>
      <c r="AC13" s="264"/>
      <c r="AD13" s="264"/>
      <c r="AE13" s="264"/>
      <c r="AF13" s="264"/>
      <c r="AG13" s="264"/>
      <c r="AH13" s="264"/>
    </row>
    <row r="14" spans="1:34" s="5" customFormat="1" ht="20" customHeight="1" x14ac:dyDescent="0.2">
      <c r="A14" s="264"/>
      <c r="B14" s="186" t="s">
        <v>436</v>
      </c>
      <c r="C14" s="370" t="str">
        <f>'Software costs'!B12</f>
        <v>Device Management Support Mac</v>
      </c>
      <c r="D14" s="300">
        <f>'Software costs'!J12</f>
        <v>33.333333333333336</v>
      </c>
      <c r="E14" s="300">
        <f t="shared" si="5"/>
        <v>33.333333333333336</v>
      </c>
      <c r="F14" s="300">
        <f t="shared" si="6"/>
        <v>33.333333333333336</v>
      </c>
      <c r="G14" s="300">
        <f t="shared" si="7"/>
        <v>33.333333333333336</v>
      </c>
      <c r="H14" s="383">
        <f t="shared" si="3"/>
        <v>133.33333333333334</v>
      </c>
      <c r="I14" s="300">
        <f>'Software costs'!K12</f>
        <v>0</v>
      </c>
      <c r="J14" s="300">
        <f t="shared" si="8"/>
        <v>0</v>
      </c>
      <c r="K14" s="300">
        <f t="shared" si="9"/>
        <v>0</v>
      </c>
      <c r="L14" s="300">
        <f t="shared" si="10"/>
        <v>0</v>
      </c>
      <c r="M14" s="383">
        <f>SUM(I14:L14)</f>
        <v>0</v>
      </c>
      <c r="N14" s="264"/>
      <c r="O14" s="264"/>
      <c r="P14" s="264"/>
      <c r="Q14" s="264"/>
      <c r="R14" s="264"/>
      <c r="S14" s="264"/>
      <c r="T14" s="264"/>
      <c r="U14" s="264"/>
      <c r="V14" s="264"/>
      <c r="W14" s="264"/>
      <c r="X14" s="264"/>
      <c r="Y14" s="264"/>
      <c r="Z14" s="264"/>
      <c r="AA14" s="264"/>
      <c r="AB14" s="264"/>
      <c r="AC14" s="264"/>
      <c r="AD14" s="264"/>
      <c r="AE14" s="264"/>
      <c r="AF14" s="264"/>
      <c r="AG14" s="264"/>
      <c r="AH14" s="264"/>
    </row>
    <row r="15" spans="1:34" ht="20" customHeight="1" x14ac:dyDescent="0.2">
      <c r="B15" s="186" t="s">
        <v>436</v>
      </c>
      <c r="C15" s="370" t="str">
        <f>'Software costs'!B13</f>
        <v>Device Management Windows</v>
      </c>
      <c r="D15" s="300">
        <f>'Software costs'!J13</f>
        <v>0</v>
      </c>
      <c r="E15" s="300">
        <f t="shared" si="5"/>
        <v>0</v>
      </c>
      <c r="F15" s="300">
        <f t="shared" si="6"/>
        <v>0</v>
      </c>
      <c r="G15" s="300">
        <f t="shared" si="7"/>
        <v>0</v>
      </c>
      <c r="H15" s="383">
        <f t="shared" si="3"/>
        <v>0</v>
      </c>
      <c r="I15" s="300">
        <f>'Software costs'!K13</f>
        <v>33.333333333333336</v>
      </c>
      <c r="J15" s="300">
        <f t="shared" si="8"/>
        <v>33.333333333333336</v>
      </c>
      <c r="K15" s="300">
        <f t="shared" si="9"/>
        <v>33.333333333333336</v>
      </c>
      <c r="L15" s="300">
        <f t="shared" si="10"/>
        <v>33.333333333333336</v>
      </c>
      <c r="M15" s="383">
        <f t="shared" si="4"/>
        <v>133.33333333333334</v>
      </c>
    </row>
    <row r="16" spans="1:34" s="5" customFormat="1" ht="20" customHeight="1" x14ac:dyDescent="0.2">
      <c r="A16" s="264"/>
      <c r="B16" s="186" t="s">
        <v>436</v>
      </c>
      <c r="C16" s="370" t="str">
        <f>'Software costs'!B14</f>
        <v>Device Management Support Windows</v>
      </c>
      <c r="D16" s="300">
        <f>'Software costs'!J14</f>
        <v>0</v>
      </c>
      <c r="E16" s="300">
        <f t="shared" si="5"/>
        <v>0</v>
      </c>
      <c r="F16" s="300">
        <f t="shared" si="6"/>
        <v>0</v>
      </c>
      <c r="G16" s="300">
        <f t="shared" si="7"/>
        <v>0</v>
      </c>
      <c r="H16" s="383">
        <f t="shared" si="3"/>
        <v>0</v>
      </c>
      <c r="I16" s="300">
        <f>'Software costs'!K14</f>
        <v>33.333333333333336</v>
      </c>
      <c r="J16" s="300">
        <f t="shared" si="8"/>
        <v>33.333333333333336</v>
      </c>
      <c r="K16" s="300">
        <f t="shared" si="9"/>
        <v>33.333333333333336</v>
      </c>
      <c r="L16" s="300">
        <f t="shared" si="10"/>
        <v>33.333333333333336</v>
      </c>
      <c r="M16" s="383">
        <f>SUM(I16:L16)</f>
        <v>133.33333333333334</v>
      </c>
      <c r="N16" s="264"/>
      <c r="O16" s="264"/>
      <c r="P16" s="264"/>
      <c r="Q16" s="264"/>
      <c r="R16" s="264"/>
      <c r="S16" s="264"/>
      <c r="T16" s="264"/>
      <c r="U16" s="264"/>
      <c r="V16" s="264"/>
      <c r="W16" s="264"/>
      <c r="X16" s="264"/>
      <c r="Y16" s="264"/>
      <c r="Z16" s="264"/>
      <c r="AA16" s="264"/>
      <c r="AB16" s="264"/>
      <c r="AC16" s="264"/>
      <c r="AD16" s="264"/>
      <c r="AE16" s="264"/>
      <c r="AF16" s="264"/>
      <c r="AG16" s="264"/>
      <c r="AH16" s="264"/>
    </row>
    <row r="17" spans="1:34" s="5" customFormat="1" ht="20" customHeight="1" x14ac:dyDescent="0.2">
      <c r="A17" s="264"/>
      <c r="B17" s="186" t="s">
        <v>436</v>
      </c>
      <c r="C17" s="370" t="str">
        <f>'Software costs'!B15</f>
        <v>Microsoft Suite</v>
      </c>
      <c r="D17" s="300">
        <f>'Software costs'!J15</f>
        <v>16.666666666666668</v>
      </c>
      <c r="E17" s="300">
        <f t="shared" si="5"/>
        <v>16.666666666666668</v>
      </c>
      <c r="F17" s="300">
        <f t="shared" si="6"/>
        <v>16.666666666666668</v>
      </c>
      <c r="G17" s="300">
        <f t="shared" si="7"/>
        <v>16.666666666666668</v>
      </c>
      <c r="H17" s="383">
        <f t="shared" si="3"/>
        <v>66.666666666666671</v>
      </c>
      <c r="I17" s="300">
        <f>'Software costs'!K15</f>
        <v>16.666666666666668</v>
      </c>
      <c r="J17" s="300">
        <f t="shared" si="8"/>
        <v>16.666666666666668</v>
      </c>
      <c r="K17" s="300">
        <f t="shared" si="9"/>
        <v>16.666666666666668</v>
      </c>
      <c r="L17" s="300">
        <f t="shared" si="10"/>
        <v>16.666666666666668</v>
      </c>
      <c r="M17" s="383">
        <f t="shared" si="4"/>
        <v>66.666666666666671</v>
      </c>
      <c r="N17" s="264"/>
      <c r="O17" s="264"/>
      <c r="P17" s="264"/>
      <c r="Q17" s="264"/>
      <c r="R17" s="264"/>
      <c r="S17" s="264"/>
      <c r="T17" s="264"/>
      <c r="U17" s="264"/>
      <c r="V17" s="264"/>
      <c r="W17" s="264"/>
      <c r="X17" s="264"/>
      <c r="Y17" s="264"/>
      <c r="Z17" s="264"/>
      <c r="AA17" s="264"/>
      <c r="AB17" s="264"/>
      <c r="AC17" s="264"/>
      <c r="AD17" s="264"/>
      <c r="AE17" s="264"/>
      <c r="AF17" s="264"/>
      <c r="AG17" s="264"/>
      <c r="AH17" s="264"/>
    </row>
    <row r="18" spans="1:34" s="5" customFormat="1" ht="20" customHeight="1" x14ac:dyDescent="0.2">
      <c r="A18" s="264"/>
      <c r="B18" s="186" t="s">
        <v>436</v>
      </c>
      <c r="C18" s="370" t="str">
        <f>'Software costs'!B16</f>
        <v>Microsoft Suite - unused components</v>
      </c>
      <c r="D18" s="300">
        <f>'Software costs'!J16</f>
        <v>0</v>
      </c>
      <c r="E18" s="300">
        <f t="shared" si="5"/>
        <v>0</v>
      </c>
      <c r="F18" s="300">
        <f t="shared" si="6"/>
        <v>0</v>
      </c>
      <c r="G18" s="300">
        <f t="shared" si="7"/>
        <v>0</v>
      </c>
      <c r="H18" s="383">
        <f t="shared" si="3"/>
        <v>0</v>
      </c>
      <c r="I18" s="300">
        <f>'Software costs'!K16</f>
        <v>0</v>
      </c>
      <c r="J18" s="300">
        <f t="shared" si="8"/>
        <v>0</v>
      </c>
      <c r="K18" s="300">
        <f t="shared" si="9"/>
        <v>0</v>
      </c>
      <c r="L18" s="300">
        <f t="shared" si="10"/>
        <v>0</v>
      </c>
      <c r="M18" s="383">
        <f t="shared" si="4"/>
        <v>0</v>
      </c>
      <c r="N18" s="264"/>
      <c r="O18" s="264"/>
      <c r="P18" s="264"/>
      <c r="Q18" s="264"/>
      <c r="R18" s="264"/>
      <c r="S18" s="264"/>
      <c r="T18" s="264"/>
      <c r="U18" s="264"/>
      <c r="V18" s="264"/>
      <c r="W18" s="264"/>
      <c r="X18" s="264"/>
      <c r="Y18" s="264"/>
      <c r="Z18" s="264"/>
      <c r="AA18" s="264"/>
      <c r="AB18" s="264"/>
      <c r="AC18" s="264"/>
      <c r="AD18" s="264"/>
      <c r="AE18" s="264"/>
      <c r="AF18" s="264"/>
      <c r="AG18" s="264"/>
      <c r="AH18" s="264"/>
    </row>
    <row r="19" spans="1:34" ht="20" customHeight="1" x14ac:dyDescent="0.2">
      <c r="B19" s="186" t="s">
        <v>436</v>
      </c>
      <c r="C19" s="370" t="str">
        <f>'Software costs'!B17</f>
        <v>Local application store Mac</v>
      </c>
      <c r="D19" s="300">
        <f>'Software costs'!J17</f>
        <v>0</v>
      </c>
      <c r="E19" s="300">
        <f t="shared" si="5"/>
        <v>0</v>
      </c>
      <c r="F19" s="300">
        <f t="shared" si="6"/>
        <v>0</v>
      </c>
      <c r="G19" s="300">
        <f t="shared" si="7"/>
        <v>0</v>
      </c>
      <c r="H19" s="383">
        <f t="shared" si="3"/>
        <v>0</v>
      </c>
      <c r="I19" s="300">
        <f>'Software costs'!K17</f>
        <v>0</v>
      </c>
      <c r="J19" s="300">
        <f t="shared" si="8"/>
        <v>0</v>
      </c>
      <c r="K19" s="300">
        <f t="shared" si="9"/>
        <v>0</v>
      </c>
      <c r="L19" s="300">
        <f t="shared" si="10"/>
        <v>0</v>
      </c>
      <c r="M19" s="383">
        <f t="shared" si="4"/>
        <v>0</v>
      </c>
    </row>
    <row r="20" spans="1:34" ht="20" customHeight="1" x14ac:dyDescent="0.2">
      <c r="B20" s="186" t="s">
        <v>436</v>
      </c>
      <c r="C20" s="370" t="str">
        <f>'Software costs'!B18</f>
        <v>Local application store Windows</v>
      </c>
      <c r="D20" s="300">
        <f>'Software costs'!J18</f>
        <v>0</v>
      </c>
      <c r="E20" s="300">
        <f t="shared" si="5"/>
        <v>0</v>
      </c>
      <c r="F20" s="300">
        <f t="shared" si="6"/>
        <v>0</v>
      </c>
      <c r="G20" s="300">
        <f t="shared" si="7"/>
        <v>0</v>
      </c>
      <c r="H20" s="383">
        <f t="shared" si="3"/>
        <v>0</v>
      </c>
      <c r="I20" s="300">
        <f>'Software costs'!K18</f>
        <v>0</v>
      </c>
      <c r="J20" s="300">
        <f t="shared" si="8"/>
        <v>0</v>
      </c>
      <c r="K20" s="300">
        <f t="shared" si="9"/>
        <v>0</v>
      </c>
      <c r="L20" s="300">
        <f t="shared" si="10"/>
        <v>0</v>
      </c>
      <c r="M20" s="383">
        <f t="shared" si="4"/>
        <v>0</v>
      </c>
    </row>
    <row r="21" spans="1:34" ht="20" customHeight="1" x14ac:dyDescent="0.2">
      <c r="B21" s="186" t="s">
        <v>436</v>
      </c>
      <c r="C21" s="370" t="str">
        <f>'Software costs'!B19</f>
        <v>Antivirus</v>
      </c>
      <c r="D21" s="300">
        <f>'Software costs'!J19</f>
        <v>16.666666666666668</v>
      </c>
      <c r="E21" s="300">
        <f t="shared" si="5"/>
        <v>16.666666666666668</v>
      </c>
      <c r="F21" s="300">
        <f t="shared" si="6"/>
        <v>16.666666666666668</v>
      </c>
      <c r="G21" s="300">
        <f t="shared" si="7"/>
        <v>16.666666666666668</v>
      </c>
      <c r="H21" s="383">
        <f t="shared" si="3"/>
        <v>66.666666666666671</v>
      </c>
      <c r="I21" s="300">
        <f>'Software costs'!K19</f>
        <v>16.666666666666668</v>
      </c>
      <c r="J21" s="300">
        <f t="shared" si="8"/>
        <v>16.666666666666668</v>
      </c>
      <c r="K21" s="300">
        <f t="shared" si="9"/>
        <v>16.666666666666668</v>
      </c>
      <c r="L21" s="300">
        <f t="shared" si="10"/>
        <v>16.666666666666668</v>
      </c>
      <c r="M21" s="383">
        <f t="shared" si="4"/>
        <v>66.666666666666671</v>
      </c>
    </row>
    <row r="22" spans="1:34" ht="20" customHeight="1" x14ac:dyDescent="0.2">
      <c r="B22" s="186" t="s">
        <v>436</v>
      </c>
      <c r="C22" s="370" t="str">
        <f>'Software costs'!B20</f>
        <v>Backup</v>
      </c>
      <c r="D22" s="300">
        <f>'Software costs'!J20</f>
        <v>16.666666666666668</v>
      </c>
      <c r="E22" s="300">
        <f t="shared" si="5"/>
        <v>16.666666666666668</v>
      </c>
      <c r="F22" s="300">
        <f t="shared" si="6"/>
        <v>16.666666666666668</v>
      </c>
      <c r="G22" s="300">
        <f t="shared" si="7"/>
        <v>16.666666666666668</v>
      </c>
      <c r="H22" s="383">
        <f t="shared" si="3"/>
        <v>66.666666666666671</v>
      </c>
      <c r="I22" s="300">
        <f>'Software costs'!K20</f>
        <v>16.666666666666668</v>
      </c>
      <c r="J22" s="300">
        <f t="shared" si="8"/>
        <v>16.666666666666668</v>
      </c>
      <c r="K22" s="300">
        <f t="shared" si="9"/>
        <v>16.666666666666668</v>
      </c>
      <c r="L22" s="300">
        <f t="shared" si="10"/>
        <v>16.666666666666668</v>
      </c>
      <c r="M22" s="383">
        <f t="shared" si="4"/>
        <v>66.666666666666671</v>
      </c>
    </row>
    <row r="23" spans="1:34" ht="20" customHeight="1" x14ac:dyDescent="0.2">
      <c r="B23" s="186" t="s">
        <v>436</v>
      </c>
      <c r="C23" s="370" t="str">
        <f>'Software costs'!B21</f>
        <v>Password Manager</v>
      </c>
      <c r="D23" s="300">
        <f>'Software costs'!J21</f>
        <v>16.666666666666668</v>
      </c>
      <c r="E23" s="300">
        <f t="shared" si="5"/>
        <v>16.666666666666668</v>
      </c>
      <c r="F23" s="300">
        <f t="shared" si="6"/>
        <v>16.666666666666668</v>
      </c>
      <c r="G23" s="300">
        <f t="shared" si="7"/>
        <v>16.666666666666668</v>
      </c>
      <c r="H23" s="383">
        <f t="shared" si="3"/>
        <v>66.666666666666671</v>
      </c>
      <c r="I23" s="300">
        <f>'Software costs'!K21</f>
        <v>16.666666666666668</v>
      </c>
      <c r="J23" s="300">
        <f t="shared" si="8"/>
        <v>16.666666666666668</v>
      </c>
      <c r="K23" s="300">
        <f t="shared" si="9"/>
        <v>16.666666666666668</v>
      </c>
      <c r="L23" s="300">
        <f t="shared" si="10"/>
        <v>16.666666666666668</v>
      </c>
      <c r="M23" s="383">
        <f t="shared" si="4"/>
        <v>66.666666666666671</v>
      </c>
    </row>
    <row r="24" spans="1:34" ht="20" customHeight="1" x14ac:dyDescent="0.2">
      <c r="B24" s="186" t="s">
        <v>436</v>
      </c>
      <c r="C24" s="370" t="str">
        <f>'Software costs'!B22</f>
        <v>Authentication</v>
      </c>
      <c r="D24" s="300">
        <f>'Software costs'!J22</f>
        <v>16.666666666666668</v>
      </c>
      <c r="E24" s="300">
        <f t="shared" si="5"/>
        <v>16.666666666666668</v>
      </c>
      <c r="F24" s="300">
        <f t="shared" si="6"/>
        <v>16.666666666666668</v>
      </c>
      <c r="G24" s="300">
        <f t="shared" si="7"/>
        <v>16.666666666666668</v>
      </c>
      <c r="H24" s="383">
        <f t="shared" si="3"/>
        <v>66.666666666666671</v>
      </c>
      <c r="I24" s="300">
        <f>'Software costs'!K22</f>
        <v>16.666666666666668</v>
      </c>
      <c r="J24" s="300">
        <f t="shared" si="8"/>
        <v>16.666666666666668</v>
      </c>
      <c r="K24" s="300">
        <f t="shared" si="9"/>
        <v>16.666666666666668</v>
      </c>
      <c r="L24" s="300">
        <f t="shared" si="10"/>
        <v>16.666666666666668</v>
      </c>
      <c r="M24" s="383">
        <f t="shared" si="4"/>
        <v>66.666666666666671</v>
      </c>
    </row>
    <row r="25" spans="1:34" ht="20" customHeight="1" x14ac:dyDescent="0.2">
      <c r="B25" s="186" t="s">
        <v>436</v>
      </c>
      <c r="C25" s="370" t="str">
        <f>'Software costs'!B23</f>
        <v>VPN Connectivity</v>
      </c>
      <c r="D25" s="300">
        <f>'Software costs'!J23</f>
        <v>16.666666666666668</v>
      </c>
      <c r="E25" s="300">
        <f t="shared" si="5"/>
        <v>16.666666666666668</v>
      </c>
      <c r="F25" s="300">
        <f t="shared" si="6"/>
        <v>16.666666666666668</v>
      </c>
      <c r="G25" s="300">
        <f t="shared" si="7"/>
        <v>16.666666666666668</v>
      </c>
      <c r="H25" s="383">
        <f t="shared" si="3"/>
        <v>66.666666666666671</v>
      </c>
      <c r="I25" s="300">
        <f>'Software costs'!K23</f>
        <v>16.666666666666668</v>
      </c>
      <c r="J25" s="300">
        <f t="shared" si="8"/>
        <v>16.666666666666668</v>
      </c>
      <c r="K25" s="300">
        <f t="shared" si="9"/>
        <v>16.666666666666668</v>
      </c>
      <c r="L25" s="300">
        <f t="shared" si="10"/>
        <v>16.666666666666668</v>
      </c>
      <c r="M25" s="383">
        <f t="shared" si="4"/>
        <v>66.666666666666671</v>
      </c>
    </row>
    <row r="26" spans="1:34" ht="20" customHeight="1" x14ac:dyDescent="0.2">
      <c r="B26" s="186" t="s">
        <v>436</v>
      </c>
      <c r="C26" s="370" t="str">
        <f>'Software costs'!B24</f>
        <v>Collaboration</v>
      </c>
      <c r="D26" s="300">
        <f>'Software costs'!J24</f>
        <v>16.666666666666668</v>
      </c>
      <c r="E26" s="300">
        <f t="shared" si="5"/>
        <v>16.666666666666668</v>
      </c>
      <c r="F26" s="300">
        <f t="shared" si="6"/>
        <v>16.666666666666668</v>
      </c>
      <c r="G26" s="300">
        <f t="shared" si="7"/>
        <v>16.666666666666668</v>
      </c>
      <c r="H26" s="383">
        <f t="shared" si="3"/>
        <v>66.666666666666671</v>
      </c>
      <c r="I26" s="300">
        <f>'Software costs'!K24</f>
        <v>16.666666666666668</v>
      </c>
      <c r="J26" s="300">
        <f t="shared" si="8"/>
        <v>16.666666666666668</v>
      </c>
      <c r="K26" s="300">
        <f t="shared" si="9"/>
        <v>16.666666666666668</v>
      </c>
      <c r="L26" s="300">
        <f t="shared" si="10"/>
        <v>16.666666666666668</v>
      </c>
      <c r="M26" s="383">
        <f t="shared" si="4"/>
        <v>66.666666666666671</v>
      </c>
    </row>
    <row r="27" spans="1:34" ht="20" customHeight="1" x14ac:dyDescent="0.2">
      <c r="B27" s="186" t="s">
        <v>436</v>
      </c>
      <c r="C27" s="370" t="str">
        <f>'Software costs'!B25</f>
        <v>Vulnerability Mgmt</v>
      </c>
      <c r="D27" s="300">
        <f>'Software costs'!J25</f>
        <v>16.666666666666668</v>
      </c>
      <c r="E27" s="300">
        <f t="shared" si="5"/>
        <v>16.666666666666668</v>
      </c>
      <c r="F27" s="300">
        <f t="shared" si="6"/>
        <v>16.666666666666668</v>
      </c>
      <c r="G27" s="300">
        <f t="shared" si="7"/>
        <v>16.666666666666668</v>
      </c>
      <c r="H27" s="383">
        <f t="shared" si="3"/>
        <v>66.666666666666671</v>
      </c>
      <c r="I27" s="300">
        <f>'Software costs'!K25</f>
        <v>16.666666666666668</v>
      </c>
      <c r="J27" s="300">
        <f t="shared" si="8"/>
        <v>16.666666666666668</v>
      </c>
      <c r="K27" s="300">
        <f t="shared" si="9"/>
        <v>16.666666666666668</v>
      </c>
      <c r="L27" s="300">
        <f t="shared" si="10"/>
        <v>16.666666666666668</v>
      </c>
      <c r="M27" s="383">
        <f t="shared" si="4"/>
        <v>66.666666666666671</v>
      </c>
    </row>
    <row r="28" spans="1:34" ht="20" customHeight="1" x14ac:dyDescent="0.2">
      <c r="B28" s="186" t="s">
        <v>436</v>
      </c>
      <c r="C28" s="370" t="str">
        <f>'Software costs'!B26</f>
        <v>App Security Management</v>
      </c>
      <c r="D28" s="300">
        <f>'Software costs'!J26</f>
        <v>0</v>
      </c>
      <c r="E28" s="300">
        <f t="shared" si="5"/>
        <v>0</v>
      </c>
      <c r="F28" s="300">
        <f t="shared" si="6"/>
        <v>0</v>
      </c>
      <c r="G28" s="300">
        <f t="shared" si="7"/>
        <v>0</v>
      </c>
      <c r="H28" s="383">
        <f t="shared" si="3"/>
        <v>0</v>
      </c>
      <c r="I28" s="300">
        <f>'Software costs'!K26</f>
        <v>0</v>
      </c>
      <c r="J28" s="300">
        <f t="shared" si="8"/>
        <v>0</v>
      </c>
      <c r="K28" s="300">
        <f t="shared" si="9"/>
        <v>0</v>
      </c>
      <c r="L28" s="300">
        <f t="shared" si="10"/>
        <v>0</v>
      </c>
      <c r="M28" s="383">
        <f t="shared" si="4"/>
        <v>0</v>
      </c>
    </row>
    <row r="29" spans="1:34" ht="20" customHeight="1" x14ac:dyDescent="0.2">
      <c r="B29" s="186" t="s">
        <v>436</v>
      </c>
      <c r="C29" s="370" t="str">
        <f>'Software costs'!B27</f>
        <v>Other Software 1</v>
      </c>
      <c r="D29" s="300">
        <f>'Software costs'!J27</f>
        <v>0</v>
      </c>
      <c r="E29" s="300">
        <f t="shared" si="5"/>
        <v>0</v>
      </c>
      <c r="F29" s="300">
        <f t="shared" si="6"/>
        <v>0</v>
      </c>
      <c r="G29" s="300">
        <f t="shared" si="7"/>
        <v>0</v>
      </c>
      <c r="H29" s="383">
        <f t="shared" si="3"/>
        <v>0</v>
      </c>
      <c r="I29" s="300">
        <f>'Software costs'!K27</f>
        <v>0</v>
      </c>
      <c r="J29" s="300">
        <f t="shared" si="8"/>
        <v>0</v>
      </c>
      <c r="K29" s="300">
        <f t="shared" si="9"/>
        <v>0</v>
      </c>
      <c r="L29" s="300">
        <f t="shared" si="10"/>
        <v>0</v>
      </c>
      <c r="M29" s="383">
        <f t="shared" si="4"/>
        <v>0</v>
      </c>
    </row>
    <row r="30" spans="1:34" ht="20" customHeight="1" x14ac:dyDescent="0.2">
      <c r="B30" s="186" t="s">
        <v>436</v>
      </c>
      <c r="C30" s="370" t="str">
        <f>'Software costs'!B28</f>
        <v>Other Software 2</v>
      </c>
      <c r="D30" s="300">
        <f>'Software costs'!J28</f>
        <v>0</v>
      </c>
      <c r="E30" s="300">
        <f t="shared" si="5"/>
        <v>0</v>
      </c>
      <c r="F30" s="300">
        <f t="shared" si="6"/>
        <v>0</v>
      </c>
      <c r="G30" s="300">
        <f t="shared" si="7"/>
        <v>0</v>
      </c>
      <c r="H30" s="383">
        <f t="shared" si="3"/>
        <v>0</v>
      </c>
      <c r="I30" s="300">
        <f>'Software costs'!K28</f>
        <v>0</v>
      </c>
      <c r="J30" s="300">
        <f t="shared" si="8"/>
        <v>0</v>
      </c>
      <c r="K30" s="300">
        <f t="shared" si="9"/>
        <v>0</v>
      </c>
      <c r="L30" s="300">
        <f t="shared" si="10"/>
        <v>0</v>
      </c>
      <c r="M30" s="383">
        <f t="shared" si="4"/>
        <v>0</v>
      </c>
    </row>
    <row r="31" spans="1:34" ht="20" customHeight="1" x14ac:dyDescent="0.2">
      <c r="B31" s="186" t="s">
        <v>436</v>
      </c>
      <c r="C31" s="370" t="str">
        <f>'Software costs'!B29</f>
        <v>Other Software 3</v>
      </c>
      <c r="D31" s="300">
        <f>'Software costs'!J29</f>
        <v>0</v>
      </c>
      <c r="E31" s="300">
        <f t="shared" si="5"/>
        <v>0</v>
      </c>
      <c r="F31" s="300">
        <f t="shared" si="6"/>
        <v>0</v>
      </c>
      <c r="G31" s="300">
        <f t="shared" si="7"/>
        <v>0</v>
      </c>
      <c r="H31" s="383">
        <f t="shared" si="3"/>
        <v>0</v>
      </c>
      <c r="I31" s="300">
        <f>'Software costs'!K29</f>
        <v>0</v>
      </c>
      <c r="J31" s="300">
        <f t="shared" si="8"/>
        <v>0</v>
      </c>
      <c r="K31" s="300">
        <f t="shared" si="9"/>
        <v>0</v>
      </c>
      <c r="L31" s="300">
        <f t="shared" si="10"/>
        <v>0</v>
      </c>
      <c r="M31" s="383">
        <f t="shared" si="4"/>
        <v>0</v>
      </c>
    </row>
    <row r="32" spans="1:34" ht="20" customHeight="1" x14ac:dyDescent="0.2">
      <c r="B32" s="186" t="s">
        <v>436</v>
      </c>
      <c r="C32" s="370" t="str">
        <f>'Software costs'!B30</f>
        <v>Other Software 4</v>
      </c>
      <c r="D32" s="300">
        <f>'Software costs'!J30</f>
        <v>0</v>
      </c>
      <c r="E32" s="300">
        <f t="shared" si="5"/>
        <v>0</v>
      </c>
      <c r="F32" s="300">
        <f t="shared" si="6"/>
        <v>0</v>
      </c>
      <c r="G32" s="300">
        <f t="shared" si="7"/>
        <v>0</v>
      </c>
      <c r="H32" s="383">
        <f t="shared" si="3"/>
        <v>0</v>
      </c>
      <c r="I32" s="300">
        <f>'Software costs'!K30</f>
        <v>0</v>
      </c>
      <c r="J32" s="300">
        <f t="shared" si="8"/>
        <v>0</v>
      </c>
      <c r="K32" s="300">
        <f t="shared" si="9"/>
        <v>0</v>
      </c>
      <c r="L32" s="300">
        <f t="shared" si="10"/>
        <v>0</v>
      </c>
      <c r="M32" s="383">
        <f t="shared" si="4"/>
        <v>0</v>
      </c>
    </row>
    <row r="33" spans="1:34" ht="20" customHeight="1" x14ac:dyDescent="0.2">
      <c r="B33" s="186" t="s">
        <v>436</v>
      </c>
      <c r="C33" s="370" t="str">
        <f>'Software costs'!B31</f>
        <v>Other Software 5</v>
      </c>
      <c r="D33" s="300">
        <f>'Software costs'!J31</f>
        <v>0</v>
      </c>
      <c r="E33" s="300">
        <f t="shared" si="5"/>
        <v>0</v>
      </c>
      <c r="F33" s="300">
        <f t="shared" si="6"/>
        <v>0</v>
      </c>
      <c r="G33" s="300">
        <f t="shared" si="7"/>
        <v>0</v>
      </c>
      <c r="H33" s="383">
        <f t="shared" si="3"/>
        <v>0</v>
      </c>
      <c r="I33" s="300">
        <f>'Software costs'!K31</f>
        <v>0</v>
      </c>
      <c r="J33" s="300">
        <f t="shared" si="8"/>
        <v>0</v>
      </c>
      <c r="K33" s="300">
        <f t="shared" si="9"/>
        <v>0</v>
      </c>
      <c r="L33" s="300">
        <f t="shared" si="10"/>
        <v>0</v>
      </c>
      <c r="M33" s="383">
        <f t="shared" si="4"/>
        <v>0</v>
      </c>
    </row>
    <row r="34" spans="1:34" ht="20" customHeight="1" x14ac:dyDescent="0.2">
      <c r="B34" s="186" t="s">
        <v>436</v>
      </c>
      <c r="C34" s="370" t="str">
        <f>'Software costs'!B32</f>
        <v>Other Software 6</v>
      </c>
      <c r="D34" s="300">
        <f>'Software costs'!J32</f>
        <v>0</v>
      </c>
      <c r="E34" s="300">
        <f t="shared" si="5"/>
        <v>0</v>
      </c>
      <c r="F34" s="300">
        <f t="shared" si="6"/>
        <v>0</v>
      </c>
      <c r="G34" s="300">
        <f t="shared" si="7"/>
        <v>0</v>
      </c>
      <c r="H34" s="383">
        <f t="shared" si="3"/>
        <v>0</v>
      </c>
      <c r="I34" s="300">
        <f>'Software costs'!K32</f>
        <v>0</v>
      </c>
      <c r="J34" s="300">
        <f t="shared" si="8"/>
        <v>0</v>
      </c>
      <c r="K34" s="300">
        <f t="shared" si="9"/>
        <v>0</v>
      </c>
      <c r="L34" s="300">
        <f t="shared" si="10"/>
        <v>0</v>
      </c>
      <c r="M34" s="383">
        <f t="shared" si="4"/>
        <v>0</v>
      </c>
    </row>
    <row r="35" spans="1:34" ht="20" customHeight="1" x14ac:dyDescent="0.2">
      <c r="B35" s="186" t="s">
        <v>436</v>
      </c>
      <c r="C35" s="370" t="str">
        <f>'Software costs'!B33</f>
        <v>Other Software 7</v>
      </c>
      <c r="D35" s="300">
        <f>'Software costs'!J33</f>
        <v>0</v>
      </c>
      <c r="E35" s="300">
        <f t="shared" si="5"/>
        <v>0</v>
      </c>
      <c r="F35" s="300">
        <f t="shared" si="6"/>
        <v>0</v>
      </c>
      <c r="G35" s="300">
        <f t="shared" si="7"/>
        <v>0</v>
      </c>
      <c r="H35" s="383">
        <f t="shared" si="3"/>
        <v>0</v>
      </c>
      <c r="I35" s="300">
        <f>'Software costs'!K33</f>
        <v>0</v>
      </c>
      <c r="J35" s="300">
        <f t="shared" si="8"/>
        <v>0</v>
      </c>
      <c r="K35" s="300">
        <f t="shared" si="9"/>
        <v>0</v>
      </c>
      <c r="L35" s="300">
        <f t="shared" si="10"/>
        <v>0</v>
      </c>
      <c r="M35" s="383">
        <f t="shared" si="4"/>
        <v>0</v>
      </c>
    </row>
    <row r="36" spans="1:34" ht="20" customHeight="1" x14ac:dyDescent="0.2">
      <c r="B36" s="186" t="s">
        <v>436</v>
      </c>
      <c r="C36" s="370" t="str">
        <f>'Software costs'!B34</f>
        <v>Other Software 8</v>
      </c>
      <c r="D36" s="300">
        <f>'Software costs'!J34</f>
        <v>0</v>
      </c>
      <c r="E36" s="300">
        <f t="shared" si="5"/>
        <v>0</v>
      </c>
      <c r="F36" s="300">
        <f t="shared" si="6"/>
        <v>0</v>
      </c>
      <c r="G36" s="300">
        <f t="shared" si="7"/>
        <v>0</v>
      </c>
      <c r="H36" s="383">
        <f t="shared" si="3"/>
        <v>0</v>
      </c>
      <c r="I36" s="300">
        <f>'Software costs'!K34</f>
        <v>0</v>
      </c>
      <c r="J36" s="300">
        <f t="shared" si="8"/>
        <v>0</v>
      </c>
      <c r="K36" s="300">
        <f t="shared" si="9"/>
        <v>0</v>
      </c>
      <c r="L36" s="300">
        <f t="shared" si="10"/>
        <v>0</v>
      </c>
      <c r="M36" s="383">
        <f t="shared" si="4"/>
        <v>0</v>
      </c>
    </row>
    <row r="37" spans="1:34" s="5" customFormat="1" ht="20" customHeight="1" x14ac:dyDescent="0.2">
      <c r="A37" s="264"/>
      <c r="B37" s="186" t="s">
        <v>436</v>
      </c>
      <c r="C37" s="370" t="str">
        <f>'Software costs'!B35</f>
        <v>Other Software 9</v>
      </c>
      <c r="D37" s="300">
        <f>'Software costs'!J35</f>
        <v>0</v>
      </c>
      <c r="E37" s="300">
        <f t="shared" si="5"/>
        <v>0</v>
      </c>
      <c r="F37" s="300">
        <f t="shared" si="6"/>
        <v>0</v>
      </c>
      <c r="G37" s="300">
        <f t="shared" si="7"/>
        <v>0</v>
      </c>
      <c r="H37" s="383">
        <f t="shared" si="3"/>
        <v>0</v>
      </c>
      <c r="I37" s="300">
        <f>'Software costs'!K35</f>
        <v>0</v>
      </c>
      <c r="J37" s="300">
        <f t="shared" si="8"/>
        <v>0</v>
      </c>
      <c r="K37" s="300">
        <f t="shared" si="9"/>
        <v>0</v>
      </c>
      <c r="L37" s="300">
        <f t="shared" si="10"/>
        <v>0</v>
      </c>
      <c r="M37" s="383">
        <f t="shared" si="4"/>
        <v>0</v>
      </c>
      <c r="N37" s="264"/>
      <c r="O37" s="264"/>
      <c r="P37" s="264"/>
      <c r="Q37" s="264"/>
      <c r="R37" s="264"/>
      <c r="S37" s="264"/>
      <c r="T37" s="264"/>
      <c r="U37" s="264"/>
      <c r="V37" s="264"/>
      <c r="W37" s="264"/>
      <c r="X37" s="264"/>
      <c r="Y37" s="264"/>
      <c r="Z37" s="264"/>
      <c r="AA37" s="264"/>
      <c r="AB37" s="264"/>
      <c r="AC37" s="264"/>
      <c r="AD37" s="264"/>
      <c r="AE37" s="264"/>
      <c r="AF37" s="264"/>
      <c r="AG37" s="264"/>
      <c r="AH37" s="264"/>
    </row>
    <row r="38" spans="1:34" s="5" customFormat="1" ht="20" customHeight="1" x14ac:dyDescent="0.2">
      <c r="A38" s="264"/>
      <c r="B38" s="186" t="s">
        <v>436</v>
      </c>
      <c r="C38" s="370" t="str">
        <f>'Software costs'!B36</f>
        <v>Other Software 10</v>
      </c>
      <c r="D38" s="300">
        <f>'Software costs'!J36</f>
        <v>0</v>
      </c>
      <c r="E38" s="300">
        <f t="shared" si="5"/>
        <v>0</v>
      </c>
      <c r="F38" s="300">
        <f t="shared" si="6"/>
        <v>0</v>
      </c>
      <c r="G38" s="300">
        <f t="shared" si="7"/>
        <v>0</v>
      </c>
      <c r="H38" s="383">
        <f t="shared" si="3"/>
        <v>0</v>
      </c>
      <c r="I38" s="300">
        <f>'Software costs'!K36</f>
        <v>0</v>
      </c>
      <c r="J38" s="300">
        <f t="shared" si="8"/>
        <v>0</v>
      </c>
      <c r="K38" s="300">
        <f t="shared" si="9"/>
        <v>0</v>
      </c>
      <c r="L38" s="300">
        <f t="shared" si="10"/>
        <v>0</v>
      </c>
      <c r="M38" s="383">
        <f t="shared" si="4"/>
        <v>0</v>
      </c>
      <c r="N38" s="264"/>
      <c r="O38" s="264"/>
      <c r="P38" s="264"/>
      <c r="Q38" s="264"/>
      <c r="R38" s="264"/>
      <c r="S38" s="264"/>
      <c r="T38" s="264"/>
      <c r="U38" s="264"/>
      <c r="V38" s="264"/>
      <c r="W38" s="264"/>
      <c r="X38" s="264"/>
      <c r="Y38" s="264"/>
      <c r="Z38" s="264"/>
      <c r="AA38" s="264"/>
      <c r="AB38" s="264"/>
      <c r="AC38" s="264"/>
      <c r="AD38" s="264"/>
      <c r="AE38" s="264"/>
      <c r="AF38" s="264"/>
      <c r="AG38" s="264"/>
      <c r="AH38" s="264"/>
    </row>
    <row r="39" spans="1:34" ht="20" customHeight="1" x14ac:dyDescent="0.2">
      <c r="B39" s="182" t="s">
        <v>436</v>
      </c>
      <c r="C39" s="182" t="s">
        <v>437</v>
      </c>
      <c r="D39" s="316">
        <f t="shared" ref="D39:M39" si="11">SUM(D9:D38)</f>
        <v>199.99999999999997</v>
      </c>
      <c r="E39" s="316">
        <f t="shared" si="11"/>
        <v>199.99999999999997</v>
      </c>
      <c r="F39" s="316">
        <f t="shared" ref="F39" si="12">SUM(F9:F38)</f>
        <v>199.99999999999997</v>
      </c>
      <c r="G39" s="316">
        <f t="shared" si="11"/>
        <v>199.99999999999997</v>
      </c>
      <c r="H39" s="317">
        <f t="shared" si="11"/>
        <v>799.99999999999989</v>
      </c>
      <c r="I39" s="316">
        <f t="shared" si="11"/>
        <v>199.99999999999997</v>
      </c>
      <c r="J39" s="316">
        <f t="shared" si="11"/>
        <v>199.99999999999997</v>
      </c>
      <c r="K39" s="316">
        <f t="shared" ref="K39" si="13">SUM(K9:K38)</f>
        <v>199.99999999999997</v>
      </c>
      <c r="L39" s="316">
        <f t="shared" si="11"/>
        <v>199.99999999999997</v>
      </c>
      <c r="M39" s="317">
        <f t="shared" si="11"/>
        <v>799.99999999999989</v>
      </c>
    </row>
    <row r="40" spans="1:34" ht="20" customHeight="1" x14ac:dyDescent="0.2">
      <c r="B40" s="185" t="s">
        <v>438</v>
      </c>
      <c r="C40" s="319" t="s">
        <v>439</v>
      </c>
      <c r="D40" s="300">
        <f>'Internal employees'!C13</f>
        <v>0</v>
      </c>
      <c r="E40" s="300">
        <f t="shared" ref="E40:E45" si="14">D40</f>
        <v>0</v>
      </c>
      <c r="F40" s="300">
        <f t="shared" si="1"/>
        <v>0</v>
      </c>
      <c r="G40" s="300">
        <f t="shared" ref="G40:G45" si="15">D40</f>
        <v>0</v>
      </c>
      <c r="H40" s="383">
        <f t="shared" ref="H40:H45" si="16">SUM(D40:G40)</f>
        <v>0</v>
      </c>
      <c r="I40" s="300">
        <f>'Internal employees'!J14</f>
        <v>0</v>
      </c>
      <c r="J40" s="300">
        <f t="shared" ref="J40:J45" si="17">I40</f>
        <v>0</v>
      </c>
      <c r="K40" s="300">
        <f t="shared" ref="K40:K54" si="18">I40</f>
        <v>0</v>
      </c>
      <c r="L40" s="300">
        <f t="shared" ref="L40:L45" si="19">I40</f>
        <v>0</v>
      </c>
      <c r="M40" s="383">
        <f t="shared" si="4"/>
        <v>0</v>
      </c>
    </row>
    <row r="41" spans="1:34" ht="20" customHeight="1" x14ac:dyDescent="0.2">
      <c r="B41" s="185" t="s">
        <v>438</v>
      </c>
      <c r="C41" s="319" t="s">
        <v>440</v>
      </c>
      <c r="D41" s="300">
        <f>'Internal employees'!D13</f>
        <v>0</v>
      </c>
      <c r="E41" s="300">
        <f t="shared" ref="E41" si="20">D41</f>
        <v>0</v>
      </c>
      <c r="F41" s="300">
        <f t="shared" ref="F41" si="21">D41</f>
        <v>0</v>
      </c>
      <c r="G41" s="300">
        <f t="shared" si="15"/>
        <v>0</v>
      </c>
      <c r="H41" s="383">
        <f t="shared" si="16"/>
        <v>0</v>
      </c>
      <c r="I41" s="300">
        <f>'Internal employees'!K14</f>
        <v>0</v>
      </c>
      <c r="J41" s="300">
        <f t="shared" ref="J41" si="22">I41</f>
        <v>0</v>
      </c>
      <c r="K41" s="300">
        <f t="shared" ref="K41" si="23">I41</f>
        <v>0</v>
      </c>
      <c r="L41" s="300">
        <f t="shared" ref="L41" si="24">I41</f>
        <v>0</v>
      </c>
      <c r="M41" s="383">
        <f t="shared" ref="M41" si="25">SUM(I41:L41)</f>
        <v>0</v>
      </c>
    </row>
    <row r="42" spans="1:34" ht="20" customHeight="1" x14ac:dyDescent="0.2">
      <c r="B42" s="185" t="s">
        <v>438</v>
      </c>
      <c r="C42" s="319" t="s">
        <v>441</v>
      </c>
      <c r="D42" s="300">
        <f>'Internal employees'!E13</f>
        <v>0</v>
      </c>
      <c r="E42" s="300">
        <f t="shared" si="14"/>
        <v>0</v>
      </c>
      <c r="F42" s="300">
        <f t="shared" si="1"/>
        <v>0</v>
      </c>
      <c r="G42" s="300">
        <f t="shared" si="15"/>
        <v>0</v>
      </c>
      <c r="H42" s="383">
        <f t="shared" si="16"/>
        <v>0</v>
      </c>
      <c r="I42" s="300">
        <f>'Internal employees'!L14</f>
        <v>0</v>
      </c>
      <c r="J42" s="300">
        <f t="shared" si="17"/>
        <v>0</v>
      </c>
      <c r="K42" s="300">
        <f t="shared" si="18"/>
        <v>0</v>
      </c>
      <c r="L42" s="300">
        <f t="shared" si="19"/>
        <v>0</v>
      </c>
      <c r="M42" s="383">
        <f t="shared" si="4"/>
        <v>0</v>
      </c>
    </row>
    <row r="43" spans="1:34" ht="20" customHeight="1" x14ac:dyDescent="0.2">
      <c r="B43" s="185" t="s">
        <v>438</v>
      </c>
      <c r="C43" s="185" t="s">
        <v>442</v>
      </c>
      <c r="D43" s="300">
        <f>'External resources'!N11</f>
        <v>100</v>
      </c>
      <c r="E43" s="300">
        <f t="shared" si="14"/>
        <v>100</v>
      </c>
      <c r="F43" s="300">
        <f t="shared" si="1"/>
        <v>100</v>
      </c>
      <c r="G43" s="300">
        <f t="shared" si="15"/>
        <v>100</v>
      </c>
      <c r="H43" s="383">
        <f t="shared" si="16"/>
        <v>400</v>
      </c>
      <c r="I43" s="300">
        <f>'External resources'!Q12</f>
        <v>100</v>
      </c>
      <c r="J43" s="300">
        <f t="shared" si="17"/>
        <v>100</v>
      </c>
      <c r="K43" s="300">
        <f t="shared" si="18"/>
        <v>100</v>
      </c>
      <c r="L43" s="300">
        <f t="shared" si="19"/>
        <v>100</v>
      </c>
      <c r="M43" s="383">
        <f t="shared" si="4"/>
        <v>400</v>
      </c>
    </row>
    <row r="44" spans="1:34" ht="20" customHeight="1" x14ac:dyDescent="0.2">
      <c r="B44" s="185" t="s">
        <v>438</v>
      </c>
      <c r="C44" s="185" t="s">
        <v>443</v>
      </c>
      <c r="D44" s="300">
        <f>'External resources'!O11</f>
        <v>0</v>
      </c>
      <c r="E44" s="300">
        <f t="shared" ref="E44" si="26">D44</f>
        <v>0</v>
      </c>
      <c r="F44" s="300">
        <f t="shared" ref="F44" si="27">D44</f>
        <v>0</v>
      </c>
      <c r="G44" s="300">
        <f t="shared" si="15"/>
        <v>0</v>
      </c>
      <c r="H44" s="383">
        <f t="shared" si="16"/>
        <v>0</v>
      </c>
      <c r="I44" s="300">
        <f>'External resources'!R12</f>
        <v>0</v>
      </c>
      <c r="J44" s="300">
        <f t="shared" ref="J44" si="28">I44</f>
        <v>0</v>
      </c>
      <c r="K44" s="300">
        <f t="shared" ref="K44" si="29">I44</f>
        <v>0</v>
      </c>
      <c r="L44" s="300">
        <f t="shared" ref="L44" si="30">I44</f>
        <v>0</v>
      </c>
      <c r="M44" s="383">
        <f t="shared" ref="M44" si="31">SUM(I44:L44)</f>
        <v>0</v>
      </c>
    </row>
    <row r="45" spans="1:34" ht="20" customHeight="1" x14ac:dyDescent="0.2">
      <c r="B45" s="185" t="s">
        <v>438</v>
      </c>
      <c r="C45" s="185" t="s">
        <v>444</v>
      </c>
      <c r="D45" s="300">
        <f>'External resources'!P11</f>
        <v>0</v>
      </c>
      <c r="E45" s="300">
        <f t="shared" si="14"/>
        <v>0</v>
      </c>
      <c r="F45" s="300">
        <f t="shared" si="1"/>
        <v>0</v>
      </c>
      <c r="G45" s="300">
        <f t="shared" si="15"/>
        <v>0</v>
      </c>
      <c r="H45" s="383">
        <f t="shared" si="16"/>
        <v>0</v>
      </c>
      <c r="I45" s="300">
        <f>'External resources'!S12</f>
        <v>0</v>
      </c>
      <c r="J45" s="300">
        <f t="shared" si="17"/>
        <v>0</v>
      </c>
      <c r="K45" s="300">
        <f t="shared" si="18"/>
        <v>0</v>
      </c>
      <c r="L45" s="300">
        <f t="shared" si="19"/>
        <v>0</v>
      </c>
      <c r="M45" s="383">
        <f t="shared" si="4"/>
        <v>0</v>
      </c>
    </row>
    <row r="46" spans="1:34" ht="20" customHeight="1" x14ac:dyDescent="0.2">
      <c r="B46" s="182" t="s">
        <v>438</v>
      </c>
      <c r="C46" s="182" t="s">
        <v>437</v>
      </c>
      <c r="D46" s="316">
        <f t="shared" ref="D46:M46" si="32">SUM(D40:D45)</f>
        <v>100</v>
      </c>
      <c r="E46" s="316">
        <f t="shared" si="32"/>
        <v>100</v>
      </c>
      <c r="F46" s="316">
        <f t="shared" ref="F46" si="33">SUM(F40:F45)</f>
        <v>100</v>
      </c>
      <c r="G46" s="316">
        <f t="shared" si="32"/>
        <v>100</v>
      </c>
      <c r="H46" s="317">
        <f>SUM(H40:H45)</f>
        <v>400</v>
      </c>
      <c r="I46" s="316">
        <f t="shared" si="32"/>
        <v>100</v>
      </c>
      <c r="J46" s="316">
        <f t="shared" si="32"/>
        <v>100</v>
      </c>
      <c r="K46" s="316">
        <f t="shared" ref="K46" si="34">SUM(K40:K45)</f>
        <v>100</v>
      </c>
      <c r="L46" s="316">
        <f t="shared" si="32"/>
        <v>100</v>
      </c>
      <c r="M46" s="317">
        <f t="shared" si="32"/>
        <v>400</v>
      </c>
    </row>
    <row r="47" spans="1:34" ht="20" customHeight="1" x14ac:dyDescent="0.2">
      <c r="B47" s="185" t="s">
        <v>445</v>
      </c>
      <c r="C47" s="371" t="s">
        <v>446</v>
      </c>
      <c r="D47" s="300">
        <f>'Internal employees'!F13</f>
        <v>100</v>
      </c>
      <c r="E47" s="300">
        <f t="shared" ref="E47:E54" si="35">D47</f>
        <v>100</v>
      </c>
      <c r="F47" s="300">
        <f t="shared" si="1"/>
        <v>100</v>
      </c>
      <c r="G47" s="300">
        <f>D47</f>
        <v>100</v>
      </c>
      <c r="H47" s="383">
        <f>SUM(D47:G47)</f>
        <v>400</v>
      </c>
      <c r="I47" s="300">
        <f>'Internal employees'!M14</f>
        <v>100</v>
      </c>
      <c r="J47" s="300">
        <f>I47</f>
        <v>100</v>
      </c>
      <c r="K47" s="300">
        <f t="shared" si="18"/>
        <v>100</v>
      </c>
      <c r="L47" s="300">
        <f>I47</f>
        <v>100</v>
      </c>
      <c r="M47" s="383">
        <f t="shared" si="4"/>
        <v>400</v>
      </c>
    </row>
    <row r="48" spans="1:34" ht="20" customHeight="1" x14ac:dyDescent="0.2">
      <c r="B48" s="185" t="s">
        <v>445</v>
      </c>
      <c r="C48" s="371" t="s">
        <v>447</v>
      </c>
      <c r="D48" s="300">
        <f>'Internal employees'!G13</f>
        <v>50</v>
      </c>
      <c r="E48" s="300">
        <f t="shared" si="35"/>
        <v>50</v>
      </c>
      <c r="F48" s="300">
        <f t="shared" si="1"/>
        <v>50</v>
      </c>
      <c r="G48" s="300">
        <f>D48</f>
        <v>50</v>
      </c>
      <c r="H48" s="383">
        <f>SUM(D48:G48)</f>
        <v>200</v>
      </c>
      <c r="I48" s="300">
        <f>'Internal employees'!N14</f>
        <v>50</v>
      </c>
      <c r="J48" s="300">
        <f t="shared" ref="J48:J54" si="36">I48</f>
        <v>50</v>
      </c>
      <c r="K48" s="300">
        <f t="shared" si="18"/>
        <v>50</v>
      </c>
      <c r="L48" s="300">
        <f t="shared" ref="L48:L54" si="37">I48</f>
        <v>50</v>
      </c>
      <c r="M48" s="383">
        <f t="shared" si="4"/>
        <v>200</v>
      </c>
    </row>
    <row r="49" spans="1:34" ht="20" customHeight="1" x14ac:dyDescent="0.2">
      <c r="B49" s="185" t="s">
        <v>445</v>
      </c>
      <c r="C49" s="371" t="s">
        <v>448</v>
      </c>
      <c r="D49" s="300">
        <f>'Internal employees'!H13</f>
        <v>0</v>
      </c>
      <c r="E49" s="300">
        <f t="shared" si="35"/>
        <v>0</v>
      </c>
      <c r="F49" s="300">
        <f t="shared" si="1"/>
        <v>0</v>
      </c>
      <c r="G49" s="300">
        <f>D49</f>
        <v>0</v>
      </c>
      <c r="H49" s="383">
        <f>SUM(D49:G49)</f>
        <v>0</v>
      </c>
      <c r="I49" s="300">
        <f>'Internal employees'!O14</f>
        <v>0</v>
      </c>
      <c r="J49" s="300">
        <f t="shared" si="36"/>
        <v>0</v>
      </c>
      <c r="K49" s="300">
        <f t="shared" si="18"/>
        <v>0</v>
      </c>
      <c r="L49" s="300">
        <f t="shared" si="37"/>
        <v>0</v>
      </c>
      <c r="M49" s="383">
        <f t="shared" si="4"/>
        <v>0</v>
      </c>
    </row>
    <row r="50" spans="1:34" ht="20" customHeight="1" x14ac:dyDescent="0.2">
      <c r="B50" s="185" t="s">
        <v>445</v>
      </c>
      <c r="C50" s="371" t="s">
        <v>449</v>
      </c>
      <c r="D50" s="300">
        <f>'Internal employees'!I13</f>
        <v>0</v>
      </c>
      <c r="E50" s="300">
        <f t="shared" si="35"/>
        <v>0</v>
      </c>
      <c r="F50" s="300">
        <f t="shared" si="1"/>
        <v>0</v>
      </c>
      <c r="G50" s="300">
        <f>D50</f>
        <v>0</v>
      </c>
      <c r="H50" s="383">
        <f>SUM(D50:G50)</f>
        <v>0</v>
      </c>
      <c r="I50" s="300">
        <f>'Internal employees'!P14</f>
        <v>0</v>
      </c>
      <c r="J50" s="300">
        <f t="shared" si="36"/>
        <v>0</v>
      </c>
      <c r="K50" s="300">
        <f t="shared" si="18"/>
        <v>0</v>
      </c>
      <c r="L50" s="300">
        <f t="shared" si="37"/>
        <v>0</v>
      </c>
      <c r="M50" s="383">
        <f t="shared" si="4"/>
        <v>0</v>
      </c>
    </row>
    <row r="51" spans="1:34" ht="20" customHeight="1" x14ac:dyDescent="0.2">
      <c r="B51" s="185" t="s">
        <v>445</v>
      </c>
      <c r="C51" s="371" t="s">
        <v>471</v>
      </c>
      <c r="D51" s="300">
        <f>'Internal employees'!Q13</f>
        <v>0</v>
      </c>
      <c r="E51" s="300">
        <f t="shared" ref="E51:E53" si="38">D51</f>
        <v>0</v>
      </c>
      <c r="F51" s="300">
        <f t="shared" ref="F51:F53" si="39">D51</f>
        <v>0</v>
      </c>
      <c r="G51" s="300">
        <f t="shared" ref="G51:G52" si="40">D51</f>
        <v>0</v>
      </c>
      <c r="H51" s="383">
        <f t="shared" ref="H51:H52" si="41">SUM(D51:G51)</f>
        <v>0</v>
      </c>
      <c r="I51" s="300">
        <f>'Internal employees'!Q14</f>
        <v>0</v>
      </c>
      <c r="J51" s="300">
        <f t="shared" ref="J51:J53" si="42">I51</f>
        <v>0</v>
      </c>
      <c r="K51" s="300">
        <f t="shared" ref="K51:K53" si="43">I51</f>
        <v>0</v>
      </c>
      <c r="L51" s="300">
        <f t="shared" ref="L51:L53" si="44">I51</f>
        <v>0</v>
      </c>
      <c r="M51" s="383">
        <f t="shared" si="4"/>
        <v>0</v>
      </c>
    </row>
    <row r="52" spans="1:34" ht="20" customHeight="1" x14ac:dyDescent="0.2">
      <c r="B52" s="185" t="s">
        <v>445</v>
      </c>
      <c r="C52" s="371" t="s">
        <v>450</v>
      </c>
      <c r="D52" s="300">
        <f>'Internal employees'!R13</f>
        <v>0</v>
      </c>
      <c r="E52" s="300">
        <f t="shared" si="38"/>
        <v>0</v>
      </c>
      <c r="F52" s="300">
        <f t="shared" si="39"/>
        <v>0</v>
      </c>
      <c r="G52" s="300">
        <f t="shared" si="40"/>
        <v>0</v>
      </c>
      <c r="H52" s="383">
        <f t="shared" si="41"/>
        <v>0</v>
      </c>
      <c r="I52" s="300">
        <f>'Internal employees'!R14</f>
        <v>0</v>
      </c>
      <c r="J52" s="300">
        <f t="shared" si="42"/>
        <v>0</v>
      </c>
      <c r="K52" s="300">
        <f t="shared" si="43"/>
        <v>0</v>
      </c>
      <c r="L52" s="300">
        <f t="shared" si="44"/>
        <v>0</v>
      </c>
      <c r="M52" s="383">
        <f t="shared" si="4"/>
        <v>0</v>
      </c>
    </row>
    <row r="53" spans="1:34" ht="20" customHeight="1" x14ac:dyDescent="0.2">
      <c r="B53" s="185" t="s">
        <v>445</v>
      </c>
      <c r="C53" s="185" t="s">
        <v>451</v>
      </c>
      <c r="D53" s="300">
        <f>'External resources'!T11</f>
        <v>0</v>
      </c>
      <c r="E53" s="300">
        <f t="shared" si="38"/>
        <v>0</v>
      </c>
      <c r="F53" s="300">
        <f t="shared" si="39"/>
        <v>0</v>
      </c>
      <c r="G53" s="300">
        <f>D53</f>
        <v>0</v>
      </c>
      <c r="H53" s="383">
        <f>SUM(D53:G53)</f>
        <v>0</v>
      </c>
      <c r="I53" s="300">
        <f>'External resources'!T12</f>
        <v>0</v>
      </c>
      <c r="J53" s="300">
        <f t="shared" si="42"/>
        <v>0</v>
      </c>
      <c r="K53" s="300">
        <f t="shared" si="43"/>
        <v>0</v>
      </c>
      <c r="L53" s="300">
        <f t="shared" si="44"/>
        <v>0</v>
      </c>
      <c r="M53" s="383">
        <f t="shared" ref="M53" si="45">SUM(I53:L53)</f>
        <v>0</v>
      </c>
    </row>
    <row r="54" spans="1:34" ht="20" customHeight="1" x14ac:dyDescent="0.2">
      <c r="B54" s="185" t="s">
        <v>445</v>
      </c>
      <c r="C54" s="185" t="s">
        <v>452</v>
      </c>
      <c r="D54" s="300">
        <f>'External resources'!U11</f>
        <v>0</v>
      </c>
      <c r="E54" s="300">
        <f t="shared" si="35"/>
        <v>0</v>
      </c>
      <c r="F54" s="300">
        <f t="shared" si="1"/>
        <v>0</v>
      </c>
      <c r="G54" s="300">
        <f>D54</f>
        <v>0</v>
      </c>
      <c r="H54" s="383">
        <f>SUM(D54:G54)</f>
        <v>0</v>
      </c>
      <c r="I54" s="300">
        <f>'External resources'!U12</f>
        <v>0</v>
      </c>
      <c r="J54" s="300">
        <f t="shared" si="36"/>
        <v>0</v>
      </c>
      <c r="K54" s="300">
        <f t="shared" si="18"/>
        <v>0</v>
      </c>
      <c r="L54" s="300">
        <f t="shared" si="37"/>
        <v>0</v>
      </c>
      <c r="M54" s="383">
        <f t="shared" si="4"/>
        <v>0</v>
      </c>
    </row>
    <row r="55" spans="1:34" ht="20" customHeight="1" x14ac:dyDescent="0.2">
      <c r="B55" s="182" t="s">
        <v>445</v>
      </c>
      <c r="C55" s="182" t="s">
        <v>437</v>
      </c>
      <c r="D55" s="316">
        <f t="shared" ref="D55:M55" si="46">SUM(D47:D54)</f>
        <v>150</v>
      </c>
      <c r="E55" s="316">
        <f t="shared" si="46"/>
        <v>150</v>
      </c>
      <c r="F55" s="316">
        <f t="shared" si="46"/>
        <v>150</v>
      </c>
      <c r="G55" s="316">
        <f t="shared" si="46"/>
        <v>150</v>
      </c>
      <c r="H55" s="317">
        <f>SUM(H47:H54)</f>
        <v>600</v>
      </c>
      <c r="I55" s="316">
        <f t="shared" si="46"/>
        <v>150</v>
      </c>
      <c r="J55" s="316">
        <f t="shared" si="46"/>
        <v>150</v>
      </c>
      <c r="K55" s="316">
        <f t="shared" si="46"/>
        <v>150</v>
      </c>
      <c r="L55" s="316">
        <f t="shared" si="46"/>
        <v>150</v>
      </c>
      <c r="M55" s="317">
        <f t="shared" si="46"/>
        <v>600</v>
      </c>
    </row>
    <row r="56" spans="1:34" ht="20" customHeight="1" x14ac:dyDescent="0.2">
      <c r="B56" s="182" t="s">
        <v>453</v>
      </c>
      <c r="C56" s="182" t="s">
        <v>437</v>
      </c>
      <c r="D56" s="316">
        <f t="shared" ref="D56:M56" si="47">D55+D46+D39</f>
        <v>450</v>
      </c>
      <c r="E56" s="316">
        <f t="shared" si="47"/>
        <v>450</v>
      </c>
      <c r="F56" s="316">
        <f t="shared" si="47"/>
        <v>450</v>
      </c>
      <c r="G56" s="316">
        <f t="shared" si="47"/>
        <v>450</v>
      </c>
      <c r="H56" s="317">
        <f t="shared" si="47"/>
        <v>1800</v>
      </c>
      <c r="I56" s="316">
        <f t="shared" si="47"/>
        <v>450</v>
      </c>
      <c r="J56" s="316">
        <f t="shared" si="47"/>
        <v>450</v>
      </c>
      <c r="K56" s="316">
        <f t="shared" si="47"/>
        <v>450</v>
      </c>
      <c r="L56" s="316">
        <f t="shared" si="47"/>
        <v>450</v>
      </c>
      <c r="M56" s="317">
        <f t="shared" si="47"/>
        <v>1800</v>
      </c>
    </row>
    <row r="57" spans="1:34" s="359" customFormat="1" ht="32" customHeight="1" x14ac:dyDescent="0.2">
      <c r="A57" s="355"/>
      <c r="B57" s="356"/>
      <c r="C57" s="356"/>
      <c r="D57" s="357"/>
      <c r="E57" s="357"/>
      <c r="F57" s="357"/>
      <c r="G57" s="357"/>
      <c r="H57" s="358"/>
      <c r="I57" s="357"/>
      <c r="J57" s="357"/>
      <c r="K57" s="357"/>
      <c r="L57" s="357"/>
      <c r="M57" s="358"/>
      <c r="N57" s="355"/>
      <c r="O57" s="355"/>
      <c r="P57" s="355"/>
      <c r="Q57" s="355"/>
      <c r="R57" s="355"/>
      <c r="S57" s="355"/>
      <c r="T57" s="355"/>
      <c r="U57" s="355"/>
      <c r="V57" s="355"/>
      <c r="W57" s="355"/>
      <c r="X57" s="355"/>
      <c r="Y57" s="355"/>
      <c r="Z57" s="355"/>
      <c r="AA57" s="355"/>
      <c r="AB57" s="355"/>
      <c r="AC57" s="355"/>
      <c r="AD57" s="355"/>
      <c r="AE57" s="355"/>
      <c r="AF57" s="355"/>
      <c r="AG57" s="355"/>
      <c r="AH57" s="355"/>
    </row>
    <row r="58" spans="1:34" s="359" customFormat="1" ht="32" customHeight="1" x14ac:dyDescent="0.2">
      <c r="A58" s="355"/>
      <c r="B58" s="372" t="s">
        <v>411</v>
      </c>
      <c r="C58" s="356"/>
      <c r="D58" s="360"/>
      <c r="E58" s="360"/>
      <c r="F58" s="360"/>
      <c r="G58" s="360"/>
      <c r="H58" s="361"/>
      <c r="I58" s="360"/>
      <c r="J58" s="360"/>
      <c r="K58" s="360"/>
      <c r="L58" s="360"/>
      <c r="M58" s="361"/>
      <c r="N58" s="355"/>
      <c r="O58" s="355"/>
      <c r="P58" s="355"/>
      <c r="Q58" s="355"/>
      <c r="R58" s="355"/>
      <c r="S58" s="355"/>
      <c r="T58" s="355"/>
      <c r="U58" s="355"/>
      <c r="V58" s="355"/>
      <c r="W58" s="355"/>
      <c r="X58" s="355"/>
      <c r="Y58" s="355"/>
      <c r="Z58" s="355"/>
      <c r="AA58" s="355"/>
      <c r="AB58" s="355"/>
      <c r="AC58" s="355"/>
      <c r="AD58" s="355"/>
      <c r="AE58" s="355"/>
      <c r="AF58" s="355"/>
      <c r="AG58" s="355"/>
      <c r="AH58" s="355"/>
    </row>
    <row r="59" spans="1:34" s="363" customFormat="1" ht="32" customHeight="1" x14ac:dyDescent="0.2">
      <c r="A59" s="362"/>
      <c r="B59" s="318" t="s">
        <v>454</v>
      </c>
      <c r="C59" s="318"/>
      <c r="D59" s="318"/>
      <c r="E59" s="318"/>
      <c r="F59" s="318"/>
      <c r="G59" s="318"/>
      <c r="H59" s="318"/>
      <c r="I59" s="318"/>
      <c r="J59" s="318"/>
      <c r="K59" s="318"/>
      <c r="L59" s="318"/>
      <c r="M59" s="318"/>
      <c r="N59" s="362"/>
      <c r="O59" s="362"/>
      <c r="P59" s="362"/>
      <c r="Q59" s="362"/>
      <c r="R59" s="362"/>
      <c r="S59" s="362"/>
      <c r="T59" s="362"/>
      <c r="U59" s="362"/>
      <c r="V59" s="362"/>
      <c r="W59" s="362"/>
      <c r="X59" s="362"/>
      <c r="Y59" s="362"/>
      <c r="Z59" s="362"/>
      <c r="AA59" s="362"/>
      <c r="AB59" s="362"/>
      <c r="AC59" s="362"/>
      <c r="AD59" s="362"/>
      <c r="AE59" s="362"/>
      <c r="AF59" s="362"/>
      <c r="AG59" s="362"/>
      <c r="AH59" s="362"/>
    </row>
    <row r="60" spans="1:34" ht="20" customHeight="1" x14ac:dyDescent="0.2">
      <c r="B60" s="185" t="s">
        <v>421</v>
      </c>
      <c r="C60" s="185" t="s">
        <v>455</v>
      </c>
      <c r="D60" s="304">
        <f>'US Hardware Costs'!$C$9/3</f>
        <v>333.33333333333331</v>
      </c>
      <c r="E60" s="304">
        <f>D60</f>
        <v>333.33333333333331</v>
      </c>
      <c r="F60" s="304">
        <f>D60</f>
        <v>333.33333333333331</v>
      </c>
      <c r="G60" s="300">
        <f>'US Hardware Costs'!$F$9</f>
        <v>100</v>
      </c>
      <c r="H60" s="317">
        <f>SUM(D60:G60)</f>
        <v>1100</v>
      </c>
      <c r="I60" s="304">
        <f>'US Hardware Costs'!$C$16/3</f>
        <v>333.33333333333331</v>
      </c>
      <c r="J60" s="304">
        <f t="shared" ref="J60:J62" si="48">I60</f>
        <v>333.33333333333331</v>
      </c>
      <c r="K60" s="304">
        <f>I60</f>
        <v>333.33333333333331</v>
      </c>
      <c r="L60" s="300">
        <f>'US Hardware Costs'!$F$16</f>
        <v>100</v>
      </c>
      <c r="M60" s="317">
        <f>SUM(I60:L60)</f>
        <v>1100</v>
      </c>
    </row>
    <row r="61" spans="1:34" ht="20" customHeight="1" x14ac:dyDescent="0.2">
      <c r="B61" s="185" t="s">
        <v>421</v>
      </c>
      <c r="C61" s="185" t="s">
        <v>101</v>
      </c>
      <c r="D61" s="304">
        <f>'US Hardware Costs'!$D$9/3</f>
        <v>33.333333333333336</v>
      </c>
      <c r="E61" s="304">
        <f>D61</f>
        <v>33.333333333333336</v>
      </c>
      <c r="F61" s="304">
        <f t="shared" ref="F61:F62" si="49">D61</f>
        <v>33.333333333333336</v>
      </c>
      <c r="G61" s="300">
        <f>'US Hardware Costs'!$G$9</f>
        <v>100</v>
      </c>
      <c r="H61" s="317">
        <f>SUM(D61:G61)</f>
        <v>200</v>
      </c>
      <c r="I61" s="304">
        <f>'US Hardware Costs'!$D$16/3</f>
        <v>33.333333333333336</v>
      </c>
      <c r="J61" s="304">
        <f t="shared" si="48"/>
        <v>33.333333333333336</v>
      </c>
      <c r="K61" s="304">
        <f t="shared" ref="K61:K62" si="50">I61</f>
        <v>33.333333333333336</v>
      </c>
      <c r="L61" s="300">
        <f>'US Hardware Costs'!$G$16</f>
        <v>100</v>
      </c>
      <c r="M61" s="317">
        <f>SUM(I61:L61)</f>
        <v>200</v>
      </c>
    </row>
    <row r="62" spans="1:34" ht="20" customHeight="1" x14ac:dyDescent="0.2">
      <c r="B62" s="185" t="s">
        <v>421</v>
      </c>
      <c r="C62" s="185" t="s">
        <v>456</v>
      </c>
      <c r="D62" s="304">
        <f>'US Hardware Costs'!$E$9/3</f>
        <v>33.333333333333336</v>
      </c>
      <c r="E62" s="304">
        <f>D62</f>
        <v>33.333333333333336</v>
      </c>
      <c r="F62" s="304">
        <f t="shared" si="49"/>
        <v>33.333333333333336</v>
      </c>
      <c r="G62" s="300">
        <f>'US Hardware Costs'!$H$9</f>
        <v>100</v>
      </c>
      <c r="H62" s="317">
        <f>SUM(D62:G62)</f>
        <v>200</v>
      </c>
      <c r="I62" s="304">
        <f>'US Hardware Costs'!$E$16/3</f>
        <v>33.333333333333336</v>
      </c>
      <c r="J62" s="304">
        <f t="shared" si="48"/>
        <v>33.333333333333336</v>
      </c>
      <c r="K62" s="304">
        <f t="shared" si="50"/>
        <v>33.333333333333336</v>
      </c>
      <c r="L62" s="300">
        <f>'US Hardware Costs'!$H$16</f>
        <v>100</v>
      </c>
      <c r="M62" s="317">
        <f>SUM(I62:L62)</f>
        <v>200</v>
      </c>
    </row>
    <row r="63" spans="1:34" ht="20" customHeight="1" x14ac:dyDescent="0.2">
      <c r="B63" s="182" t="s">
        <v>421</v>
      </c>
      <c r="C63" s="182" t="s">
        <v>437</v>
      </c>
      <c r="D63" s="323">
        <f t="shared" ref="D63:M63" si="51">SUM(D60:D62)</f>
        <v>399.99999999999994</v>
      </c>
      <c r="E63" s="323">
        <f t="shared" si="51"/>
        <v>399.99999999999994</v>
      </c>
      <c r="F63" s="323">
        <f t="shared" ref="F63" si="52">SUM(F60:F62)</f>
        <v>399.99999999999994</v>
      </c>
      <c r="G63" s="323">
        <f t="shared" si="51"/>
        <v>300</v>
      </c>
      <c r="H63" s="317">
        <f t="shared" si="51"/>
        <v>1500</v>
      </c>
      <c r="I63" s="323">
        <f t="shared" si="51"/>
        <v>399.99999999999994</v>
      </c>
      <c r="J63" s="323">
        <f t="shared" si="51"/>
        <v>399.99999999999994</v>
      </c>
      <c r="K63" s="323">
        <f t="shared" ref="K63" si="53">SUM(K60:K62)</f>
        <v>399.99999999999994</v>
      </c>
      <c r="L63" s="323">
        <f t="shared" si="51"/>
        <v>300</v>
      </c>
      <c r="M63" s="317">
        <f t="shared" si="51"/>
        <v>1500</v>
      </c>
    </row>
    <row r="64" spans="1:34" ht="20" customHeight="1" x14ac:dyDescent="0.2">
      <c r="B64" s="373" t="s">
        <v>421</v>
      </c>
      <c r="C64" s="373" t="s">
        <v>457</v>
      </c>
      <c r="D64" s="374">
        <f t="shared" ref="D64:M64" si="54">D$56+D63</f>
        <v>850</v>
      </c>
      <c r="E64" s="374">
        <f t="shared" si="54"/>
        <v>850</v>
      </c>
      <c r="F64" s="374">
        <f t="shared" ref="F64" si="55">F$56+F63</f>
        <v>850</v>
      </c>
      <c r="G64" s="374">
        <f t="shared" si="54"/>
        <v>750</v>
      </c>
      <c r="H64" s="375">
        <f t="shared" si="54"/>
        <v>3300</v>
      </c>
      <c r="I64" s="374">
        <f t="shared" si="54"/>
        <v>850</v>
      </c>
      <c r="J64" s="374">
        <f t="shared" si="54"/>
        <v>850</v>
      </c>
      <c r="K64" s="374">
        <f t="shared" ref="K64" si="56">K$56+K63</f>
        <v>850</v>
      </c>
      <c r="L64" s="374">
        <f t="shared" si="54"/>
        <v>750</v>
      </c>
      <c r="M64" s="375">
        <f t="shared" si="54"/>
        <v>3300</v>
      </c>
    </row>
    <row r="65" spans="1:34" ht="20" customHeight="1" x14ac:dyDescent="0.2">
      <c r="B65" s="377" t="s">
        <v>421</v>
      </c>
      <c r="C65" s="377" t="s">
        <v>458</v>
      </c>
      <c r="D65" s="378">
        <f>D64-I64</f>
        <v>0</v>
      </c>
      <c r="E65" s="378">
        <f>E64-J64</f>
        <v>0</v>
      </c>
      <c r="F65" s="378">
        <f>F64-L64</f>
        <v>100</v>
      </c>
      <c r="G65" s="378">
        <f>G64-L64</f>
        <v>0</v>
      </c>
      <c r="H65" s="379">
        <f>H64-M64</f>
        <v>0</v>
      </c>
      <c r="I65" s="256"/>
      <c r="J65" s="256"/>
      <c r="K65" s="256"/>
      <c r="L65" s="256"/>
      <c r="M65" s="303"/>
    </row>
    <row r="66" spans="1:34" ht="20" customHeight="1" x14ac:dyDescent="0.2">
      <c r="B66" s="377" t="s">
        <v>421</v>
      </c>
      <c r="C66" s="377" t="s">
        <v>459</v>
      </c>
      <c r="D66" s="382">
        <f>D65/D64</f>
        <v>0</v>
      </c>
      <c r="E66" s="382">
        <f>E65/E64</f>
        <v>0</v>
      </c>
      <c r="F66" s="382">
        <f>F65/F64</f>
        <v>0.11764705882352941</v>
      </c>
      <c r="G66" s="382">
        <f>G65/G64</f>
        <v>0</v>
      </c>
      <c r="H66" s="381">
        <f>H65/H64</f>
        <v>0</v>
      </c>
      <c r="I66" s="256"/>
      <c r="J66" s="256"/>
      <c r="K66" s="256"/>
      <c r="L66" s="256"/>
      <c r="M66" s="303"/>
    </row>
    <row r="67" spans="1:34" s="359" customFormat="1" ht="32" customHeight="1" x14ac:dyDescent="0.2">
      <c r="A67" s="355"/>
      <c r="B67" s="356"/>
      <c r="C67" s="356"/>
      <c r="D67" s="364"/>
      <c r="E67" s="364"/>
      <c r="F67" s="364"/>
      <c r="G67" s="364"/>
      <c r="H67" s="365"/>
      <c r="I67" s="366"/>
      <c r="J67" s="366"/>
      <c r="K67" s="366"/>
      <c r="L67" s="366"/>
      <c r="M67" s="356"/>
      <c r="N67" s="355"/>
      <c r="O67" s="355"/>
      <c r="P67" s="355"/>
      <c r="Q67" s="355"/>
      <c r="R67" s="355"/>
      <c r="S67" s="355"/>
      <c r="T67" s="355"/>
      <c r="U67" s="355"/>
      <c r="V67" s="355"/>
      <c r="W67" s="355"/>
      <c r="X67" s="355"/>
      <c r="Y67" s="355"/>
      <c r="Z67" s="355"/>
      <c r="AA67" s="355"/>
      <c r="AB67" s="355"/>
      <c r="AC67" s="355"/>
      <c r="AD67" s="355"/>
      <c r="AE67" s="355"/>
      <c r="AF67" s="355"/>
      <c r="AG67" s="355"/>
      <c r="AH67" s="355"/>
    </row>
    <row r="68" spans="1:34" s="363" customFormat="1" ht="32" customHeight="1" x14ac:dyDescent="0.2">
      <c r="A68" s="362"/>
      <c r="B68" s="318" t="s">
        <v>460</v>
      </c>
      <c r="C68" s="318"/>
      <c r="D68" s="318"/>
      <c r="E68" s="318"/>
      <c r="F68" s="318"/>
      <c r="G68" s="318"/>
      <c r="H68" s="318"/>
      <c r="I68" s="318"/>
      <c r="J68" s="318"/>
      <c r="K68" s="318"/>
      <c r="L68" s="318"/>
      <c r="M68" s="318"/>
      <c r="N68" s="362"/>
      <c r="O68" s="362"/>
      <c r="P68" s="362"/>
      <c r="Q68" s="362"/>
      <c r="R68" s="362"/>
      <c r="S68" s="362"/>
      <c r="T68" s="362"/>
      <c r="U68" s="362"/>
      <c r="V68" s="362"/>
      <c r="W68" s="362"/>
      <c r="X68" s="362"/>
      <c r="Y68" s="362"/>
      <c r="Z68" s="362"/>
      <c r="AA68" s="362"/>
      <c r="AB68" s="362"/>
      <c r="AC68" s="362"/>
      <c r="AD68" s="362"/>
      <c r="AE68" s="362"/>
      <c r="AF68" s="362"/>
      <c r="AG68" s="362"/>
      <c r="AH68" s="362"/>
    </row>
    <row r="69" spans="1:34" ht="20" customHeight="1" x14ac:dyDescent="0.2">
      <c r="B69" s="185" t="s">
        <v>424</v>
      </c>
      <c r="C69" s="185" t="s">
        <v>455</v>
      </c>
      <c r="D69" s="304">
        <f>'US Hardware Costs'!$I$9</f>
        <v>1000</v>
      </c>
      <c r="E69" s="304">
        <v>0</v>
      </c>
      <c r="F69" s="304">
        <v>0</v>
      </c>
      <c r="G69" s="304">
        <v>0</v>
      </c>
      <c r="H69" s="317">
        <f>SUM(D69:G69)</f>
        <v>1000</v>
      </c>
      <c r="I69" s="304">
        <f>'US Hardware Costs'!$I$16</f>
        <v>1000</v>
      </c>
      <c r="J69" s="304">
        <v>0</v>
      </c>
      <c r="K69" s="304">
        <v>0</v>
      </c>
      <c r="L69" s="304">
        <v>0</v>
      </c>
      <c r="M69" s="317">
        <f>SUM(I69:L69)</f>
        <v>1000</v>
      </c>
    </row>
    <row r="70" spans="1:34" ht="20" customHeight="1" x14ac:dyDescent="0.2">
      <c r="B70" s="185" t="s">
        <v>424</v>
      </c>
      <c r="C70" s="185" t="s">
        <v>101</v>
      </c>
      <c r="D70" s="304">
        <f>'US Hardware Costs'!$K$9</f>
        <v>100</v>
      </c>
      <c r="E70" s="304">
        <v>0</v>
      </c>
      <c r="F70" s="304">
        <v>0</v>
      </c>
      <c r="G70" s="304">
        <v>0</v>
      </c>
      <c r="H70" s="317">
        <f>SUM(D70:G70)</f>
        <v>100</v>
      </c>
      <c r="I70" s="304">
        <f>'US Hardware Costs'!$K$16</f>
        <v>100</v>
      </c>
      <c r="J70" s="304">
        <v>0</v>
      </c>
      <c r="K70" s="304">
        <v>0</v>
      </c>
      <c r="L70" s="304">
        <v>0</v>
      </c>
      <c r="M70" s="317">
        <f>SUM(I70:L70)</f>
        <v>100</v>
      </c>
    </row>
    <row r="71" spans="1:34" ht="20" customHeight="1" x14ac:dyDescent="0.2">
      <c r="B71" s="185" t="s">
        <v>424</v>
      </c>
      <c r="C71" s="185" t="s">
        <v>456</v>
      </c>
      <c r="D71" s="304">
        <f>'US Hardware Costs'!$J$9</f>
        <v>100</v>
      </c>
      <c r="E71" s="304">
        <v>0</v>
      </c>
      <c r="F71" s="304">
        <v>0</v>
      </c>
      <c r="G71" s="304">
        <v>0</v>
      </c>
      <c r="H71" s="317">
        <f>SUM(D71:G71)</f>
        <v>100</v>
      </c>
      <c r="I71" s="304">
        <f>'US Hardware Costs'!$J$16</f>
        <v>100</v>
      </c>
      <c r="J71" s="304">
        <v>0</v>
      </c>
      <c r="K71" s="304">
        <v>0</v>
      </c>
      <c r="L71" s="304">
        <v>0</v>
      </c>
      <c r="M71" s="317">
        <f>SUM(I71:L71)</f>
        <v>100</v>
      </c>
    </row>
    <row r="72" spans="1:34" ht="20" customHeight="1" x14ac:dyDescent="0.2">
      <c r="B72" s="185" t="s">
        <v>424</v>
      </c>
      <c r="C72" s="185" t="s">
        <v>461</v>
      </c>
      <c r="D72" s="304">
        <v>0</v>
      </c>
      <c r="E72" s="304">
        <v>0</v>
      </c>
      <c r="F72" s="304">
        <v>0</v>
      </c>
      <c r="G72" s="300">
        <f>'US Hardware Costs'!$M$9*-1</f>
        <v>-200</v>
      </c>
      <c r="H72" s="317">
        <f>SUM(E72:G72)</f>
        <v>-200</v>
      </c>
      <c r="I72" s="304">
        <v>0</v>
      </c>
      <c r="J72" s="304">
        <v>0</v>
      </c>
      <c r="K72" s="304">
        <v>0</v>
      </c>
      <c r="L72" s="300">
        <f>'US Hardware Costs'!$M$16*-1</f>
        <v>-200</v>
      </c>
      <c r="M72" s="317">
        <f>SUM(I72:L72)</f>
        <v>-200</v>
      </c>
    </row>
    <row r="73" spans="1:34" ht="20" customHeight="1" x14ac:dyDescent="0.2">
      <c r="B73" s="182" t="s">
        <v>424</v>
      </c>
      <c r="C73" s="182" t="s">
        <v>437</v>
      </c>
      <c r="D73" s="323">
        <f t="shared" ref="D73:M73" si="57">SUM(D69:D72)</f>
        <v>1200</v>
      </c>
      <c r="E73" s="323">
        <f t="shared" si="57"/>
        <v>0</v>
      </c>
      <c r="F73" s="323">
        <f t="shared" ref="F73" si="58">SUM(F69:F72)</f>
        <v>0</v>
      </c>
      <c r="G73" s="323">
        <f t="shared" si="57"/>
        <v>-200</v>
      </c>
      <c r="H73" s="317">
        <f t="shared" si="57"/>
        <v>1000</v>
      </c>
      <c r="I73" s="323">
        <f t="shared" si="57"/>
        <v>1200</v>
      </c>
      <c r="J73" s="323">
        <f t="shared" si="57"/>
        <v>0</v>
      </c>
      <c r="K73" s="323">
        <f t="shared" ref="K73" si="59">SUM(K69:K72)</f>
        <v>0</v>
      </c>
      <c r="L73" s="323">
        <f t="shared" si="57"/>
        <v>-200</v>
      </c>
      <c r="M73" s="317">
        <f t="shared" si="57"/>
        <v>1000</v>
      </c>
    </row>
    <row r="74" spans="1:34" ht="20" customHeight="1" x14ac:dyDescent="0.2">
      <c r="B74" s="373" t="s">
        <v>424</v>
      </c>
      <c r="C74" s="373" t="s">
        <v>457</v>
      </c>
      <c r="D74" s="374">
        <f t="shared" ref="D74:M74" si="60">D$56+D73</f>
        <v>1650</v>
      </c>
      <c r="E74" s="374">
        <f t="shared" si="60"/>
        <v>450</v>
      </c>
      <c r="F74" s="374">
        <f t="shared" ref="F74" si="61">F$56+F73</f>
        <v>450</v>
      </c>
      <c r="G74" s="374">
        <f t="shared" si="60"/>
        <v>250</v>
      </c>
      <c r="H74" s="375">
        <f t="shared" si="60"/>
        <v>2800</v>
      </c>
      <c r="I74" s="374">
        <f t="shared" si="60"/>
        <v>1650</v>
      </c>
      <c r="J74" s="374">
        <f t="shared" si="60"/>
        <v>450</v>
      </c>
      <c r="K74" s="374">
        <f t="shared" ref="K74" si="62">K$56+K73</f>
        <v>450</v>
      </c>
      <c r="L74" s="374">
        <f t="shared" si="60"/>
        <v>250</v>
      </c>
      <c r="M74" s="375">
        <f t="shared" si="60"/>
        <v>2800</v>
      </c>
    </row>
    <row r="75" spans="1:34" ht="20" customHeight="1" x14ac:dyDescent="0.2">
      <c r="B75" s="377" t="s">
        <v>424</v>
      </c>
      <c r="C75" s="377" t="s">
        <v>458</v>
      </c>
      <c r="D75" s="378">
        <f>D74-I74</f>
        <v>0</v>
      </c>
      <c r="E75" s="378">
        <f>E74-J74</f>
        <v>0</v>
      </c>
      <c r="F75" s="378">
        <f>F74-L74</f>
        <v>200</v>
      </c>
      <c r="G75" s="378">
        <f>G74-L74</f>
        <v>0</v>
      </c>
      <c r="H75" s="379">
        <f>H74-M74</f>
        <v>0</v>
      </c>
      <c r="I75" s="256"/>
      <c r="J75" s="256"/>
      <c r="K75" s="256"/>
      <c r="L75" s="256"/>
      <c r="M75" s="303"/>
    </row>
    <row r="76" spans="1:34" ht="20" customHeight="1" x14ac:dyDescent="0.2">
      <c r="B76" s="377" t="s">
        <v>424</v>
      </c>
      <c r="C76" s="377" t="s">
        <v>459</v>
      </c>
      <c r="D76" s="382">
        <f>D75/D74</f>
        <v>0</v>
      </c>
      <c r="E76" s="382">
        <f>E75/E74</f>
        <v>0</v>
      </c>
      <c r="F76" s="382">
        <f>F75/F74</f>
        <v>0.44444444444444442</v>
      </c>
      <c r="G76" s="382">
        <f>G75/G74</f>
        <v>0</v>
      </c>
      <c r="H76" s="381">
        <f>H75/H74</f>
        <v>0</v>
      </c>
      <c r="I76" s="256"/>
      <c r="J76" s="256"/>
      <c r="K76" s="256"/>
      <c r="L76" s="256"/>
      <c r="M76" s="303"/>
    </row>
    <row r="77" spans="1:34" s="359" customFormat="1" ht="32" customHeight="1" x14ac:dyDescent="0.2">
      <c r="A77" s="355"/>
      <c r="B77" s="356"/>
      <c r="C77" s="356"/>
      <c r="D77" s="360"/>
      <c r="E77" s="360"/>
      <c r="F77" s="360"/>
      <c r="G77" s="360"/>
      <c r="H77" s="361"/>
      <c r="I77" s="360"/>
      <c r="J77" s="360"/>
      <c r="K77" s="360"/>
      <c r="L77" s="360"/>
      <c r="M77" s="361"/>
      <c r="N77" s="355"/>
      <c r="O77" s="355"/>
      <c r="P77" s="355"/>
      <c r="Q77" s="355"/>
      <c r="R77" s="355"/>
      <c r="S77" s="355"/>
      <c r="T77" s="355"/>
      <c r="U77" s="355"/>
      <c r="V77" s="355"/>
      <c r="W77" s="355"/>
      <c r="X77" s="355"/>
      <c r="Y77" s="355"/>
      <c r="Z77" s="355"/>
      <c r="AA77" s="355"/>
      <c r="AB77" s="355"/>
      <c r="AC77" s="355"/>
      <c r="AD77" s="355"/>
      <c r="AE77" s="355"/>
      <c r="AF77" s="355"/>
      <c r="AG77" s="355"/>
      <c r="AH77" s="355"/>
    </row>
    <row r="78" spans="1:34" s="363" customFormat="1" ht="32" customHeight="1" x14ac:dyDescent="0.2">
      <c r="A78" s="362"/>
      <c r="B78" s="318" t="s">
        <v>462</v>
      </c>
      <c r="C78" s="318"/>
      <c r="D78" s="318"/>
      <c r="E78" s="318"/>
      <c r="F78" s="318"/>
      <c r="G78" s="318"/>
      <c r="H78" s="318"/>
      <c r="I78" s="318"/>
      <c r="J78" s="318"/>
      <c r="K78" s="318"/>
      <c r="L78" s="318"/>
      <c r="M78" s="318"/>
      <c r="N78" s="362"/>
      <c r="O78" s="362"/>
      <c r="P78" s="362"/>
      <c r="Q78" s="362"/>
      <c r="R78" s="362"/>
      <c r="S78" s="362"/>
      <c r="T78" s="362"/>
      <c r="U78" s="362"/>
      <c r="V78" s="362"/>
      <c r="W78" s="362"/>
      <c r="X78" s="362"/>
      <c r="Y78" s="362"/>
      <c r="Z78" s="362"/>
      <c r="AA78" s="362"/>
      <c r="AB78" s="362"/>
      <c r="AC78" s="362"/>
      <c r="AD78" s="362"/>
      <c r="AE78" s="362"/>
      <c r="AF78" s="362"/>
      <c r="AG78" s="362"/>
      <c r="AH78" s="362"/>
    </row>
    <row r="79" spans="1:34" ht="20" customHeight="1" x14ac:dyDescent="0.2">
      <c r="B79" s="185" t="s">
        <v>421</v>
      </c>
      <c r="C79" s="185" t="s">
        <v>455</v>
      </c>
      <c r="D79" s="304">
        <f>'Global Avg HW (Excluding US)'!$C$9/3</f>
        <v>333.33333333333331</v>
      </c>
      <c r="E79" s="304">
        <f t="shared" ref="E79:E81" si="63">D79</f>
        <v>333.33333333333331</v>
      </c>
      <c r="F79" s="304">
        <f>D79</f>
        <v>333.33333333333331</v>
      </c>
      <c r="G79" s="300">
        <f>'Global Avg HW (Excluding US)'!$F$9</f>
        <v>100</v>
      </c>
      <c r="H79" s="317">
        <f>SUM(D79:G79)</f>
        <v>1100</v>
      </c>
      <c r="I79" s="304">
        <f>'Global Avg HW (Excluding US)'!$C$16/3</f>
        <v>333.33333333333331</v>
      </c>
      <c r="J79" s="304">
        <f t="shared" ref="J79:J81" si="64">I79</f>
        <v>333.33333333333331</v>
      </c>
      <c r="K79" s="304">
        <f>I79</f>
        <v>333.33333333333331</v>
      </c>
      <c r="L79" s="300">
        <f>'Global Avg HW (Excluding US)'!$F$16</f>
        <v>100</v>
      </c>
      <c r="M79" s="317">
        <f>SUM(I79:L79)</f>
        <v>1100</v>
      </c>
    </row>
    <row r="80" spans="1:34" ht="20" customHeight="1" x14ac:dyDescent="0.2">
      <c r="B80" s="185" t="s">
        <v>421</v>
      </c>
      <c r="C80" s="185" t="s">
        <v>101</v>
      </c>
      <c r="D80" s="304">
        <f>'Global Avg HW (Excluding US)'!$D$9/3</f>
        <v>33.333333333333336</v>
      </c>
      <c r="E80" s="304">
        <f t="shared" si="63"/>
        <v>33.333333333333336</v>
      </c>
      <c r="F80" s="304">
        <f t="shared" ref="F80:F81" si="65">D80</f>
        <v>33.333333333333336</v>
      </c>
      <c r="G80" s="300">
        <f>'Global Avg HW (Excluding US)'!$G$9</f>
        <v>100</v>
      </c>
      <c r="H80" s="317">
        <f>SUM(D80:G80)</f>
        <v>200</v>
      </c>
      <c r="I80" s="304">
        <f>'Global Avg HW (Excluding US)'!$D$16/3</f>
        <v>33.333333333333336</v>
      </c>
      <c r="J80" s="304">
        <f t="shared" si="64"/>
        <v>33.333333333333336</v>
      </c>
      <c r="K80" s="304">
        <f t="shared" ref="K80:K81" si="66">I80</f>
        <v>33.333333333333336</v>
      </c>
      <c r="L80" s="300">
        <f>'Global Avg HW (Excluding US)'!$G$16</f>
        <v>100</v>
      </c>
      <c r="M80" s="317">
        <f>SUM(I80:L80)</f>
        <v>200</v>
      </c>
    </row>
    <row r="81" spans="1:34" ht="20" customHeight="1" x14ac:dyDescent="0.2">
      <c r="B81" s="185" t="s">
        <v>421</v>
      </c>
      <c r="C81" s="185" t="s">
        <v>456</v>
      </c>
      <c r="D81" s="304">
        <f>'Global Avg HW (Excluding US)'!$E$9/3</f>
        <v>33.333333333333336</v>
      </c>
      <c r="E81" s="304">
        <f t="shared" si="63"/>
        <v>33.333333333333336</v>
      </c>
      <c r="F81" s="304">
        <f t="shared" si="65"/>
        <v>33.333333333333336</v>
      </c>
      <c r="G81" s="300">
        <f>'Global Avg HW (Excluding US)'!$H$9</f>
        <v>100</v>
      </c>
      <c r="H81" s="317">
        <f>SUM(D81:G81)</f>
        <v>200</v>
      </c>
      <c r="I81" s="304">
        <f>'Global Avg HW (Excluding US)'!$E$16/3</f>
        <v>33.333333333333336</v>
      </c>
      <c r="J81" s="304">
        <f t="shared" si="64"/>
        <v>33.333333333333336</v>
      </c>
      <c r="K81" s="304">
        <f t="shared" si="66"/>
        <v>33.333333333333336</v>
      </c>
      <c r="L81" s="300">
        <f>'Global Avg HW (Excluding US)'!$H$16</f>
        <v>100</v>
      </c>
      <c r="M81" s="317">
        <f>SUM(I81:L81)</f>
        <v>200</v>
      </c>
    </row>
    <row r="82" spans="1:34" ht="20" customHeight="1" x14ac:dyDescent="0.2">
      <c r="B82" s="182" t="s">
        <v>421</v>
      </c>
      <c r="C82" s="182" t="s">
        <v>437</v>
      </c>
      <c r="D82" s="323">
        <f t="shared" ref="D82:M82" si="67">SUM(D79:D81)</f>
        <v>399.99999999999994</v>
      </c>
      <c r="E82" s="323">
        <f t="shared" si="67"/>
        <v>399.99999999999994</v>
      </c>
      <c r="F82" s="323">
        <f t="shared" ref="F82" si="68">SUM(F79:F81)</f>
        <v>399.99999999999994</v>
      </c>
      <c r="G82" s="323">
        <f t="shared" si="67"/>
        <v>300</v>
      </c>
      <c r="H82" s="317">
        <f t="shared" si="67"/>
        <v>1500</v>
      </c>
      <c r="I82" s="323">
        <f t="shared" si="67"/>
        <v>399.99999999999994</v>
      </c>
      <c r="J82" s="323">
        <f t="shared" si="67"/>
        <v>399.99999999999994</v>
      </c>
      <c r="K82" s="323">
        <f t="shared" ref="K82" si="69">SUM(K79:K81)</f>
        <v>399.99999999999994</v>
      </c>
      <c r="L82" s="323">
        <f t="shared" si="67"/>
        <v>300</v>
      </c>
      <c r="M82" s="317">
        <f t="shared" si="67"/>
        <v>1500</v>
      </c>
    </row>
    <row r="83" spans="1:34" ht="20" customHeight="1" x14ac:dyDescent="0.2">
      <c r="B83" s="373" t="s">
        <v>421</v>
      </c>
      <c r="C83" s="373" t="s">
        <v>457</v>
      </c>
      <c r="D83" s="374">
        <f t="shared" ref="D83:M83" si="70">D$56+D82</f>
        <v>850</v>
      </c>
      <c r="E83" s="374">
        <f t="shared" si="70"/>
        <v>850</v>
      </c>
      <c r="F83" s="374">
        <f t="shared" ref="F83" si="71">F$56+F82</f>
        <v>850</v>
      </c>
      <c r="G83" s="374">
        <f t="shared" si="70"/>
        <v>750</v>
      </c>
      <c r="H83" s="375">
        <f t="shared" si="70"/>
        <v>3300</v>
      </c>
      <c r="I83" s="374">
        <f t="shared" si="70"/>
        <v>850</v>
      </c>
      <c r="J83" s="374">
        <f t="shared" si="70"/>
        <v>850</v>
      </c>
      <c r="K83" s="374">
        <f t="shared" ref="K83" si="72">K$56+K82</f>
        <v>850</v>
      </c>
      <c r="L83" s="374">
        <f t="shared" si="70"/>
        <v>750</v>
      </c>
      <c r="M83" s="375">
        <f t="shared" si="70"/>
        <v>3300</v>
      </c>
    </row>
    <row r="84" spans="1:34" ht="20" customHeight="1" x14ac:dyDescent="0.2">
      <c r="B84" s="377" t="s">
        <v>421</v>
      </c>
      <c r="C84" s="377" t="s">
        <v>458</v>
      </c>
      <c r="D84" s="378">
        <f>D83-I83</f>
        <v>0</v>
      </c>
      <c r="E84" s="378">
        <f>E83-J83</f>
        <v>0</v>
      </c>
      <c r="F84" s="378">
        <f>F83-L83</f>
        <v>100</v>
      </c>
      <c r="G84" s="378">
        <f>G83-L83</f>
        <v>0</v>
      </c>
      <c r="H84" s="379">
        <f>H83-M83</f>
        <v>0</v>
      </c>
      <c r="I84" s="256"/>
      <c r="J84" s="256"/>
      <c r="K84" s="256"/>
      <c r="L84" s="256"/>
      <c r="M84" s="303"/>
    </row>
    <row r="85" spans="1:34" ht="20" customHeight="1" x14ac:dyDescent="0.2">
      <c r="B85" s="377" t="s">
        <v>421</v>
      </c>
      <c r="C85" s="377" t="s">
        <v>459</v>
      </c>
      <c r="D85" s="382">
        <f>D84/D83</f>
        <v>0</v>
      </c>
      <c r="E85" s="382">
        <f>E84/E83</f>
        <v>0</v>
      </c>
      <c r="F85" s="382">
        <f>F84/F83</f>
        <v>0.11764705882352941</v>
      </c>
      <c r="G85" s="382">
        <f>G84/G83</f>
        <v>0</v>
      </c>
      <c r="H85" s="381">
        <f>H84/H83</f>
        <v>0</v>
      </c>
      <c r="I85" s="256"/>
      <c r="J85" s="256"/>
      <c r="K85" s="256"/>
      <c r="L85" s="256"/>
      <c r="M85" s="303"/>
    </row>
    <row r="86" spans="1:34" s="359" customFormat="1" ht="32" customHeight="1" x14ac:dyDescent="0.2">
      <c r="A86" s="355"/>
      <c r="B86" s="356"/>
      <c r="C86" s="356"/>
      <c r="D86" s="360"/>
      <c r="E86" s="360"/>
      <c r="F86" s="360"/>
      <c r="G86" s="360"/>
      <c r="H86" s="361"/>
      <c r="I86" s="360"/>
      <c r="J86" s="360"/>
      <c r="K86" s="360"/>
      <c r="L86" s="360"/>
      <c r="M86" s="361"/>
      <c r="N86" s="355"/>
      <c r="O86" s="355"/>
      <c r="P86" s="355"/>
      <c r="Q86" s="355"/>
      <c r="R86" s="355"/>
      <c r="S86" s="355"/>
      <c r="T86" s="355"/>
      <c r="U86" s="355"/>
      <c r="V86" s="355"/>
      <c r="W86" s="355"/>
      <c r="X86" s="355"/>
      <c r="Y86" s="355"/>
      <c r="Z86" s="355"/>
      <c r="AA86" s="355"/>
      <c r="AB86" s="355"/>
      <c r="AC86" s="355"/>
      <c r="AD86" s="355"/>
      <c r="AE86" s="355"/>
      <c r="AF86" s="355"/>
      <c r="AG86" s="355"/>
      <c r="AH86" s="355"/>
    </row>
    <row r="87" spans="1:34" s="359" customFormat="1" ht="32" customHeight="1" x14ac:dyDescent="0.2">
      <c r="A87" s="355"/>
      <c r="B87" s="356"/>
      <c r="C87" s="356"/>
      <c r="D87" s="360"/>
      <c r="E87" s="360"/>
      <c r="F87" s="360"/>
      <c r="G87" s="360"/>
      <c r="H87" s="361"/>
      <c r="I87" s="360"/>
      <c r="J87" s="360"/>
      <c r="K87" s="360"/>
      <c r="L87" s="360"/>
      <c r="M87" s="361"/>
      <c r="N87" s="355"/>
      <c r="O87" s="355"/>
      <c r="P87" s="355"/>
      <c r="Q87" s="355"/>
      <c r="R87" s="355"/>
      <c r="S87" s="355"/>
      <c r="T87" s="355"/>
      <c r="U87" s="355"/>
      <c r="V87" s="355"/>
      <c r="W87" s="355"/>
      <c r="X87" s="355"/>
      <c r="Y87" s="355"/>
      <c r="Z87" s="355"/>
      <c r="AA87" s="355"/>
      <c r="AB87" s="355"/>
      <c r="AC87" s="355"/>
      <c r="AD87" s="355"/>
      <c r="AE87" s="355"/>
      <c r="AF87" s="355"/>
      <c r="AG87" s="355"/>
      <c r="AH87" s="355"/>
    </row>
    <row r="88" spans="1:34" s="363" customFormat="1" ht="32" customHeight="1" x14ac:dyDescent="0.2">
      <c r="A88" s="362"/>
      <c r="B88" s="318" t="s">
        <v>463</v>
      </c>
      <c r="C88" s="318"/>
      <c r="D88" s="318"/>
      <c r="E88" s="318"/>
      <c r="F88" s="318"/>
      <c r="G88" s="318"/>
      <c r="H88" s="318"/>
      <c r="I88" s="318"/>
      <c r="J88" s="318"/>
      <c r="K88" s="318"/>
      <c r="L88" s="318"/>
      <c r="M88" s="318"/>
      <c r="N88" s="362"/>
      <c r="O88" s="362"/>
      <c r="P88" s="362"/>
      <c r="Q88" s="362"/>
      <c r="R88" s="362"/>
      <c r="S88" s="362"/>
      <c r="T88" s="362"/>
      <c r="U88" s="362"/>
      <c r="V88" s="362"/>
      <c r="W88" s="362"/>
      <c r="X88" s="362"/>
      <c r="Y88" s="362"/>
      <c r="Z88" s="362"/>
      <c r="AA88" s="362"/>
      <c r="AB88" s="362"/>
      <c r="AC88" s="362"/>
      <c r="AD88" s="362"/>
      <c r="AE88" s="362"/>
      <c r="AF88" s="362"/>
      <c r="AG88" s="362"/>
      <c r="AH88" s="362"/>
    </row>
    <row r="89" spans="1:34" ht="20" customHeight="1" x14ac:dyDescent="0.2">
      <c r="B89" s="185" t="s">
        <v>424</v>
      </c>
      <c r="C89" s="185" t="s">
        <v>455</v>
      </c>
      <c r="D89" s="304">
        <f>'Global Avg HW (Excluding US)'!$I$9</f>
        <v>1000</v>
      </c>
      <c r="E89" s="304">
        <v>0</v>
      </c>
      <c r="F89" s="304">
        <v>0</v>
      </c>
      <c r="G89" s="304">
        <v>0</v>
      </c>
      <c r="H89" s="317">
        <f>SUM(D89:G89)</f>
        <v>1000</v>
      </c>
      <c r="I89" s="304">
        <f>'Global Avg HW (Excluding US)'!$I$16</f>
        <v>1000</v>
      </c>
      <c r="J89" s="304">
        <v>0</v>
      </c>
      <c r="K89" s="304">
        <v>0</v>
      </c>
      <c r="L89" s="304">
        <v>0</v>
      </c>
      <c r="M89" s="317">
        <f>SUM(I89:L89)</f>
        <v>1000</v>
      </c>
    </row>
    <row r="90" spans="1:34" ht="20" customHeight="1" x14ac:dyDescent="0.2">
      <c r="B90" s="185" t="s">
        <v>424</v>
      </c>
      <c r="C90" s="185" t="s">
        <v>101</v>
      </c>
      <c r="D90" s="304">
        <f>'Global Avg HW (Excluding US)'!$K$9</f>
        <v>100</v>
      </c>
      <c r="E90" s="304">
        <v>0</v>
      </c>
      <c r="F90" s="304">
        <v>0</v>
      </c>
      <c r="G90" s="304">
        <v>0</v>
      </c>
      <c r="H90" s="317">
        <f>SUM(D90:G90)</f>
        <v>100</v>
      </c>
      <c r="I90" s="304">
        <f>'Global Avg HW (Excluding US)'!$K$16</f>
        <v>100</v>
      </c>
      <c r="J90" s="304">
        <v>0</v>
      </c>
      <c r="K90" s="304">
        <v>0</v>
      </c>
      <c r="L90" s="304">
        <v>0</v>
      </c>
      <c r="M90" s="317">
        <f>SUM(I90:L90)</f>
        <v>100</v>
      </c>
    </row>
    <row r="91" spans="1:34" ht="20" customHeight="1" x14ac:dyDescent="0.2">
      <c r="B91" s="185" t="s">
        <v>424</v>
      </c>
      <c r="C91" s="185" t="s">
        <v>456</v>
      </c>
      <c r="D91" s="304">
        <f>'Global Avg HW (Excluding US)'!$J$9</f>
        <v>100</v>
      </c>
      <c r="E91" s="304">
        <v>0</v>
      </c>
      <c r="F91" s="304">
        <v>0</v>
      </c>
      <c r="G91" s="304">
        <v>0</v>
      </c>
      <c r="H91" s="317">
        <f>SUM(D91:G91)</f>
        <v>100</v>
      </c>
      <c r="I91" s="304">
        <f>'Global Avg HW (Excluding US)'!$J$16</f>
        <v>100</v>
      </c>
      <c r="J91" s="304">
        <v>0</v>
      </c>
      <c r="K91" s="304">
        <v>0</v>
      </c>
      <c r="L91" s="304">
        <v>0</v>
      </c>
      <c r="M91" s="317">
        <f>SUM(I91:L91)</f>
        <v>100</v>
      </c>
    </row>
    <row r="92" spans="1:34" ht="20" customHeight="1" x14ac:dyDescent="0.2">
      <c r="B92" s="185" t="s">
        <v>424</v>
      </c>
      <c r="C92" s="185" t="s">
        <v>461</v>
      </c>
      <c r="D92" s="304">
        <v>0</v>
      </c>
      <c r="E92" s="304">
        <v>0</v>
      </c>
      <c r="F92" s="304">
        <v>0</v>
      </c>
      <c r="G92" s="300">
        <f>'Global Avg HW (Excluding US)'!$M$9*-1</f>
        <v>-200</v>
      </c>
      <c r="H92" s="317">
        <f>SUM(D92:G92)</f>
        <v>-200</v>
      </c>
      <c r="I92" s="304">
        <v>0</v>
      </c>
      <c r="J92" s="304">
        <v>0</v>
      </c>
      <c r="K92" s="304">
        <v>0</v>
      </c>
      <c r="L92" s="300">
        <f>'Global Avg HW (Excluding US)'!$M$16*-1</f>
        <v>-200</v>
      </c>
      <c r="M92" s="317">
        <f>SUM(I92:L92)</f>
        <v>-200</v>
      </c>
    </row>
    <row r="93" spans="1:34" ht="20" customHeight="1" x14ac:dyDescent="0.2">
      <c r="B93" s="182" t="s">
        <v>424</v>
      </c>
      <c r="C93" s="182" t="s">
        <v>437</v>
      </c>
      <c r="D93" s="323">
        <f t="shared" ref="D93:M93" si="73">SUM(D89:D92)</f>
        <v>1200</v>
      </c>
      <c r="E93" s="323">
        <f t="shared" si="73"/>
        <v>0</v>
      </c>
      <c r="F93" s="323">
        <f t="shared" ref="F93" si="74">SUM(F89:F92)</f>
        <v>0</v>
      </c>
      <c r="G93" s="323">
        <f t="shared" si="73"/>
        <v>-200</v>
      </c>
      <c r="H93" s="317">
        <f t="shared" si="73"/>
        <v>1000</v>
      </c>
      <c r="I93" s="323">
        <f t="shared" si="73"/>
        <v>1200</v>
      </c>
      <c r="J93" s="323">
        <f t="shared" si="73"/>
        <v>0</v>
      </c>
      <c r="K93" s="323">
        <f t="shared" ref="K93" si="75">SUM(K89:K92)</f>
        <v>0</v>
      </c>
      <c r="L93" s="323">
        <f t="shared" si="73"/>
        <v>-200</v>
      </c>
      <c r="M93" s="317">
        <f t="shared" si="73"/>
        <v>1000</v>
      </c>
    </row>
    <row r="94" spans="1:34" ht="20" customHeight="1" x14ac:dyDescent="0.2">
      <c r="B94" s="373" t="s">
        <v>424</v>
      </c>
      <c r="C94" s="373" t="s">
        <v>457</v>
      </c>
      <c r="D94" s="374">
        <f t="shared" ref="D94:M94" si="76">D$56+D93</f>
        <v>1650</v>
      </c>
      <c r="E94" s="374">
        <f t="shared" si="76"/>
        <v>450</v>
      </c>
      <c r="F94" s="374">
        <f t="shared" ref="F94" si="77">F$56+F93</f>
        <v>450</v>
      </c>
      <c r="G94" s="374">
        <f t="shared" si="76"/>
        <v>250</v>
      </c>
      <c r="H94" s="375">
        <f t="shared" si="76"/>
        <v>2800</v>
      </c>
      <c r="I94" s="374">
        <f t="shared" si="76"/>
        <v>1650</v>
      </c>
      <c r="J94" s="374">
        <f t="shared" si="76"/>
        <v>450</v>
      </c>
      <c r="K94" s="374">
        <f t="shared" ref="K94" si="78">K$56+K93</f>
        <v>450</v>
      </c>
      <c r="L94" s="374">
        <f t="shared" si="76"/>
        <v>250</v>
      </c>
      <c r="M94" s="375">
        <f t="shared" si="76"/>
        <v>2800</v>
      </c>
    </row>
    <row r="95" spans="1:34" ht="20" customHeight="1" x14ac:dyDescent="0.2">
      <c r="B95" s="377" t="s">
        <v>424</v>
      </c>
      <c r="C95" s="377" t="s">
        <v>458</v>
      </c>
      <c r="D95" s="378">
        <f>D94-I94</f>
        <v>0</v>
      </c>
      <c r="E95" s="378">
        <f>E94-J94</f>
        <v>0</v>
      </c>
      <c r="F95" s="378">
        <f>F94-L94</f>
        <v>200</v>
      </c>
      <c r="G95" s="378">
        <f>G94-L94</f>
        <v>0</v>
      </c>
      <c r="H95" s="379">
        <f>H94-M94</f>
        <v>0</v>
      </c>
      <c r="I95" s="256"/>
      <c r="J95" s="256"/>
      <c r="K95" s="256"/>
      <c r="L95" s="256"/>
      <c r="M95" s="303"/>
    </row>
    <row r="96" spans="1:34" ht="20" customHeight="1" x14ac:dyDescent="0.2">
      <c r="B96" s="377" t="s">
        <v>424</v>
      </c>
      <c r="C96" s="377" t="s">
        <v>459</v>
      </c>
      <c r="D96" s="382">
        <f>D95/D94</f>
        <v>0</v>
      </c>
      <c r="E96" s="382">
        <f>E95/E94</f>
        <v>0</v>
      </c>
      <c r="F96" s="382">
        <f>F95/F94</f>
        <v>0.44444444444444442</v>
      </c>
      <c r="G96" s="382">
        <f>G95/G94</f>
        <v>0</v>
      </c>
      <c r="H96" s="381">
        <f>H95/H94</f>
        <v>0</v>
      </c>
      <c r="I96" s="256"/>
      <c r="J96" s="256"/>
      <c r="K96" s="256"/>
      <c r="L96" s="256"/>
      <c r="M96" s="303"/>
    </row>
    <row r="97" spans="1:34" s="359" customFormat="1" ht="32" customHeight="1" x14ac:dyDescent="0.2">
      <c r="A97" s="355"/>
      <c r="B97" s="366"/>
      <c r="C97" s="366"/>
      <c r="D97" s="366"/>
      <c r="E97" s="366"/>
      <c r="F97" s="366"/>
      <c r="G97" s="366"/>
      <c r="H97" s="356"/>
      <c r="I97" s="366"/>
      <c r="J97" s="366"/>
      <c r="K97" s="366"/>
      <c r="L97" s="366"/>
      <c r="M97" s="356"/>
      <c r="N97" s="355"/>
      <c r="O97" s="355"/>
      <c r="P97" s="355"/>
      <c r="Q97" s="355"/>
      <c r="R97" s="355"/>
      <c r="S97" s="355"/>
      <c r="T97" s="355"/>
      <c r="U97" s="355"/>
      <c r="V97" s="355"/>
      <c r="W97" s="355"/>
      <c r="X97" s="355"/>
      <c r="Y97" s="355"/>
      <c r="Z97" s="355"/>
      <c r="AA97" s="355"/>
      <c r="AB97" s="355"/>
      <c r="AC97" s="355"/>
      <c r="AD97" s="355"/>
      <c r="AE97" s="355"/>
      <c r="AF97" s="355"/>
      <c r="AG97" s="355"/>
      <c r="AH97" s="355"/>
    </row>
    <row r="98" spans="1:34" s="359" customFormat="1" ht="32" customHeight="1" x14ac:dyDescent="0.2">
      <c r="A98" s="355"/>
      <c r="B98" s="372" t="s">
        <v>426</v>
      </c>
      <c r="C98" s="356"/>
      <c r="D98" s="357"/>
      <c r="E98" s="357"/>
      <c r="F98" s="357"/>
      <c r="G98" s="357"/>
      <c r="H98" s="358"/>
      <c r="I98" s="357"/>
      <c r="J98" s="357"/>
      <c r="K98" s="357"/>
      <c r="L98" s="357"/>
      <c r="M98" s="358"/>
      <c r="N98" s="355"/>
      <c r="O98" s="355"/>
      <c r="P98" s="355"/>
      <c r="Q98" s="355"/>
      <c r="R98" s="355"/>
      <c r="S98" s="355"/>
      <c r="T98" s="355"/>
      <c r="U98" s="355"/>
      <c r="V98" s="355"/>
      <c r="W98" s="355"/>
      <c r="X98" s="355"/>
      <c r="Y98" s="355"/>
      <c r="Z98" s="355"/>
      <c r="AA98" s="355"/>
      <c r="AB98" s="355"/>
      <c r="AC98" s="355"/>
      <c r="AD98" s="355"/>
      <c r="AE98" s="355"/>
      <c r="AF98" s="355"/>
      <c r="AG98" s="355"/>
      <c r="AH98" s="355"/>
    </row>
    <row r="99" spans="1:34" s="363" customFormat="1" ht="32" customHeight="1" x14ac:dyDescent="0.2">
      <c r="A99" s="362"/>
      <c r="B99" s="318" t="s">
        <v>454</v>
      </c>
      <c r="C99" s="318"/>
      <c r="D99" s="318"/>
      <c r="E99" s="318"/>
      <c r="F99" s="318"/>
      <c r="G99" s="318"/>
      <c r="H99" s="318"/>
      <c r="I99" s="318"/>
      <c r="J99" s="318"/>
      <c r="K99" s="318"/>
      <c r="L99" s="318"/>
      <c r="M99" s="318"/>
      <c r="N99" s="362"/>
      <c r="O99" s="362"/>
      <c r="P99" s="362"/>
      <c r="Q99" s="362"/>
      <c r="R99" s="362"/>
      <c r="S99" s="362"/>
      <c r="T99" s="362"/>
      <c r="U99" s="362"/>
      <c r="V99" s="362"/>
      <c r="W99" s="362"/>
      <c r="X99" s="362"/>
      <c r="Y99" s="362"/>
      <c r="Z99" s="362"/>
      <c r="AA99" s="362"/>
      <c r="AB99" s="362"/>
      <c r="AC99" s="362"/>
      <c r="AD99" s="362"/>
      <c r="AE99" s="362"/>
      <c r="AF99" s="362"/>
      <c r="AG99" s="362"/>
      <c r="AH99" s="362"/>
    </row>
    <row r="100" spans="1:34" ht="20" customHeight="1" x14ac:dyDescent="0.2">
      <c r="B100" s="185" t="s">
        <v>421</v>
      </c>
      <c r="C100" s="185" t="s">
        <v>464</v>
      </c>
      <c r="D100" s="300">
        <f>'US Hardware Costs'!$C$10/3</f>
        <v>333.33333333333331</v>
      </c>
      <c r="E100" s="300">
        <f>D100</f>
        <v>333.33333333333331</v>
      </c>
      <c r="F100" s="300">
        <f>D100</f>
        <v>333.33333333333331</v>
      </c>
      <c r="G100" s="300">
        <f>'US Hardware Costs'!$F$10</f>
        <v>100</v>
      </c>
      <c r="H100" s="317">
        <f>SUM(D100:G100)</f>
        <v>1100</v>
      </c>
      <c r="I100" s="300">
        <f>'US Hardware Costs'!$C$17/3</f>
        <v>333.33333333333331</v>
      </c>
      <c r="J100" s="300">
        <f t="shared" ref="J100:J102" si="79">I100</f>
        <v>333.33333333333331</v>
      </c>
      <c r="K100" s="300">
        <f>I100</f>
        <v>333.33333333333331</v>
      </c>
      <c r="L100" s="300">
        <f>'US Hardware Costs'!$F$17</f>
        <v>100</v>
      </c>
      <c r="M100" s="317">
        <f>SUM(I100:L100)</f>
        <v>1100</v>
      </c>
    </row>
    <row r="101" spans="1:34" ht="20" customHeight="1" x14ac:dyDescent="0.2">
      <c r="B101" s="185" t="s">
        <v>421</v>
      </c>
      <c r="C101" s="185" t="s">
        <v>101</v>
      </c>
      <c r="D101" s="300">
        <f>'US Hardware Costs'!$D$10/3</f>
        <v>33.333333333333336</v>
      </c>
      <c r="E101" s="300">
        <f t="shared" ref="E101:E102" si="80">D101</f>
        <v>33.333333333333336</v>
      </c>
      <c r="F101" s="300">
        <f t="shared" ref="F101:F102" si="81">D101</f>
        <v>33.333333333333336</v>
      </c>
      <c r="G101" s="300">
        <f>'US Hardware Costs'!$G$10</f>
        <v>100</v>
      </c>
      <c r="H101" s="317">
        <f>SUM(D101:G101)</f>
        <v>200</v>
      </c>
      <c r="I101" s="300">
        <f>'US Hardware Costs'!$D$17/3</f>
        <v>33.333333333333336</v>
      </c>
      <c r="J101" s="300">
        <f t="shared" si="79"/>
        <v>33.333333333333336</v>
      </c>
      <c r="K101" s="300">
        <f t="shared" ref="K101:K102" si="82">I101</f>
        <v>33.333333333333336</v>
      </c>
      <c r="L101" s="300">
        <f>'US Hardware Costs'!$G$17</f>
        <v>100</v>
      </c>
      <c r="M101" s="317">
        <f t="shared" ref="M101:M102" si="83">SUM(I101:L101)</f>
        <v>200</v>
      </c>
    </row>
    <row r="102" spans="1:34" ht="20" customHeight="1" x14ac:dyDescent="0.2">
      <c r="B102" s="185" t="s">
        <v>421</v>
      </c>
      <c r="C102" s="185" t="s">
        <v>456</v>
      </c>
      <c r="D102" s="300">
        <f>'US Hardware Costs'!$E$10/3</f>
        <v>33.333333333333336</v>
      </c>
      <c r="E102" s="300">
        <f t="shared" si="80"/>
        <v>33.333333333333336</v>
      </c>
      <c r="F102" s="300">
        <f t="shared" si="81"/>
        <v>33.333333333333336</v>
      </c>
      <c r="G102" s="300">
        <f>'US Hardware Costs'!$H$10</f>
        <v>100</v>
      </c>
      <c r="H102" s="317">
        <f>SUM(D102:G102)</f>
        <v>200</v>
      </c>
      <c r="I102" s="300">
        <f>'US Hardware Costs'!$E$17/3</f>
        <v>33.333333333333336</v>
      </c>
      <c r="J102" s="300">
        <f t="shared" si="79"/>
        <v>33.333333333333336</v>
      </c>
      <c r="K102" s="300">
        <f t="shared" si="82"/>
        <v>33.333333333333336</v>
      </c>
      <c r="L102" s="300">
        <f>'US Hardware Costs'!$H$17</f>
        <v>100</v>
      </c>
      <c r="M102" s="317">
        <f t="shared" si="83"/>
        <v>200</v>
      </c>
    </row>
    <row r="103" spans="1:34" ht="20" customHeight="1" x14ac:dyDescent="0.2">
      <c r="B103" s="182" t="s">
        <v>421</v>
      </c>
      <c r="C103" s="182" t="s">
        <v>437</v>
      </c>
      <c r="D103" s="316">
        <f t="shared" ref="D103:M103" si="84">SUM(D100:D102)</f>
        <v>399.99999999999994</v>
      </c>
      <c r="E103" s="316">
        <f t="shared" si="84"/>
        <v>399.99999999999994</v>
      </c>
      <c r="F103" s="316">
        <f t="shared" ref="F103" si="85">SUM(F100:F102)</f>
        <v>399.99999999999994</v>
      </c>
      <c r="G103" s="316">
        <f t="shared" si="84"/>
        <v>300</v>
      </c>
      <c r="H103" s="317">
        <f t="shared" si="84"/>
        <v>1500</v>
      </c>
      <c r="I103" s="316">
        <f t="shared" si="84"/>
        <v>399.99999999999994</v>
      </c>
      <c r="J103" s="316">
        <f t="shared" si="84"/>
        <v>399.99999999999994</v>
      </c>
      <c r="K103" s="316">
        <f t="shared" ref="K103" si="86">SUM(K100:K102)</f>
        <v>399.99999999999994</v>
      </c>
      <c r="L103" s="316">
        <f t="shared" si="84"/>
        <v>300</v>
      </c>
      <c r="M103" s="317">
        <f t="shared" si="84"/>
        <v>1500</v>
      </c>
    </row>
    <row r="104" spans="1:34" ht="20" customHeight="1" x14ac:dyDescent="0.2">
      <c r="B104" s="373" t="s">
        <v>421</v>
      </c>
      <c r="C104" s="373" t="s">
        <v>457</v>
      </c>
      <c r="D104" s="376">
        <f>D$56+D103</f>
        <v>850</v>
      </c>
      <c r="E104" s="376">
        <f t="shared" ref="E104:M104" si="87">E$56+E103</f>
        <v>850</v>
      </c>
      <c r="F104" s="376">
        <f t="shared" ref="F104" si="88">F$56+F103</f>
        <v>850</v>
      </c>
      <c r="G104" s="376">
        <f t="shared" si="87"/>
        <v>750</v>
      </c>
      <c r="H104" s="375">
        <f t="shared" si="87"/>
        <v>3300</v>
      </c>
      <c r="I104" s="376">
        <f t="shared" si="87"/>
        <v>850</v>
      </c>
      <c r="J104" s="376">
        <f t="shared" si="87"/>
        <v>850</v>
      </c>
      <c r="K104" s="376">
        <f t="shared" ref="K104" si="89">K$56+K103</f>
        <v>850</v>
      </c>
      <c r="L104" s="376">
        <f t="shared" si="87"/>
        <v>750</v>
      </c>
      <c r="M104" s="375">
        <f t="shared" si="87"/>
        <v>3300</v>
      </c>
    </row>
    <row r="105" spans="1:34" ht="20" customHeight="1" x14ac:dyDescent="0.2">
      <c r="B105" s="377" t="s">
        <v>421</v>
      </c>
      <c r="C105" s="377" t="s">
        <v>458</v>
      </c>
      <c r="D105" s="378">
        <f>D104-I104</f>
        <v>0</v>
      </c>
      <c r="E105" s="378">
        <f>E104-J104</f>
        <v>0</v>
      </c>
      <c r="F105" s="378">
        <f>F104-L104</f>
        <v>100</v>
      </c>
      <c r="G105" s="378">
        <f>G104-L104</f>
        <v>0</v>
      </c>
      <c r="H105" s="379">
        <f>H104-M104</f>
        <v>0</v>
      </c>
      <c r="I105" s="256"/>
      <c r="J105" s="256"/>
      <c r="K105" s="256"/>
      <c r="L105" s="256"/>
      <c r="M105" s="303"/>
    </row>
    <row r="106" spans="1:34" ht="20" customHeight="1" x14ac:dyDescent="0.2">
      <c r="B106" s="377" t="s">
        <v>421</v>
      </c>
      <c r="C106" s="377" t="s">
        <v>459</v>
      </c>
      <c r="D106" s="380">
        <f>D105/D104</f>
        <v>0</v>
      </c>
      <c r="E106" s="380">
        <f>E105/E104</f>
        <v>0</v>
      </c>
      <c r="F106" s="380">
        <f>F105/F104</f>
        <v>0.11764705882352941</v>
      </c>
      <c r="G106" s="380">
        <f>G105/G104</f>
        <v>0</v>
      </c>
      <c r="H106" s="381">
        <f>H105/H104</f>
        <v>0</v>
      </c>
      <c r="I106" s="256"/>
      <c r="J106" s="256"/>
      <c r="K106" s="256"/>
      <c r="L106" s="256"/>
      <c r="M106" s="303"/>
    </row>
    <row r="107" spans="1:34" s="359" customFormat="1" ht="32" customHeight="1" x14ac:dyDescent="0.2">
      <c r="A107" s="355"/>
      <c r="B107" s="356"/>
      <c r="C107" s="356"/>
      <c r="D107" s="367"/>
      <c r="E107" s="367"/>
      <c r="F107" s="367"/>
      <c r="G107" s="367"/>
      <c r="H107" s="368"/>
      <c r="I107" s="366"/>
      <c r="J107" s="366"/>
      <c r="K107" s="366"/>
      <c r="L107" s="366"/>
      <c r="M107" s="356"/>
      <c r="N107" s="355"/>
      <c r="O107" s="355"/>
      <c r="P107" s="355"/>
      <c r="Q107" s="355"/>
      <c r="R107" s="355"/>
      <c r="S107" s="355"/>
      <c r="T107" s="355"/>
      <c r="U107" s="355"/>
      <c r="V107" s="355"/>
      <c r="W107" s="355"/>
      <c r="X107" s="355"/>
      <c r="Y107" s="355"/>
      <c r="Z107" s="355"/>
      <c r="AA107" s="355"/>
      <c r="AB107" s="355"/>
      <c r="AC107" s="355"/>
      <c r="AD107" s="355"/>
      <c r="AE107" s="355"/>
      <c r="AF107" s="355"/>
      <c r="AG107" s="355"/>
      <c r="AH107" s="355"/>
    </row>
    <row r="108" spans="1:34" s="363" customFormat="1" ht="32" customHeight="1" x14ac:dyDescent="0.2">
      <c r="A108" s="362"/>
      <c r="B108" s="318" t="s">
        <v>460</v>
      </c>
      <c r="C108" s="318"/>
      <c r="D108" s="318"/>
      <c r="E108" s="318"/>
      <c r="F108" s="318"/>
      <c r="G108" s="318"/>
      <c r="H108" s="318"/>
      <c r="I108" s="318"/>
      <c r="J108" s="318"/>
      <c r="K108" s="318"/>
      <c r="L108" s="318"/>
      <c r="M108" s="318"/>
      <c r="N108" s="362"/>
      <c r="O108" s="362"/>
      <c r="P108" s="362"/>
      <c r="Q108" s="362"/>
      <c r="R108" s="362"/>
      <c r="S108" s="362"/>
      <c r="T108" s="362"/>
      <c r="U108" s="362"/>
      <c r="V108" s="362"/>
      <c r="W108" s="362"/>
      <c r="X108" s="362"/>
      <c r="Y108" s="362"/>
      <c r="Z108" s="362"/>
      <c r="AA108" s="362"/>
      <c r="AB108" s="362"/>
      <c r="AC108" s="362"/>
      <c r="AD108" s="362"/>
      <c r="AE108" s="362"/>
      <c r="AF108" s="362"/>
      <c r="AG108" s="362"/>
      <c r="AH108" s="362"/>
    </row>
    <row r="109" spans="1:34" ht="20" customHeight="1" x14ac:dyDescent="0.2">
      <c r="B109" s="185" t="s">
        <v>424</v>
      </c>
      <c r="C109" s="185" t="s">
        <v>464</v>
      </c>
      <c r="D109" s="300">
        <f>'US Hardware Costs'!$I$10</f>
        <v>1000</v>
      </c>
      <c r="E109" s="300">
        <v>0</v>
      </c>
      <c r="F109" s="300">
        <v>0</v>
      </c>
      <c r="G109" s="300">
        <v>0</v>
      </c>
      <c r="H109" s="317">
        <f>SUM(D109:G109)</f>
        <v>1000</v>
      </c>
      <c r="I109" s="300">
        <f>'US Hardware Costs'!$I$17</f>
        <v>1000</v>
      </c>
      <c r="J109" s="300">
        <v>0</v>
      </c>
      <c r="K109" s="300">
        <v>0</v>
      </c>
      <c r="L109" s="300">
        <v>0</v>
      </c>
      <c r="M109" s="317">
        <f>SUM(I109:L109)</f>
        <v>1000</v>
      </c>
    </row>
    <row r="110" spans="1:34" ht="20" customHeight="1" x14ac:dyDescent="0.2">
      <c r="B110" s="185" t="s">
        <v>424</v>
      </c>
      <c r="C110" s="185" t="s">
        <v>101</v>
      </c>
      <c r="D110" s="300">
        <f>'US Hardware Costs'!$K$10</f>
        <v>100</v>
      </c>
      <c r="E110" s="300">
        <v>0</v>
      </c>
      <c r="F110" s="300">
        <v>0</v>
      </c>
      <c r="G110" s="300">
        <v>0</v>
      </c>
      <c r="H110" s="317">
        <f>SUM(D110:G110)</f>
        <v>100</v>
      </c>
      <c r="I110" s="300">
        <f>'US Hardware Costs'!$K$17</f>
        <v>100</v>
      </c>
      <c r="J110" s="300">
        <v>0</v>
      </c>
      <c r="K110" s="300">
        <v>0</v>
      </c>
      <c r="L110" s="300">
        <v>0</v>
      </c>
      <c r="M110" s="317">
        <f t="shared" ref="M110:M111" si="90">SUM(I110:L110)</f>
        <v>100</v>
      </c>
    </row>
    <row r="111" spans="1:34" ht="20" customHeight="1" x14ac:dyDescent="0.2">
      <c r="B111" s="185" t="s">
        <v>424</v>
      </c>
      <c r="C111" s="185" t="s">
        <v>456</v>
      </c>
      <c r="D111" s="300">
        <f>'US Hardware Costs'!$J$10</f>
        <v>100</v>
      </c>
      <c r="E111" s="300">
        <v>0</v>
      </c>
      <c r="F111" s="300">
        <v>0</v>
      </c>
      <c r="G111" s="300">
        <v>0</v>
      </c>
      <c r="H111" s="317">
        <f>SUM(D111:G111)</f>
        <v>100</v>
      </c>
      <c r="I111" s="300">
        <f>'US Hardware Costs'!$J$17</f>
        <v>100</v>
      </c>
      <c r="J111" s="300">
        <v>0</v>
      </c>
      <c r="K111" s="300">
        <v>0</v>
      </c>
      <c r="L111" s="300">
        <v>0</v>
      </c>
      <c r="M111" s="317">
        <f t="shared" si="90"/>
        <v>100</v>
      </c>
    </row>
    <row r="112" spans="1:34" ht="20" customHeight="1" x14ac:dyDescent="0.2">
      <c r="B112" s="185" t="s">
        <v>424</v>
      </c>
      <c r="C112" s="185" t="s">
        <v>461</v>
      </c>
      <c r="D112" s="300">
        <v>0</v>
      </c>
      <c r="E112" s="300">
        <v>0</v>
      </c>
      <c r="F112" s="300">
        <v>0</v>
      </c>
      <c r="G112" s="300">
        <f>'US Hardware Costs'!$M$10*-1</f>
        <v>-200</v>
      </c>
      <c r="H112" s="317">
        <f>SUM(E112:G112)</f>
        <v>-200</v>
      </c>
      <c r="I112" s="300">
        <v>0</v>
      </c>
      <c r="J112" s="300">
        <v>0</v>
      </c>
      <c r="K112" s="300">
        <v>0</v>
      </c>
      <c r="L112" s="300">
        <f>'US Hardware Costs'!$M$17*-1</f>
        <v>-200</v>
      </c>
      <c r="M112" s="317">
        <f>SUM(I112:L112)</f>
        <v>-200</v>
      </c>
    </row>
    <row r="113" spans="1:34" ht="20" customHeight="1" x14ac:dyDescent="0.2">
      <c r="B113" s="182" t="s">
        <v>424</v>
      </c>
      <c r="C113" s="182" t="s">
        <v>437</v>
      </c>
      <c r="D113" s="316">
        <f t="shared" ref="D113:M113" si="91">SUM(D109:D112)</f>
        <v>1200</v>
      </c>
      <c r="E113" s="316">
        <f t="shared" si="91"/>
        <v>0</v>
      </c>
      <c r="F113" s="316">
        <f t="shared" ref="F113" si="92">SUM(F109:F112)</f>
        <v>0</v>
      </c>
      <c r="G113" s="316">
        <f t="shared" si="91"/>
        <v>-200</v>
      </c>
      <c r="H113" s="317">
        <f t="shared" si="91"/>
        <v>1000</v>
      </c>
      <c r="I113" s="316">
        <f t="shared" si="91"/>
        <v>1200</v>
      </c>
      <c r="J113" s="316">
        <f t="shared" si="91"/>
        <v>0</v>
      </c>
      <c r="K113" s="316">
        <f t="shared" ref="K113" si="93">SUM(K109:K112)</f>
        <v>0</v>
      </c>
      <c r="L113" s="316">
        <f t="shared" si="91"/>
        <v>-200</v>
      </c>
      <c r="M113" s="317">
        <f t="shared" si="91"/>
        <v>1000</v>
      </c>
    </row>
    <row r="114" spans="1:34" ht="20" customHeight="1" x14ac:dyDescent="0.2">
      <c r="B114" s="373" t="s">
        <v>424</v>
      </c>
      <c r="C114" s="373" t="s">
        <v>457</v>
      </c>
      <c r="D114" s="376">
        <f>D$56+D113</f>
        <v>1650</v>
      </c>
      <c r="E114" s="376">
        <f t="shared" ref="E114:M114" si="94">E$56+E113</f>
        <v>450</v>
      </c>
      <c r="F114" s="376">
        <f t="shared" ref="F114" si="95">F$56+F113</f>
        <v>450</v>
      </c>
      <c r="G114" s="376">
        <f t="shared" si="94"/>
        <v>250</v>
      </c>
      <c r="H114" s="375">
        <f t="shared" si="94"/>
        <v>2800</v>
      </c>
      <c r="I114" s="376">
        <f t="shared" si="94"/>
        <v>1650</v>
      </c>
      <c r="J114" s="376">
        <f t="shared" si="94"/>
        <v>450</v>
      </c>
      <c r="K114" s="376">
        <f t="shared" ref="K114" si="96">K$56+K113</f>
        <v>450</v>
      </c>
      <c r="L114" s="376">
        <f t="shared" si="94"/>
        <v>250</v>
      </c>
      <c r="M114" s="375">
        <f t="shared" si="94"/>
        <v>2800</v>
      </c>
    </row>
    <row r="115" spans="1:34" ht="20" customHeight="1" x14ac:dyDescent="0.2">
      <c r="B115" s="377" t="s">
        <v>424</v>
      </c>
      <c r="C115" s="377" t="s">
        <v>458</v>
      </c>
      <c r="D115" s="378">
        <f>D114-I114</f>
        <v>0</v>
      </c>
      <c r="E115" s="378">
        <f>E114-J114</f>
        <v>0</v>
      </c>
      <c r="F115" s="378">
        <f>F114-L114</f>
        <v>200</v>
      </c>
      <c r="G115" s="378">
        <f>G114-L114</f>
        <v>0</v>
      </c>
      <c r="H115" s="379">
        <f>H114-M114</f>
        <v>0</v>
      </c>
      <c r="I115" s="256"/>
      <c r="J115" s="256"/>
      <c r="K115" s="256"/>
      <c r="L115" s="256"/>
      <c r="M115" s="303"/>
    </row>
    <row r="116" spans="1:34" ht="20" customHeight="1" x14ac:dyDescent="0.2">
      <c r="B116" s="377" t="s">
        <v>424</v>
      </c>
      <c r="C116" s="377" t="s">
        <v>459</v>
      </c>
      <c r="D116" s="380">
        <f>D115/D114</f>
        <v>0</v>
      </c>
      <c r="E116" s="380">
        <f>E115/E114</f>
        <v>0</v>
      </c>
      <c r="F116" s="380">
        <f>F115/F114</f>
        <v>0.44444444444444442</v>
      </c>
      <c r="G116" s="380">
        <f>G115/G114</f>
        <v>0</v>
      </c>
      <c r="H116" s="381">
        <f>H115/H114</f>
        <v>0</v>
      </c>
      <c r="I116" s="256"/>
      <c r="J116" s="256"/>
      <c r="K116" s="256"/>
      <c r="L116" s="256"/>
      <c r="M116" s="303"/>
    </row>
    <row r="117" spans="1:34" s="359" customFormat="1" ht="32" customHeight="1" x14ac:dyDescent="0.2">
      <c r="A117" s="355"/>
      <c r="B117" s="356"/>
      <c r="C117" s="356"/>
      <c r="D117" s="357"/>
      <c r="E117" s="357"/>
      <c r="F117" s="357"/>
      <c r="G117" s="357"/>
      <c r="H117" s="358"/>
      <c r="I117" s="357"/>
      <c r="J117" s="357"/>
      <c r="K117" s="357"/>
      <c r="L117" s="357"/>
      <c r="M117" s="358"/>
      <c r="N117" s="355"/>
      <c r="O117" s="355"/>
      <c r="P117" s="355"/>
      <c r="Q117" s="355"/>
      <c r="R117" s="355"/>
      <c r="S117" s="355"/>
      <c r="T117" s="355"/>
      <c r="U117" s="355"/>
      <c r="V117" s="355"/>
      <c r="W117" s="355"/>
      <c r="X117" s="355"/>
      <c r="Y117" s="355"/>
      <c r="Z117" s="355"/>
      <c r="AA117" s="355"/>
      <c r="AB117" s="355"/>
      <c r="AC117" s="355"/>
      <c r="AD117" s="355"/>
      <c r="AE117" s="355"/>
      <c r="AF117" s="355"/>
      <c r="AG117" s="355"/>
      <c r="AH117" s="355"/>
    </row>
    <row r="118" spans="1:34" s="363" customFormat="1" ht="32" customHeight="1" x14ac:dyDescent="0.2">
      <c r="A118" s="362"/>
      <c r="B118" s="318" t="s">
        <v>462</v>
      </c>
      <c r="C118" s="318"/>
      <c r="D118" s="318"/>
      <c r="E118" s="318"/>
      <c r="F118" s="318"/>
      <c r="G118" s="318"/>
      <c r="H118" s="318"/>
      <c r="I118" s="318"/>
      <c r="J118" s="318"/>
      <c r="K118" s="318"/>
      <c r="L118" s="318"/>
      <c r="M118" s="318"/>
      <c r="N118" s="362"/>
      <c r="O118" s="362"/>
      <c r="P118" s="362"/>
      <c r="Q118" s="362"/>
      <c r="R118" s="362"/>
      <c r="S118" s="362"/>
      <c r="T118" s="362"/>
      <c r="U118" s="362"/>
      <c r="V118" s="362"/>
      <c r="W118" s="362"/>
      <c r="X118" s="362"/>
      <c r="Y118" s="362"/>
      <c r="Z118" s="362"/>
      <c r="AA118" s="362"/>
      <c r="AB118" s="362"/>
      <c r="AC118" s="362"/>
      <c r="AD118" s="362"/>
      <c r="AE118" s="362"/>
      <c r="AF118" s="362"/>
      <c r="AG118" s="362"/>
      <c r="AH118" s="362"/>
    </row>
    <row r="119" spans="1:34" ht="20" customHeight="1" x14ac:dyDescent="0.2">
      <c r="B119" s="185" t="s">
        <v>421</v>
      </c>
      <c r="C119" s="185" t="s">
        <v>464</v>
      </c>
      <c r="D119" s="300">
        <f>'Global Avg HW (Excluding US)'!$C$10/3</f>
        <v>333.33333333333331</v>
      </c>
      <c r="E119" s="300">
        <f>D119</f>
        <v>333.33333333333331</v>
      </c>
      <c r="F119" s="300">
        <f>D119</f>
        <v>333.33333333333331</v>
      </c>
      <c r="G119" s="300">
        <f>'Global Avg HW (Excluding US)'!$F$10</f>
        <v>100</v>
      </c>
      <c r="H119" s="317">
        <f>SUM(D119:G119)</f>
        <v>1100</v>
      </c>
      <c r="I119" s="300">
        <f>'Global Avg HW (Excluding US)'!$C$17/3</f>
        <v>333.33333333333331</v>
      </c>
      <c r="J119" s="300">
        <f>I119</f>
        <v>333.33333333333331</v>
      </c>
      <c r="K119" s="300">
        <f>I119</f>
        <v>333.33333333333331</v>
      </c>
      <c r="L119" s="300">
        <f>'Global Avg HW (Excluding US)'!$F$17</f>
        <v>100</v>
      </c>
      <c r="M119" s="317">
        <f>SUM(I119:L119)</f>
        <v>1100</v>
      </c>
    </row>
    <row r="120" spans="1:34" ht="20" customHeight="1" x14ac:dyDescent="0.2">
      <c r="B120" s="185" t="s">
        <v>421</v>
      </c>
      <c r="C120" s="185" t="s">
        <v>101</v>
      </c>
      <c r="D120" s="300">
        <f>'Global Avg HW (Excluding US)'!$D$10/3</f>
        <v>33.333333333333336</v>
      </c>
      <c r="E120" s="300">
        <f t="shared" ref="E120:E121" si="97">D120</f>
        <v>33.333333333333336</v>
      </c>
      <c r="F120" s="300">
        <f t="shared" ref="F120:F121" si="98">D120</f>
        <v>33.333333333333336</v>
      </c>
      <c r="G120" s="300">
        <f>'Global Avg HW (Excluding US)'!$G$10</f>
        <v>100</v>
      </c>
      <c r="H120" s="317">
        <f>SUM(D120:G120)</f>
        <v>200</v>
      </c>
      <c r="I120" s="300">
        <f>'Global Avg HW (Excluding US)'!$D$17/3</f>
        <v>33.333333333333336</v>
      </c>
      <c r="J120" s="300">
        <f t="shared" ref="J120:J121" si="99">I120</f>
        <v>33.333333333333336</v>
      </c>
      <c r="K120" s="300">
        <f t="shared" ref="K120:K121" si="100">I120</f>
        <v>33.333333333333336</v>
      </c>
      <c r="L120" s="300">
        <f>'Global Avg HW (Excluding US)'!$G$17</f>
        <v>100</v>
      </c>
      <c r="M120" s="317">
        <f t="shared" ref="M120:M121" si="101">SUM(I120:L120)</f>
        <v>200</v>
      </c>
    </row>
    <row r="121" spans="1:34" ht="20" customHeight="1" x14ac:dyDescent="0.2">
      <c r="B121" s="185" t="s">
        <v>421</v>
      </c>
      <c r="C121" s="185" t="s">
        <v>456</v>
      </c>
      <c r="D121" s="300">
        <f>'Global Avg HW (Excluding US)'!$E$10/3</f>
        <v>33.333333333333336</v>
      </c>
      <c r="E121" s="300">
        <f t="shared" si="97"/>
        <v>33.333333333333336</v>
      </c>
      <c r="F121" s="300">
        <f t="shared" si="98"/>
        <v>33.333333333333336</v>
      </c>
      <c r="G121" s="300">
        <f>'Global Avg HW (Excluding US)'!$H$10</f>
        <v>100</v>
      </c>
      <c r="H121" s="317">
        <f>SUM(D121:G121)</f>
        <v>200</v>
      </c>
      <c r="I121" s="300">
        <f>'Global Avg HW (Excluding US)'!$E$17/3</f>
        <v>33.333333333333336</v>
      </c>
      <c r="J121" s="300">
        <f t="shared" si="99"/>
        <v>33.333333333333336</v>
      </c>
      <c r="K121" s="300">
        <f t="shared" si="100"/>
        <v>33.333333333333336</v>
      </c>
      <c r="L121" s="300">
        <f>'Global Avg HW (Excluding US)'!$H$17</f>
        <v>100</v>
      </c>
      <c r="M121" s="317">
        <f t="shared" si="101"/>
        <v>200</v>
      </c>
    </row>
    <row r="122" spans="1:34" ht="20" customHeight="1" x14ac:dyDescent="0.2">
      <c r="B122" s="182" t="s">
        <v>421</v>
      </c>
      <c r="C122" s="182" t="s">
        <v>437</v>
      </c>
      <c r="D122" s="316">
        <f t="shared" ref="D122:M122" si="102">SUM(D119:D121)</f>
        <v>399.99999999999994</v>
      </c>
      <c r="E122" s="316">
        <f t="shared" si="102"/>
        <v>399.99999999999994</v>
      </c>
      <c r="F122" s="316">
        <f t="shared" ref="F122" si="103">SUM(F119:F121)</f>
        <v>399.99999999999994</v>
      </c>
      <c r="G122" s="316">
        <f t="shared" si="102"/>
        <v>300</v>
      </c>
      <c r="H122" s="317">
        <f t="shared" si="102"/>
        <v>1500</v>
      </c>
      <c r="I122" s="316">
        <f t="shared" si="102"/>
        <v>399.99999999999994</v>
      </c>
      <c r="J122" s="316">
        <f t="shared" si="102"/>
        <v>399.99999999999994</v>
      </c>
      <c r="K122" s="316">
        <f t="shared" ref="K122" si="104">SUM(K119:K121)</f>
        <v>399.99999999999994</v>
      </c>
      <c r="L122" s="316">
        <f t="shared" si="102"/>
        <v>300</v>
      </c>
      <c r="M122" s="317">
        <f t="shared" si="102"/>
        <v>1500</v>
      </c>
    </row>
    <row r="123" spans="1:34" ht="20" customHeight="1" x14ac:dyDescent="0.2">
      <c r="B123" s="373" t="s">
        <v>421</v>
      </c>
      <c r="C123" s="373" t="s">
        <v>457</v>
      </c>
      <c r="D123" s="376">
        <f>D$56+D122</f>
        <v>850</v>
      </c>
      <c r="E123" s="376">
        <f t="shared" ref="E123:M123" si="105">E$56+E122</f>
        <v>850</v>
      </c>
      <c r="F123" s="376">
        <f t="shared" ref="F123" si="106">F$56+F122</f>
        <v>850</v>
      </c>
      <c r="G123" s="376">
        <f t="shared" si="105"/>
        <v>750</v>
      </c>
      <c r="H123" s="375">
        <f t="shared" si="105"/>
        <v>3300</v>
      </c>
      <c r="I123" s="376">
        <f t="shared" si="105"/>
        <v>850</v>
      </c>
      <c r="J123" s="376">
        <f t="shared" si="105"/>
        <v>850</v>
      </c>
      <c r="K123" s="376">
        <f t="shared" ref="K123" si="107">K$56+K122</f>
        <v>850</v>
      </c>
      <c r="L123" s="376">
        <f t="shared" si="105"/>
        <v>750</v>
      </c>
      <c r="M123" s="375">
        <f t="shared" si="105"/>
        <v>3300</v>
      </c>
    </row>
    <row r="124" spans="1:34" ht="20" customHeight="1" x14ac:dyDescent="0.2">
      <c r="B124" s="377" t="s">
        <v>421</v>
      </c>
      <c r="C124" s="377" t="s">
        <v>458</v>
      </c>
      <c r="D124" s="378">
        <f>D123-I123</f>
        <v>0</v>
      </c>
      <c r="E124" s="378">
        <f>E123-J123</f>
        <v>0</v>
      </c>
      <c r="F124" s="378">
        <f>F123-L123</f>
        <v>100</v>
      </c>
      <c r="G124" s="378">
        <f>G123-L123</f>
        <v>0</v>
      </c>
      <c r="H124" s="379">
        <f>H123-M123</f>
        <v>0</v>
      </c>
      <c r="I124" s="256"/>
      <c r="J124" s="256"/>
      <c r="K124" s="256"/>
      <c r="L124" s="256"/>
      <c r="M124" s="303"/>
    </row>
    <row r="125" spans="1:34" ht="20" customHeight="1" x14ac:dyDescent="0.2">
      <c r="B125" s="377" t="s">
        <v>421</v>
      </c>
      <c r="C125" s="377" t="s">
        <v>459</v>
      </c>
      <c r="D125" s="380">
        <f>D124/D123</f>
        <v>0</v>
      </c>
      <c r="E125" s="380">
        <f>E124/E123</f>
        <v>0</v>
      </c>
      <c r="F125" s="380">
        <f>F124/F123</f>
        <v>0.11764705882352941</v>
      </c>
      <c r="G125" s="380">
        <f>G124/G123</f>
        <v>0</v>
      </c>
      <c r="H125" s="381">
        <f>H124/H123</f>
        <v>0</v>
      </c>
      <c r="I125" s="256"/>
      <c r="J125" s="256"/>
      <c r="K125" s="256"/>
      <c r="L125" s="256"/>
      <c r="M125" s="303"/>
    </row>
    <row r="126" spans="1:34" s="359" customFormat="1" ht="32" customHeight="1" x14ac:dyDescent="0.2">
      <c r="A126" s="355"/>
      <c r="B126" s="356"/>
      <c r="C126" s="356"/>
      <c r="D126" s="357"/>
      <c r="E126" s="357"/>
      <c r="F126" s="357"/>
      <c r="G126" s="357"/>
      <c r="H126" s="358"/>
      <c r="I126" s="357"/>
      <c r="J126" s="357"/>
      <c r="K126" s="357"/>
      <c r="L126" s="357"/>
      <c r="M126" s="358"/>
      <c r="N126" s="355"/>
      <c r="O126" s="355"/>
      <c r="P126" s="355"/>
      <c r="Q126" s="355"/>
      <c r="R126" s="355"/>
      <c r="S126" s="355"/>
      <c r="T126" s="355"/>
      <c r="U126" s="355"/>
      <c r="V126" s="355"/>
      <c r="W126" s="355"/>
      <c r="X126" s="355"/>
      <c r="Y126" s="355"/>
      <c r="Z126" s="355"/>
      <c r="AA126" s="355"/>
      <c r="AB126" s="355"/>
      <c r="AC126" s="355"/>
      <c r="AD126" s="355"/>
      <c r="AE126" s="355"/>
      <c r="AF126" s="355"/>
      <c r="AG126" s="355"/>
      <c r="AH126" s="355"/>
    </row>
    <row r="127" spans="1:34" s="363" customFormat="1" ht="32" customHeight="1" x14ac:dyDescent="0.2">
      <c r="A127" s="362"/>
      <c r="B127" s="318" t="s">
        <v>463</v>
      </c>
      <c r="C127" s="318"/>
      <c r="D127" s="318"/>
      <c r="E127" s="318"/>
      <c r="F127" s="318"/>
      <c r="G127" s="318"/>
      <c r="H127" s="318"/>
      <c r="I127" s="318"/>
      <c r="J127" s="318"/>
      <c r="K127" s="318"/>
      <c r="L127" s="318"/>
      <c r="M127" s="318"/>
      <c r="N127" s="362"/>
      <c r="O127" s="362"/>
      <c r="P127" s="362"/>
      <c r="Q127" s="362"/>
      <c r="R127" s="362"/>
      <c r="S127" s="362"/>
      <c r="T127" s="362"/>
      <c r="U127" s="362"/>
      <c r="V127" s="362"/>
      <c r="W127" s="362"/>
      <c r="X127" s="362"/>
      <c r="Y127" s="362"/>
      <c r="Z127" s="362"/>
      <c r="AA127" s="362"/>
      <c r="AB127" s="362"/>
      <c r="AC127" s="362"/>
      <c r="AD127" s="362"/>
      <c r="AE127" s="362"/>
      <c r="AF127" s="362"/>
      <c r="AG127" s="362"/>
      <c r="AH127" s="362"/>
    </row>
    <row r="128" spans="1:34" ht="20" customHeight="1" x14ac:dyDescent="0.2">
      <c r="B128" s="185" t="s">
        <v>424</v>
      </c>
      <c r="C128" s="185" t="s">
        <v>464</v>
      </c>
      <c r="D128" s="300">
        <f>'Global Avg HW (Excluding US)'!$I$10</f>
        <v>1000</v>
      </c>
      <c r="E128" s="300">
        <v>0</v>
      </c>
      <c r="F128" s="300">
        <v>0</v>
      </c>
      <c r="G128" s="300">
        <v>0</v>
      </c>
      <c r="H128" s="317">
        <f>SUM(D128:G128)</f>
        <v>1000</v>
      </c>
      <c r="I128" s="300">
        <f>'Global Avg HW (Excluding US)'!$I$17</f>
        <v>1000</v>
      </c>
      <c r="J128" s="300">
        <v>0</v>
      </c>
      <c r="K128" s="300">
        <v>0</v>
      </c>
      <c r="L128" s="300">
        <v>0</v>
      </c>
      <c r="M128" s="317">
        <f>SUM(I128:L128)</f>
        <v>1000</v>
      </c>
    </row>
    <row r="129" spans="1:34" ht="20" customHeight="1" x14ac:dyDescent="0.2">
      <c r="B129" s="185" t="s">
        <v>424</v>
      </c>
      <c r="C129" s="185" t="s">
        <v>101</v>
      </c>
      <c r="D129" s="300">
        <f>'Global Avg HW (Excluding US)'!$K$10</f>
        <v>100</v>
      </c>
      <c r="E129" s="300">
        <v>0</v>
      </c>
      <c r="F129" s="300">
        <v>0</v>
      </c>
      <c r="G129" s="300">
        <v>0</v>
      </c>
      <c r="H129" s="317">
        <f>SUM(D129:G129)</f>
        <v>100</v>
      </c>
      <c r="I129" s="300">
        <f>'Global Avg HW (Excluding US)'!$K$17</f>
        <v>100</v>
      </c>
      <c r="J129" s="300">
        <v>0</v>
      </c>
      <c r="K129" s="300">
        <v>0</v>
      </c>
      <c r="L129" s="300">
        <v>0</v>
      </c>
      <c r="M129" s="317">
        <f t="shared" ref="M129:M130" si="108">SUM(I129:L129)</f>
        <v>100</v>
      </c>
    </row>
    <row r="130" spans="1:34" ht="20" customHeight="1" x14ac:dyDescent="0.2">
      <c r="B130" s="185" t="s">
        <v>424</v>
      </c>
      <c r="C130" s="185" t="s">
        <v>456</v>
      </c>
      <c r="D130" s="300">
        <f>'Global Avg HW (Excluding US)'!$J$10</f>
        <v>100</v>
      </c>
      <c r="E130" s="300">
        <v>0</v>
      </c>
      <c r="F130" s="300">
        <v>0</v>
      </c>
      <c r="G130" s="300">
        <v>0</v>
      </c>
      <c r="H130" s="317">
        <f>SUM(D130:G130)</f>
        <v>100</v>
      </c>
      <c r="I130" s="300">
        <f>'Global Avg HW (Excluding US)'!$J$17</f>
        <v>100</v>
      </c>
      <c r="J130" s="300">
        <v>0</v>
      </c>
      <c r="K130" s="300">
        <v>0</v>
      </c>
      <c r="L130" s="300">
        <v>0</v>
      </c>
      <c r="M130" s="317">
        <f t="shared" si="108"/>
        <v>100</v>
      </c>
    </row>
    <row r="131" spans="1:34" ht="20" customHeight="1" x14ac:dyDescent="0.2">
      <c r="B131" s="185" t="s">
        <v>424</v>
      </c>
      <c r="C131" s="185" t="s">
        <v>461</v>
      </c>
      <c r="D131" s="300">
        <v>0</v>
      </c>
      <c r="E131" s="300">
        <v>0</v>
      </c>
      <c r="F131" s="300">
        <v>0</v>
      </c>
      <c r="G131" s="300">
        <f>'Global Avg HW (Excluding US)'!$M$10*-1</f>
        <v>-200</v>
      </c>
      <c r="H131" s="317">
        <f>SUM(D131:G131)</f>
        <v>-200</v>
      </c>
      <c r="I131" s="300">
        <v>0</v>
      </c>
      <c r="J131" s="300">
        <v>0</v>
      </c>
      <c r="K131" s="300">
        <v>0</v>
      </c>
      <c r="L131" s="300">
        <f>'Global Avg HW (Excluding US)'!$M$17*-1</f>
        <v>-200</v>
      </c>
      <c r="M131" s="317">
        <f>SUM(I131:L131)</f>
        <v>-200</v>
      </c>
    </row>
    <row r="132" spans="1:34" ht="20" customHeight="1" x14ac:dyDescent="0.2">
      <c r="B132" s="182" t="s">
        <v>424</v>
      </c>
      <c r="C132" s="182" t="s">
        <v>437</v>
      </c>
      <c r="D132" s="316">
        <f>SUM(D128:D131)</f>
        <v>1200</v>
      </c>
      <c r="E132" s="316">
        <f t="shared" ref="E132:G132" si="109">SUM(E128:E131)</f>
        <v>0</v>
      </c>
      <c r="F132" s="316">
        <f t="shared" ref="F132" si="110">SUM(F128:F131)</f>
        <v>0</v>
      </c>
      <c r="G132" s="316">
        <f t="shared" si="109"/>
        <v>-200</v>
      </c>
      <c r="H132" s="317">
        <f>SUM(H128:H131)</f>
        <v>1000</v>
      </c>
      <c r="I132" s="316">
        <f>SUM(I128:I131)</f>
        <v>1200</v>
      </c>
      <c r="J132" s="316">
        <f t="shared" ref="J132:L132" si="111">SUM(J128:J131)</f>
        <v>0</v>
      </c>
      <c r="K132" s="316">
        <f t="shared" ref="K132" si="112">SUM(K128:K131)</f>
        <v>0</v>
      </c>
      <c r="L132" s="316">
        <f t="shared" si="111"/>
        <v>-200</v>
      </c>
      <c r="M132" s="317">
        <f>SUM(M128:M131)</f>
        <v>1000</v>
      </c>
    </row>
    <row r="133" spans="1:34" ht="20" customHeight="1" x14ac:dyDescent="0.2">
      <c r="B133" s="373" t="s">
        <v>424</v>
      </c>
      <c r="C133" s="373" t="s">
        <v>457</v>
      </c>
      <c r="D133" s="376">
        <f>D$56+D132</f>
        <v>1650</v>
      </c>
      <c r="E133" s="376">
        <f t="shared" ref="E133:M133" si="113">E$56+E132</f>
        <v>450</v>
      </c>
      <c r="F133" s="376">
        <f t="shared" ref="F133" si="114">F$56+F132</f>
        <v>450</v>
      </c>
      <c r="G133" s="376">
        <f t="shared" si="113"/>
        <v>250</v>
      </c>
      <c r="H133" s="375">
        <f t="shared" si="113"/>
        <v>2800</v>
      </c>
      <c r="I133" s="376">
        <f t="shared" si="113"/>
        <v>1650</v>
      </c>
      <c r="J133" s="376">
        <f t="shared" si="113"/>
        <v>450</v>
      </c>
      <c r="K133" s="376">
        <f t="shared" ref="K133" si="115">K$56+K132</f>
        <v>450</v>
      </c>
      <c r="L133" s="376">
        <f t="shared" si="113"/>
        <v>250</v>
      </c>
      <c r="M133" s="375">
        <f t="shared" si="113"/>
        <v>2800</v>
      </c>
    </row>
    <row r="134" spans="1:34" ht="20" customHeight="1" x14ac:dyDescent="0.2">
      <c r="B134" s="377" t="s">
        <v>424</v>
      </c>
      <c r="C134" s="377" t="s">
        <v>458</v>
      </c>
      <c r="D134" s="378">
        <f>D133-I133</f>
        <v>0</v>
      </c>
      <c r="E134" s="378">
        <f>E133-J133</f>
        <v>0</v>
      </c>
      <c r="F134" s="378">
        <f>F133-L133</f>
        <v>200</v>
      </c>
      <c r="G134" s="378">
        <f>G133-L133</f>
        <v>0</v>
      </c>
      <c r="H134" s="379">
        <f>H133-M133</f>
        <v>0</v>
      </c>
      <c r="I134" s="256"/>
      <c r="J134" s="256"/>
      <c r="K134" s="256"/>
      <c r="L134" s="256"/>
      <c r="M134" s="303"/>
    </row>
    <row r="135" spans="1:34" ht="20" customHeight="1" x14ac:dyDescent="0.2">
      <c r="B135" s="377" t="s">
        <v>424</v>
      </c>
      <c r="C135" s="377" t="s">
        <v>459</v>
      </c>
      <c r="D135" s="380">
        <f>D134/D133</f>
        <v>0</v>
      </c>
      <c r="E135" s="380">
        <f>E134/E133</f>
        <v>0</v>
      </c>
      <c r="F135" s="380">
        <f>F134/F133</f>
        <v>0.44444444444444442</v>
      </c>
      <c r="G135" s="380">
        <f>G134/G133</f>
        <v>0</v>
      </c>
      <c r="H135" s="381">
        <f>H134/H133</f>
        <v>0</v>
      </c>
      <c r="I135" s="256"/>
      <c r="J135" s="256"/>
      <c r="K135" s="256"/>
      <c r="L135" s="256"/>
      <c r="M135" s="303"/>
    </row>
    <row r="136" spans="1:34" s="359" customFormat="1" ht="32" customHeight="1" x14ac:dyDescent="0.2">
      <c r="A136" s="355"/>
      <c r="B136" s="366"/>
      <c r="C136" s="366"/>
      <c r="D136" s="366"/>
      <c r="E136" s="366"/>
      <c r="F136" s="366"/>
      <c r="G136" s="366"/>
      <c r="H136" s="356"/>
      <c r="I136" s="366"/>
      <c r="J136" s="366"/>
      <c r="K136" s="366"/>
      <c r="L136" s="366"/>
      <c r="M136" s="356"/>
      <c r="N136" s="355"/>
      <c r="O136" s="355"/>
      <c r="P136" s="355"/>
      <c r="Q136" s="355"/>
      <c r="R136" s="355"/>
      <c r="S136" s="355"/>
      <c r="T136" s="355"/>
      <c r="U136" s="355"/>
      <c r="V136" s="355"/>
      <c r="W136" s="355"/>
      <c r="X136" s="355"/>
      <c r="Y136" s="355"/>
      <c r="Z136" s="355"/>
      <c r="AA136" s="355"/>
      <c r="AB136" s="355"/>
      <c r="AC136" s="355"/>
      <c r="AD136" s="355"/>
      <c r="AE136" s="355"/>
      <c r="AF136" s="355"/>
      <c r="AG136" s="355"/>
      <c r="AH136" s="355"/>
    </row>
    <row r="137" spans="1:34" s="359" customFormat="1" ht="32" customHeight="1" x14ac:dyDescent="0.2">
      <c r="A137" s="355"/>
      <c r="B137" s="372" t="s">
        <v>428</v>
      </c>
      <c r="C137" s="356"/>
      <c r="D137" s="357"/>
      <c r="E137" s="357"/>
      <c r="F137" s="357"/>
      <c r="G137" s="357"/>
      <c r="H137" s="358"/>
      <c r="I137" s="357"/>
      <c r="J137" s="357"/>
      <c r="K137" s="357"/>
      <c r="L137" s="357"/>
      <c r="M137" s="358"/>
      <c r="N137" s="355"/>
      <c r="O137" s="355"/>
      <c r="P137" s="355"/>
      <c r="Q137" s="355"/>
      <c r="R137" s="355"/>
      <c r="S137" s="355"/>
      <c r="T137" s="355"/>
      <c r="U137" s="355"/>
      <c r="V137" s="355"/>
      <c r="W137" s="355"/>
      <c r="X137" s="355"/>
      <c r="Y137" s="355"/>
      <c r="Z137" s="355"/>
      <c r="AA137" s="355"/>
      <c r="AB137" s="355"/>
      <c r="AC137" s="355"/>
      <c r="AD137" s="355"/>
      <c r="AE137" s="355"/>
      <c r="AF137" s="355"/>
      <c r="AG137" s="355"/>
      <c r="AH137" s="355"/>
    </row>
    <row r="138" spans="1:34" s="363" customFormat="1" ht="32" customHeight="1" x14ac:dyDescent="0.2">
      <c r="A138" s="362"/>
      <c r="B138" s="318" t="s">
        <v>454</v>
      </c>
      <c r="C138" s="318"/>
      <c r="D138" s="318"/>
      <c r="E138" s="318"/>
      <c r="F138" s="318"/>
      <c r="G138" s="318"/>
      <c r="H138" s="318"/>
      <c r="I138" s="318"/>
      <c r="J138" s="318"/>
      <c r="K138" s="318"/>
      <c r="L138" s="318"/>
      <c r="M138" s="318"/>
      <c r="N138" s="362"/>
      <c r="O138" s="362"/>
      <c r="P138" s="362"/>
      <c r="Q138" s="362"/>
      <c r="R138" s="362"/>
      <c r="S138" s="362"/>
      <c r="T138" s="362"/>
      <c r="U138" s="362"/>
      <c r="V138" s="362"/>
      <c r="W138" s="362"/>
      <c r="X138" s="362"/>
      <c r="Y138" s="362"/>
      <c r="Z138" s="362"/>
      <c r="AA138" s="362"/>
      <c r="AB138" s="362"/>
      <c r="AC138" s="362"/>
      <c r="AD138" s="362"/>
      <c r="AE138" s="362"/>
      <c r="AF138" s="362"/>
      <c r="AG138" s="362"/>
      <c r="AH138" s="362"/>
    </row>
    <row r="139" spans="1:34" ht="20" customHeight="1" x14ac:dyDescent="0.2">
      <c r="B139" s="185" t="s">
        <v>421</v>
      </c>
      <c r="C139" s="185" t="s">
        <v>465</v>
      </c>
      <c r="D139" s="300">
        <f>'US Hardware Costs'!$C$11/3</f>
        <v>333.33333333333331</v>
      </c>
      <c r="E139" s="300">
        <f>D139</f>
        <v>333.33333333333331</v>
      </c>
      <c r="F139" s="300">
        <f>D139</f>
        <v>333.33333333333331</v>
      </c>
      <c r="G139" s="300">
        <f>'US Hardware Costs'!$F$11</f>
        <v>100</v>
      </c>
      <c r="H139" s="317">
        <f>SUM(D139:G139)</f>
        <v>1100</v>
      </c>
      <c r="I139" s="300">
        <f>'US Hardware Costs'!$C$18/3</f>
        <v>333.33333333333331</v>
      </c>
      <c r="J139" s="300">
        <f t="shared" ref="J139:J141" si="116">I139</f>
        <v>333.33333333333331</v>
      </c>
      <c r="K139" s="300">
        <f>I139</f>
        <v>333.33333333333331</v>
      </c>
      <c r="L139" s="300">
        <f>'US Hardware Costs'!$F$18</f>
        <v>100</v>
      </c>
      <c r="M139" s="317">
        <f>SUM(I139:L139)</f>
        <v>1100</v>
      </c>
    </row>
    <row r="140" spans="1:34" ht="20" customHeight="1" x14ac:dyDescent="0.2">
      <c r="B140" s="185" t="s">
        <v>421</v>
      </c>
      <c r="C140" s="185" t="s">
        <v>101</v>
      </c>
      <c r="D140" s="300">
        <f>'US Hardware Costs'!$D$11/3</f>
        <v>33.333333333333336</v>
      </c>
      <c r="E140" s="300">
        <f t="shared" ref="E140:E141" si="117">D140</f>
        <v>33.333333333333336</v>
      </c>
      <c r="F140" s="300">
        <f t="shared" ref="F140:F141" si="118">D140</f>
        <v>33.333333333333336</v>
      </c>
      <c r="G140" s="300">
        <f>'US Hardware Costs'!$G$11</f>
        <v>100</v>
      </c>
      <c r="H140" s="317">
        <f>SUM(D140:G140)</f>
        <v>200</v>
      </c>
      <c r="I140" s="300">
        <f>'US Hardware Costs'!$D$18/3</f>
        <v>33.333333333333336</v>
      </c>
      <c r="J140" s="300">
        <f t="shared" si="116"/>
        <v>33.333333333333336</v>
      </c>
      <c r="K140" s="300">
        <f t="shared" ref="K140:K141" si="119">I140</f>
        <v>33.333333333333336</v>
      </c>
      <c r="L140" s="300">
        <f>'US Hardware Costs'!$G$18</f>
        <v>100</v>
      </c>
      <c r="M140" s="317">
        <f t="shared" ref="M140:M141" si="120">SUM(I140:L140)</f>
        <v>200</v>
      </c>
    </row>
    <row r="141" spans="1:34" ht="20" customHeight="1" x14ac:dyDescent="0.2">
      <c r="B141" s="185" t="s">
        <v>421</v>
      </c>
      <c r="C141" s="185" t="s">
        <v>456</v>
      </c>
      <c r="D141" s="300">
        <f>'US Hardware Costs'!$E$11/3</f>
        <v>33.333333333333336</v>
      </c>
      <c r="E141" s="300">
        <f t="shared" si="117"/>
        <v>33.333333333333336</v>
      </c>
      <c r="F141" s="300">
        <f t="shared" si="118"/>
        <v>33.333333333333336</v>
      </c>
      <c r="G141" s="300">
        <f>'US Hardware Costs'!$H$11</f>
        <v>100</v>
      </c>
      <c r="H141" s="317">
        <f>SUM(D141:G141)</f>
        <v>200</v>
      </c>
      <c r="I141" s="300">
        <f>'US Hardware Costs'!$E$18/3</f>
        <v>33.333333333333336</v>
      </c>
      <c r="J141" s="300">
        <f t="shared" si="116"/>
        <v>33.333333333333336</v>
      </c>
      <c r="K141" s="300">
        <f t="shared" si="119"/>
        <v>33.333333333333336</v>
      </c>
      <c r="L141" s="300">
        <f>'US Hardware Costs'!$H$18</f>
        <v>100</v>
      </c>
      <c r="M141" s="317">
        <f t="shared" si="120"/>
        <v>200</v>
      </c>
    </row>
    <row r="142" spans="1:34" ht="20" customHeight="1" x14ac:dyDescent="0.2">
      <c r="B142" s="182" t="s">
        <v>421</v>
      </c>
      <c r="C142" s="182" t="s">
        <v>437</v>
      </c>
      <c r="D142" s="316">
        <f t="shared" ref="D142:M142" si="121">SUM(D139:D141)</f>
        <v>399.99999999999994</v>
      </c>
      <c r="E142" s="316">
        <f t="shared" si="121"/>
        <v>399.99999999999994</v>
      </c>
      <c r="F142" s="316">
        <f t="shared" ref="F142" si="122">SUM(F139:F141)</f>
        <v>399.99999999999994</v>
      </c>
      <c r="G142" s="316">
        <f t="shared" si="121"/>
        <v>300</v>
      </c>
      <c r="H142" s="317">
        <f t="shared" si="121"/>
        <v>1500</v>
      </c>
      <c r="I142" s="316">
        <f t="shared" si="121"/>
        <v>399.99999999999994</v>
      </c>
      <c r="J142" s="316">
        <f t="shared" si="121"/>
        <v>399.99999999999994</v>
      </c>
      <c r="K142" s="316">
        <f t="shared" ref="K142" si="123">SUM(K139:K141)</f>
        <v>399.99999999999994</v>
      </c>
      <c r="L142" s="316">
        <f t="shared" si="121"/>
        <v>300</v>
      </c>
      <c r="M142" s="317">
        <f t="shared" si="121"/>
        <v>1500</v>
      </c>
    </row>
    <row r="143" spans="1:34" ht="20" customHeight="1" x14ac:dyDescent="0.2">
      <c r="B143" s="373" t="s">
        <v>421</v>
      </c>
      <c r="C143" s="373" t="s">
        <v>457</v>
      </c>
      <c r="D143" s="376">
        <f>D$56+D142</f>
        <v>850</v>
      </c>
      <c r="E143" s="376">
        <f t="shared" ref="E143:M143" si="124">E$56+E142</f>
        <v>850</v>
      </c>
      <c r="F143" s="376">
        <f t="shared" ref="F143" si="125">F$56+F142</f>
        <v>850</v>
      </c>
      <c r="G143" s="376">
        <f t="shared" si="124"/>
        <v>750</v>
      </c>
      <c r="H143" s="375">
        <f t="shared" si="124"/>
        <v>3300</v>
      </c>
      <c r="I143" s="376">
        <f t="shared" si="124"/>
        <v>850</v>
      </c>
      <c r="J143" s="376">
        <f t="shared" si="124"/>
        <v>850</v>
      </c>
      <c r="K143" s="376">
        <f t="shared" ref="K143" si="126">K$56+K142</f>
        <v>850</v>
      </c>
      <c r="L143" s="376">
        <f t="shared" si="124"/>
        <v>750</v>
      </c>
      <c r="M143" s="375">
        <f t="shared" si="124"/>
        <v>3300</v>
      </c>
    </row>
    <row r="144" spans="1:34" ht="20" customHeight="1" x14ac:dyDescent="0.2">
      <c r="B144" s="377" t="s">
        <v>421</v>
      </c>
      <c r="C144" s="377" t="s">
        <v>458</v>
      </c>
      <c r="D144" s="378">
        <f>D143-I143</f>
        <v>0</v>
      </c>
      <c r="E144" s="378">
        <f>E143-J143</f>
        <v>0</v>
      </c>
      <c r="F144" s="378">
        <f>F143-L143</f>
        <v>100</v>
      </c>
      <c r="G144" s="378">
        <f>G143-L143</f>
        <v>0</v>
      </c>
      <c r="H144" s="379">
        <f>H143-M143</f>
        <v>0</v>
      </c>
      <c r="I144" s="256"/>
      <c r="J144" s="256"/>
      <c r="K144" s="256"/>
      <c r="L144" s="256"/>
      <c r="M144" s="303"/>
    </row>
    <row r="145" spans="1:34" ht="20" customHeight="1" x14ac:dyDescent="0.2">
      <c r="B145" s="377" t="s">
        <v>421</v>
      </c>
      <c r="C145" s="377" t="s">
        <v>459</v>
      </c>
      <c r="D145" s="380">
        <f>D144/D143</f>
        <v>0</v>
      </c>
      <c r="E145" s="380">
        <f>E144/E143</f>
        <v>0</v>
      </c>
      <c r="F145" s="380">
        <f>F144/F143</f>
        <v>0.11764705882352941</v>
      </c>
      <c r="G145" s="380">
        <f>G144/G143</f>
        <v>0</v>
      </c>
      <c r="H145" s="381">
        <f>H144/H143</f>
        <v>0</v>
      </c>
      <c r="I145" s="256"/>
      <c r="J145" s="256"/>
      <c r="K145" s="256"/>
      <c r="L145" s="256"/>
      <c r="M145" s="303"/>
    </row>
    <row r="146" spans="1:34" s="359" customFormat="1" ht="32" customHeight="1" x14ac:dyDescent="0.2">
      <c r="A146" s="355"/>
      <c r="B146" s="356"/>
      <c r="C146" s="356"/>
      <c r="D146" s="367"/>
      <c r="E146" s="367"/>
      <c r="F146" s="367"/>
      <c r="G146" s="367"/>
      <c r="H146" s="368"/>
      <c r="I146" s="366"/>
      <c r="J146" s="366"/>
      <c r="K146" s="366"/>
      <c r="L146" s="366"/>
      <c r="M146" s="356"/>
      <c r="N146" s="355"/>
      <c r="O146" s="355"/>
      <c r="P146" s="355"/>
      <c r="Q146" s="355"/>
      <c r="R146" s="355"/>
      <c r="S146" s="355"/>
      <c r="T146" s="355"/>
      <c r="U146" s="355"/>
      <c r="V146" s="355"/>
      <c r="W146" s="355"/>
      <c r="X146" s="355"/>
      <c r="Y146" s="355"/>
      <c r="Z146" s="355"/>
      <c r="AA146" s="355"/>
      <c r="AB146" s="355"/>
      <c r="AC146" s="355"/>
      <c r="AD146" s="355"/>
      <c r="AE146" s="355"/>
      <c r="AF146" s="355"/>
      <c r="AG146" s="355"/>
      <c r="AH146" s="355"/>
    </row>
    <row r="147" spans="1:34" s="363" customFormat="1" ht="32" customHeight="1" x14ac:dyDescent="0.2">
      <c r="A147" s="362"/>
      <c r="B147" s="318" t="s">
        <v>460</v>
      </c>
      <c r="C147" s="318"/>
      <c r="D147" s="318"/>
      <c r="E147" s="318"/>
      <c r="F147" s="318"/>
      <c r="G147" s="318"/>
      <c r="H147" s="318"/>
      <c r="I147" s="318"/>
      <c r="J147" s="318"/>
      <c r="K147" s="318"/>
      <c r="L147" s="318"/>
      <c r="M147" s="318"/>
      <c r="N147" s="362"/>
      <c r="O147" s="362"/>
      <c r="P147" s="362"/>
      <c r="Q147" s="362"/>
      <c r="R147" s="362"/>
      <c r="S147" s="362"/>
      <c r="T147" s="362"/>
      <c r="U147" s="362"/>
      <c r="V147" s="362"/>
      <c r="W147" s="362"/>
      <c r="X147" s="362"/>
      <c r="Y147" s="362"/>
      <c r="Z147" s="362"/>
      <c r="AA147" s="362"/>
      <c r="AB147" s="362"/>
      <c r="AC147" s="362"/>
      <c r="AD147" s="362"/>
      <c r="AE147" s="362"/>
      <c r="AF147" s="362"/>
      <c r="AG147" s="362"/>
      <c r="AH147" s="362"/>
    </row>
    <row r="148" spans="1:34" ht="20" customHeight="1" x14ac:dyDescent="0.2">
      <c r="B148" s="185" t="s">
        <v>424</v>
      </c>
      <c r="C148" s="185" t="s">
        <v>465</v>
      </c>
      <c r="D148" s="300">
        <f>'US Hardware Costs'!$I$11</f>
        <v>1000</v>
      </c>
      <c r="E148" s="300">
        <v>0</v>
      </c>
      <c r="F148" s="300">
        <v>0</v>
      </c>
      <c r="G148" s="300">
        <v>0</v>
      </c>
      <c r="H148" s="317">
        <f>SUM(D148:G148)</f>
        <v>1000</v>
      </c>
      <c r="I148" s="300">
        <f>'US Hardware Costs'!$I$18</f>
        <v>1000</v>
      </c>
      <c r="J148" s="300">
        <v>0</v>
      </c>
      <c r="K148" s="300">
        <v>0</v>
      </c>
      <c r="L148" s="300">
        <v>0</v>
      </c>
      <c r="M148" s="317">
        <f>SUM(I148:L148)</f>
        <v>1000</v>
      </c>
    </row>
    <row r="149" spans="1:34" ht="20" customHeight="1" x14ac:dyDescent="0.2">
      <c r="B149" s="185" t="s">
        <v>424</v>
      </c>
      <c r="C149" s="185" t="s">
        <v>101</v>
      </c>
      <c r="D149" s="300">
        <f>'US Hardware Costs'!$K$11</f>
        <v>100</v>
      </c>
      <c r="E149" s="300">
        <v>0</v>
      </c>
      <c r="F149" s="300">
        <v>0</v>
      </c>
      <c r="G149" s="300">
        <v>0</v>
      </c>
      <c r="H149" s="317">
        <f>SUM(D149:G149)</f>
        <v>100</v>
      </c>
      <c r="I149" s="300">
        <f>'US Hardware Costs'!$K$18</f>
        <v>100</v>
      </c>
      <c r="J149" s="300">
        <v>0</v>
      </c>
      <c r="K149" s="300">
        <v>0</v>
      </c>
      <c r="L149" s="300">
        <v>0</v>
      </c>
      <c r="M149" s="317">
        <f t="shared" ref="M149:M150" si="127">SUM(I149:L149)</f>
        <v>100</v>
      </c>
    </row>
    <row r="150" spans="1:34" ht="20" customHeight="1" x14ac:dyDescent="0.2">
      <c r="B150" s="185" t="s">
        <v>424</v>
      </c>
      <c r="C150" s="185" t="s">
        <v>456</v>
      </c>
      <c r="D150" s="300">
        <f>'US Hardware Costs'!$J$11</f>
        <v>100</v>
      </c>
      <c r="E150" s="300">
        <v>0</v>
      </c>
      <c r="F150" s="300">
        <v>0</v>
      </c>
      <c r="G150" s="300">
        <v>0</v>
      </c>
      <c r="H150" s="317">
        <f>SUM(D150:G150)</f>
        <v>100</v>
      </c>
      <c r="I150" s="300">
        <f>'US Hardware Costs'!$J$18</f>
        <v>100</v>
      </c>
      <c r="J150" s="300">
        <v>0</v>
      </c>
      <c r="K150" s="300">
        <v>0</v>
      </c>
      <c r="L150" s="300">
        <v>0</v>
      </c>
      <c r="M150" s="317">
        <f t="shared" si="127"/>
        <v>100</v>
      </c>
    </row>
    <row r="151" spans="1:34" ht="20" customHeight="1" x14ac:dyDescent="0.2">
      <c r="B151" s="185" t="s">
        <v>424</v>
      </c>
      <c r="C151" s="185" t="s">
        <v>461</v>
      </c>
      <c r="D151" s="300">
        <v>0</v>
      </c>
      <c r="E151" s="300">
        <v>0</v>
      </c>
      <c r="F151" s="300">
        <v>0</v>
      </c>
      <c r="G151" s="300">
        <f>'US Hardware Costs'!$M$11*-1</f>
        <v>-200</v>
      </c>
      <c r="H151" s="317">
        <f>SUM(E151:G151)</f>
        <v>-200</v>
      </c>
      <c r="I151" s="300">
        <v>0</v>
      </c>
      <c r="J151" s="300">
        <v>0</v>
      </c>
      <c r="K151" s="300">
        <v>0</v>
      </c>
      <c r="L151" s="300">
        <f>'US Hardware Costs'!$M$18*-1</f>
        <v>-200</v>
      </c>
      <c r="M151" s="317">
        <f>SUM(I151:L151)</f>
        <v>-200</v>
      </c>
    </row>
    <row r="152" spans="1:34" ht="20" customHeight="1" x14ac:dyDescent="0.2">
      <c r="B152" s="182" t="s">
        <v>424</v>
      </c>
      <c r="C152" s="182" t="s">
        <v>437</v>
      </c>
      <c r="D152" s="316">
        <f t="shared" ref="D152:M152" si="128">SUM(D148:D151)</f>
        <v>1200</v>
      </c>
      <c r="E152" s="316">
        <f t="shared" si="128"/>
        <v>0</v>
      </c>
      <c r="F152" s="316">
        <f t="shared" ref="F152" si="129">SUM(F148:F151)</f>
        <v>0</v>
      </c>
      <c r="G152" s="316">
        <f t="shared" si="128"/>
        <v>-200</v>
      </c>
      <c r="H152" s="317">
        <f t="shared" si="128"/>
        <v>1000</v>
      </c>
      <c r="I152" s="316">
        <f t="shared" si="128"/>
        <v>1200</v>
      </c>
      <c r="J152" s="316">
        <f t="shared" si="128"/>
        <v>0</v>
      </c>
      <c r="K152" s="316">
        <f t="shared" ref="K152" si="130">SUM(K148:K151)</f>
        <v>0</v>
      </c>
      <c r="L152" s="316">
        <f t="shared" si="128"/>
        <v>-200</v>
      </c>
      <c r="M152" s="317">
        <f t="shared" si="128"/>
        <v>1000</v>
      </c>
    </row>
    <row r="153" spans="1:34" ht="20" customHeight="1" x14ac:dyDescent="0.2">
      <c r="B153" s="373" t="s">
        <v>424</v>
      </c>
      <c r="C153" s="373" t="s">
        <v>457</v>
      </c>
      <c r="D153" s="376">
        <f>D$56+D152</f>
        <v>1650</v>
      </c>
      <c r="E153" s="376">
        <f t="shared" ref="E153:M153" si="131">E$56+E152</f>
        <v>450</v>
      </c>
      <c r="F153" s="376">
        <f t="shared" ref="F153" si="132">F$56+F152</f>
        <v>450</v>
      </c>
      <c r="G153" s="376">
        <f t="shared" si="131"/>
        <v>250</v>
      </c>
      <c r="H153" s="375">
        <f t="shared" si="131"/>
        <v>2800</v>
      </c>
      <c r="I153" s="376">
        <f t="shared" si="131"/>
        <v>1650</v>
      </c>
      <c r="J153" s="376">
        <f t="shared" si="131"/>
        <v>450</v>
      </c>
      <c r="K153" s="376">
        <f t="shared" ref="K153" si="133">K$56+K152</f>
        <v>450</v>
      </c>
      <c r="L153" s="376">
        <f t="shared" si="131"/>
        <v>250</v>
      </c>
      <c r="M153" s="375">
        <f t="shared" si="131"/>
        <v>2800</v>
      </c>
    </row>
    <row r="154" spans="1:34" ht="20" customHeight="1" x14ac:dyDescent="0.2">
      <c r="B154" s="377" t="s">
        <v>424</v>
      </c>
      <c r="C154" s="377" t="s">
        <v>458</v>
      </c>
      <c r="D154" s="378">
        <f>D153-I153</f>
        <v>0</v>
      </c>
      <c r="E154" s="378">
        <f>E153-J153</f>
        <v>0</v>
      </c>
      <c r="F154" s="378">
        <f>F153-L153</f>
        <v>200</v>
      </c>
      <c r="G154" s="378">
        <f>G153-L153</f>
        <v>0</v>
      </c>
      <c r="H154" s="379">
        <f>H153-M153</f>
        <v>0</v>
      </c>
      <c r="I154" s="256"/>
      <c r="J154" s="256"/>
      <c r="K154" s="256"/>
      <c r="L154" s="256"/>
      <c r="M154" s="303"/>
    </row>
    <row r="155" spans="1:34" ht="20" customHeight="1" x14ac:dyDescent="0.2">
      <c r="B155" s="377" t="s">
        <v>424</v>
      </c>
      <c r="C155" s="377" t="s">
        <v>459</v>
      </c>
      <c r="D155" s="380">
        <f>D154/D153</f>
        <v>0</v>
      </c>
      <c r="E155" s="380">
        <f>E154/E153</f>
        <v>0</v>
      </c>
      <c r="F155" s="380">
        <f>F154/F153</f>
        <v>0.44444444444444442</v>
      </c>
      <c r="G155" s="380">
        <f>G154/G153</f>
        <v>0</v>
      </c>
      <c r="H155" s="381">
        <f>H154/H153</f>
        <v>0</v>
      </c>
      <c r="I155" s="256"/>
      <c r="J155" s="256"/>
      <c r="K155" s="256"/>
      <c r="L155" s="256"/>
      <c r="M155" s="303"/>
    </row>
    <row r="156" spans="1:34" s="359" customFormat="1" ht="32" customHeight="1" x14ac:dyDescent="0.2">
      <c r="A156" s="355"/>
      <c r="B156" s="356"/>
      <c r="C156" s="356"/>
      <c r="D156" s="357"/>
      <c r="E156" s="357"/>
      <c r="F156" s="357"/>
      <c r="G156" s="357"/>
      <c r="H156" s="358"/>
      <c r="I156" s="357"/>
      <c r="J156" s="357"/>
      <c r="K156" s="357"/>
      <c r="L156" s="357"/>
      <c r="M156" s="358"/>
      <c r="N156" s="355"/>
      <c r="O156" s="355"/>
      <c r="P156" s="355"/>
      <c r="Q156" s="355"/>
      <c r="R156" s="355"/>
      <c r="S156" s="355"/>
      <c r="T156" s="355"/>
      <c r="U156" s="355"/>
      <c r="V156" s="355"/>
      <c r="W156" s="355"/>
      <c r="X156" s="355"/>
      <c r="Y156" s="355"/>
      <c r="Z156" s="355"/>
      <c r="AA156" s="355"/>
      <c r="AB156" s="355"/>
      <c r="AC156" s="355"/>
      <c r="AD156" s="355"/>
      <c r="AE156" s="355"/>
      <c r="AF156" s="355"/>
      <c r="AG156" s="355"/>
      <c r="AH156" s="355"/>
    </row>
    <row r="157" spans="1:34" s="363" customFormat="1" ht="32" customHeight="1" x14ac:dyDescent="0.2">
      <c r="A157" s="362"/>
      <c r="B157" s="318" t="s">
        <v>462</v>
      </c>
      <c r="C157" s="318"/>
      <c r="D157" s="318"/>
      <c r="E157" s="318"/>
      <c r="F157" s="318"/>
      <c r="G157" s="318"/>
      <c r="H157" s="318"/>
      <c r="I157" s="318"/>
      <c r="J157" s="318"/>
      <c r="K157" s="318"/>
      <c r="L157" s="318"/>
      <c r="M157" s="318"/>
      <c r="N157" s="362"/>
      <c r="O157" s="362"/>
      <c r="P157" s="362"/>
      <c r="Q157" s="362"/>
      <c r="R157" s="362"/>
      <c r="S157" s="362"/>
      <c r="T157" s="362"/>
      <c r="U157" s="362"/>
      <c r="V157" s="362"/>
      <c r="W157" s="362"/>
      <c r="X157" s="362"/>
      <c r="Y157" s="362"/>
      <c r="Z157" s="362"/>
      <c r="AA157" s="362"/>
      <c r="AB157" s="362"/>
      <c r="AC157" s="362"/>
      <c r="AD157" s="362"/>
      <c r="AE157" s="362"/>
      <c r="AF157" s="362"/>
      <c r="AG157" s="362"/>
      <c r="AH157" s="362"/>
    </row>
    <row r="158" spans="1:34" ht="20" customHeight="1" x14ac:dyDescent="0.2">
      <c r="B158" s="185" t="s">
        <v>421</v>
      </c>
      <c r="C158" s="185" t="s">
        <v>465</v>
      </c>
      <c r="D158" s="300">
        <f>'Global Avg HW (Excluding US)'!$C$11/3</f>
        <v>333.33333333333331</v>
      </c>
      <c r="E158" s="300">
        <f>D158</f>
        <v>333.33333333333331</v>
      </c>
      <c r="F158" s="300">
        <f>D158</f>
        <v>333.33333333333331</v>
      </c>
      <c r="G158" s="300">
        <f>'Global Avg HW (Excluding US)'!$F$11</f>
        <v>100</v>
      </c>
      <c r="H158" s="317">
        <f>SUM(D158:G158)</f>
        <v>1100</v>
      </c>
      <c r="I158" s="300">
        <f>'Global Avg HW (Excluding US)'!$C$18/3</f>
        <v>333.33333333333331</v>
      </c>
      <c r="J158" s="300">
        <f>I158</f>
        <v>333.33333333333331</v>
      </c>
      <c r="K158" s="300">
        <f>I158</f>
        <v>333.33333333333331</v>
      </c>
      <c r="L158" s="300">
        <f>'Global Avg HW (Excluding US)'!$F$18</f>
        <v>100</v>
      </c>
      <c r="M158" s="317">
        <f>SUM(I158:L158)</f>
        <v>1100</v>
      </c>
    </row>
    <row r="159" spans="1:34" ht="20" customHeight="1" x14ac:dyDescent="0.2">
      <c r="B159" s="185" t="s">
        <v>421</v>
      </c>
      <c r="C159" s="185" t="s">
        <v>101</v>
      </c>
      <c r="D159" s="300">
        <f>'Global Avg HW (Excluding US)'!$D$11/3</f>
        <v>33.333333333333336</v>
      </c>
      <c r="E159" s="300">
        <f t="shared" ref="E159:E160" si="134">D159</f>
        <v>33.333333333333336</v>
      </c>
      <c r="F159" s="300">
        <f t="shared" ref="F159:F160" si="135">D159</f>
        <v>33.333333333333336</v>
      </c>
      <c r="G159" s="300">
        <f>'Global Avg HW (Excluding US)'!$G$11</f>
        <v>100</v>
      </c>
      <c r="H159" s="317">
        <f>SUM(D159:G159)</f>
        <v>200</v>
      </c>
      <c r="I159" s="300">
        <f>'Global Avg HW (Excluding US)'!$D$18/3</f>
        <v>33.333333333333336</v>
      </c>
      <c r="J159" s="300">
        <f t="shared" ref="J159:J160" si="136">I159</f>
        <v>33.333333333333336</v>
      </c>
      <c r="K159" s="300">
        <f t="shared" ref="K159:K160" si="137">I159</f>
        <v>33.333333333333336</v>
      </c>
      <c r="L159" s="300">
        <f>'Global Avg HW (Excluding US)'!$G$18</f>
        <v>100</v>
      </c>
      <c r="M159" s="317">
        <f t="shared" ref="M159:M160" si="138">SUM(I159:L159)</f>
        <v>200</v>
      </c>
    </row>
    <row r="160" spans="1:34" ht="20" customHeight="1" x14ac:dyDescent="0.2">
      <c r="B160" s="185" t="s">
        <v>421</v>
      </c>
      <c r="C160" s="185" t="s">
        <v>456</v>
      </c>
      <c r="D160" s="300">
        <f>'Global Avg HW (Excluding US)'!$E$11/3</f>
        <v>33.333333333333336</v>
      </c>
      <c r="E160" s="300">
        <f t="shared" si="134"/>
        <v>33.333333333333336</v>
      </c>
      <c r="F160" s="300">
        <f t="shared" si="135"/>
        <v>33.333333333333336</v>
      </c>
      <c r="G160" s="300">
        <f>'Global Avg HW (Excluding US)'!$H$11</f>
        <v>100</v>
      </c>
      <c r="H160" s="317">
        <f>SUM(D160:G160)</f>
        <v>200</v>
      </c>
      <c r="I160" s="300">
        <f>'Global Avg HW (Excluding US)'!$E$18/3</f>
        <v>33.333333333333336</v>
      </c>
      <c r="J160" s="300">
        <f t="shared" si="136"/>
        <v>33.333333333333336</v>
      </c>
      <c r="K160" s="300">
        <f t="shared" si="137"/>
        <v>33.333333333333336</v>
      </c>
      <c r="L160" s="300">
        <f>'Global Avg HW (Excluding US)'!$H$18</f>
        <v>100</v>
      </c>
      <c r="M160" s="317">
        <f t="shared" si="138"/>
        <v>200</v>
      </c>
    </row>
    <row r="161" spans="1:34" ht="20" customHeight="1" x14ac:dyDescent="0.2">
      <c r="B161" s="182" t="s">
        <v>421</v>
      </c>
      <c r="C161" s="182" t="s">
        <v>437</v>
      </c>
      <c r="D161" s="316">
        <f t="shared" ref="D161:M161" si="139">SUM(D158:D160)</f>
        <v>399.99999999999994</v>
      </c>
      <c r="E161" s="316">
        <f t="shared" si="139"/>
        <v>399.99999999999994</v>
      </c>
      <c r="F161" s="316">
        <f t="shared" ref="F161" si="140">SUM(F158:F160)</f>
        <v>399.99999999999994</v>
      </c>
      <c r="G161" s="316">
        <f t="shared" si="139"/>
        <v>300</v>
      </c>
      <c r="H161" s="317">
        <f t="shared" si="139"/>
        <v>1500</v>
      </c>
      <c r="I161" s="316">
        <f t="shared" si="139"/>
        <v>399.99999999999994</v>
      </c>
      <c r="J161" s="316">
        <f t="shared" si="139"/>
        <v>399.99999999999994</v>
      </c>
      <c r="K161" s="316">
        <f t="shared" ref="K161" si="141">SUM(K158:K160)</f>
        <v>399.99999999999994</v>
      </c>
      <c r="L161" s="316">
        <f t="shared" si="139"/>
        <v>300</v>
      </c>
      <c r="M161" s="317">
        <f t="shared" si="139"/>
        <v>1500</v>
      </c>
    </row>
    <row r="162" spans="1:34" ht="20" customHeight="1" x14ac:dyDescent="0.2">
      <c r="B162" s="373" t="s">
        <v>421</v>
      </c>
      <c r="C162" s="373" t="s">
        <v>457</v>
      </c>
      <c r="D162" s="376">
        <f>D$56+D161</f>
        <v>850</v>
      </c>
      <c r="E162" s="376">
        <f t="shared" ref="E162:M162" si="142">E$56+E161</f>
        <v>850</v>
      </c>
      <c r="F162" s="376">
        <f t="shared" ref="F162" si="143">F$56+F161</f>
        <v>850</v>
      </c>
      <c r="G162" s="376">
        <f t="shared" si="142"/>
        <v>750</v>
      </c>
      <c r="H162" s="375">
        <f t="shared" si="142"/>
        <v>3300</v>
      </c>
      <c r="I162" s="376">
        <f t="shared" si="142"/>
        <v>850</v>
      </c>
      <c r="J162" s="376">
        <f t="shared" si="142"/>
        <v>850</v>
      </c>
      <c r="K162" s="376">
        <f t="shared" ref="K162" si="144">K$56+K161</f>
        <v>850</v>
      </c>
      <c r="L162" s="376">
        <f t="shared" si="142"/>
        <v>750</v>
      </c>
      <c r="M162" s="375">
        <f t="shared" si="142"/>
        <v>3300</v>
      </c>
    </row>
    <row r="163" spans="1:34" ht="20" customHeight="1" x14ac:dyDescent="0.2">
      <c r="B163" s="377" t="s">
        <v>421</v>
      </c>
      <c r="C163" s="377" t="s">
        <v>458</v>
      </c>
      <c r="D163" s="378">
        <f>D162-I162</f>
        <v>0</v>
      </c>
      <c r="E163" s="378">
        <f>E162-J162</f>
        <v>0</v>
      </c>
      <c r="F163" s="378">
        <f>F162-L162</f>
        <v>100</v>
      </c>
      <c r="G163" s="378">
        <f>G162-L162</f>
        <v>0</v>
      </c>
      <c r="H163" s="379">
        <f>H162-M162</f>
        <v>0</v>
      </c>
      <c r="I163" s="256"/>
      <c r="J163" s="256"/>
      <c r="K163" s="256"/>
      <c r="L163" s="256"/>
      <c r="M163" s="303"/>
    </row>
    <row r="164" spans="1:34" ht="20" customHeight="1" x14ac:dyDescent="0.2">
      <c r="B164" s="377" t="s">
        <v>421</v>
      </c>
      <c r="C164" s="377" t="s">
        <v>459</v>
      </c>
      <c r="D164" s="380">
        <f>D163/D162</f>
        <v>0</v>
      </c>
      <c r="E164" s="380">
        <f>E163/E162</f>
        <v>0</v>
      </c>
      <c r="F164" s="380">
        <f>F163/F162</f>
        <v>0.11764705882352941</v>
      </c>
      <c r="G164" s="380">
        <f>G163/G162</f>
        <v>0</v>
      </c>
      <c r="H164" s="381">
        <f>H163/H162</f>
        <v>0</v>
      </c>
      <c r="I164" s="256"/>
      <c r="J164" s="256"/>
      <c r="K164" s="256"/>
      <c r="L164" s="256"/>
      <c r="M164" s="303"/>
    </row>
    <row r="165" spans="1:34" s="359" customFormat="1" ht="32" customHeight="1" x14ac:dyDescent="0.2">
      <c r="A165" s="355"/>
      <c r="B165" s="356"/>
      <c r="C165" s="356"/>
      <c r="D165" s="357"/>
      <c r="E165" s="357"/>
      <c r="F165" s="357"/>
      <c r="G165" s="357"/>
      <c r="H165" s="358"/>
      <c r="I165" s="357"/>
      <c r="J165" s="357"/>
      <c r="K165" s="357"/>
      <c r="L165" s="357"/>
      <c r="M165" s="358"/>
      <c r="N165" s="355"/>
      <c r="O165" s="355"/>
      <c r="P165" s="355"/>
      <c r="Q165" s="355"/>
      <c r="R165" s="355"/>
      <c r="S165" s="355"/>
      <c r="T165" s="355"/>
      <c r="U165" s="355"/>
      <c r="V165" s="355"/>
      <c r="W165" s="355"/>
      <c r="X165" s="355"/>
      <c r="Y165" s="355"/>
      <c r="Z165" s="355"/>
      <c r="AA165" s="355"/>
      <c r="AB165" s="355"/>
      <c r="AC165" s="355"/>
      <c r="AD165" s="355"/>
      <c r="AE165" s="355"/>
      <c r="AF165" s="355"/>
      <c r="AG165" s="355"/>
      <c r="AH165" s="355"/>
    </row>
    <row r="166" spans="1:34" s="363" customFormat="1" ht="32" customHeight="1" x14ac:dyDescent="0.2">
      <c r="A166" s="362"/>
      <c r="B166" s="318" t="s">
        <v>463</v>
      </c>
      <c r="C166" s="318"/>
      <c r="D166" s="318"/>
      <c r="E166" s="318"/>
      <c r="F166" s="318"/>
      <c r="G166" s="318"/>
      <c r="H166" s="318"/>
      <c r="I166" s="318"/>
      <c r="J166" s="318"/>
      <c r="K166" s="318"/>
      <c r="L166" s="318"/>
      <c r="M166" s="318"/>
      <c r="N166" s="362"/>
      <c r="O166" s="362"/>
      <c r="P166" s="362"/>
      <c r="Q166" s="362"/>
      <c r="R166" s="362"/>
      <c r="S166" s="362"/>
      <c r="T166" s="362"/>
      <c r="U166" s="362"/>
      <c r="V166" s="362"/>
      <c r="W166" s="362"/>
      <c r="X166" s="362"/>
      <c r="Y166" s="362"/>
      <c r="Z166" s="362"/>
      <c r="AA166" s="362"/>
      <c r="AB166" s="362"/>
      <c r="AC166" s="362"/>
      <c r="AD166" s="362"/>
      <c r="AE166" s="362"/>
      <c r="AF166" s="362"/>
      <c r="AG166" s="362"/>
      <c r="AH166" s="362"/>
    </row>
    <row r="167" spans="1:34" ht="20" customHeight="1" x14ac:dyDescent="0.2">
      <c r="B167" s="185" t="s">
        <v>424</v>
      </c>
      <c r="C167" s="185" t="s">
        <v>465</v>
      </c>
      <c r="D167" s="300">
        <f>'Global Avg HW (Excluding US)'!$I$11</f>
        <v>1000</v>
      </c>
      <c r="E167" s="300">
        <v>0</v>
      </c>
      <c r="F167" s="300">
        <v>0</v>
      </c>
      <c r="G167" s="300">
        <v>0</v>
      </c>
      <c r="H167" s="317">
        <f>SUM(D167:G167)</f>
        <v>1000</v>
      </c>
      <c r="I167" s="300">
        <f>'Global Avg HW (Excluding US)'!$I$18</f>
        <v>1000</v>
      </c>
      <c r="J167" s="300">
        <v>0</v>
      </c>
      <c r="K167" s="300">
        <v>0</v>
      </c>
      <c r="L167" s="300">
        <v>0</v>
      </c>
      <c r="M167" s="317">
        <f>SUM(I167:L167)</f>
        <v>1000</v>
      </c>
    </row>
    <row r="168" spans="1:34" ht="20" customHeight="1" x14ac:dyDescent="0.2">
      <c r="B168" s="185" t="s">
        <v>424</v>
      </c>
      <c r="C168" s="185" t="s">
        <v>101</v>
      </c>
      <c r="D168" s="300">
        <f>'Global Avg HW (Excluding US)'!$K$11</f>
        <v>100</v>
      </c>
      <c r="E168" s="300">
        <v>0</v>
      </c>
      <c r="F168" s="300">
        <v>0</v>
      </c>
      <c r="G168" s="300">
        <v>0</v>
      </c>
      <c r="H168" s="317">
        <f>SUM(D168:G168)</f>
        <v>100</v>
      </c>
      <c r="I168" s="300">
        <f>'Global Avg HW (Excluding US)'!$K$18</f>
        <v>100</v>
      </c>
      <c r="J168" s="300">
        <v>0</v>
      </c>
      <c r="K168" s="300">
        <v>0</v>
      </c>
      <c r="L168" s="300">
        <v>0</v>
      </c>
      <c r="M168" s="317">
        <f t="shared" ref="M168:M169" si="145">SUM(I168:L168)</f>
        <v>100</v>
      </c>
    </row>
    <row r="169" spans="1:34" ht="20" customHeight="1" x14ac:dyDescent="0.2">
      <c r="B169" s="185" t="s">
        <v>424</v>
      </c>
      <c r="C169" s="185" t="s">
        <v>456</v>
      </c>
      <c r="D169" s="300">
        <f>'Global Avg HW (Excluding US)'!$J$11</f>
        <v>100</v>
      </c>
      <c r="E169" s="300">
        <v>0</v>
      </c>
      <c r="F169" s="300">
        <v>0</v>
      </c>
      <c r="G169" s="300">
        <v>0</v>
      </c>
      <c r="H169" s="317">
        <f>SUM(D169:G169)</f>
        <v>100</v>
      </c>
      <c r="I169" s="300">
        <f>'Global Avg HW (Excluding US)'!$J$18</f>
        <v>100</v>
      </c>
      <c r="J169" s="300">
        <v>0</v>
      </c>
      <c r="K169" s="300">
        <v>0</v>
      </c>
      <c r="L169" s="300">
        <v>0</v>
      </c>
      <c r="M169" s="317">
        <f t="shared" si="145"/>
        <v>100</v>
      </c>
    </row>
    <row r="170" spans="1:34" ht="20" customHeight="1" x14ac:dyDescent="0.2">
      <c r="B170" s="185" t="s">
        <v>424</v>
      </c>
      <c r="C170" s="185" t="s">
        <v>461</v>
      </c>
      <c r="D170" s="300">
        <v>0</v>
      </c>
      <c r="E170" s="300">
        <v>0</v>
      </c>
      <c r="F170" s="300">
        <v>0</v>
      </c>
      <c r="G170" s="300">
        <f>'Global Avg HW (Excluding US)'!$M$11*-1</f>
        <v>-200</v>
      </c>
      <c r="H170" s="317">
        <f>SUM(D170:G170)</f>
        <v>-200</v>
      </c>
      <c r="I170" s="300">
        <v>0</v>
      </c>
      <c r="J170" s="300">
        <v>0</v>
      </c>
      <c r="K170" s="300">
        <v>0</v>
      </c>
      <c r="L170" s="300">
        <f>'Global Avg HW (Excluding US)'!$M$18*-1</f>
        <v>-200</v>
      </c>
      <c r="M170" s="317">
        <f>SUM(I170:L170)</f>
        <v>-200</v>
      </c>
    </row>
    <row r="171" spans="1:34" ht="20" customHeight="1" x14ac:dyDescent="0.2">
      <c r="B171" s="182" t="s">
        <v>424</v>
      </c>
      <c r="C171" s="182" t="s">
        <v>437</v>
      </c>
      <c r="D171" s="316">
        <f>SUM(D167:D170)</f>
        <v>1200</v>
      </c>
      <c r="E171" s="316">
        <f t="shared" ref="E171:G171" si="146">SUM(E167:E170)</f>
        <v>0</v>
      </c>
      <c r="F171" s="316">
        <f t="shared" ref="F171" si="147">SUM(F167:F170)</f>
        <v>0</v>
      </c>
      <c r="G171" s="316">
        <f t="shared" si="146"/>
        <v>-200</v>
      </c>
      <c r="H171" s="317">
        <f>SUM(H167:H170)</f>
        <v>1000</v>
      </c>
      <c r="I171" s="316">
        <f>SUM(I167:I170)</f>
        <v>1200</v>
      </c>
      <c r="J171" s="316">
        <f t="shared" ref="J171:L171" si="148">SUM(J167:J170)</f>
        <v>0</v>
      </c>
      <c r="K171" s="316">
        <f t="shared" ref="K171" si="149">SUM(K167:K170)</f>
        <v>0</v>
      </c>
      <c r="L171" s="316">
        <f t="shared" si="148"/>
        <v>-200</v>
      </c>
      <c r="M171" s="317">
        <f>SUM(M167:M170)</f>
        <v>1000</v>
      </c>
    </row>
    <row r="172" spans="1:34" ht="20" customHeight="1" x14ac:dyDescent="0.2">
      <c r="B172" s="373" t="s">
        <v>424</v>
      </c>
      <c r="C172" s="373" t="s">
        <v>457</v>
      </c>
      <c r="D172" s="376">
        <f>D$56+D171</f>
        <v>1650</v>
      </c>
      <c r="E172" s="376">
        <f t="shared" ref="E172:M172" si="150">E$56+E171</f>
        <v>450</v>
      </c>
      <c r="F172" s="376">
        <f t="shared" ref="F172" si="151">F$56+F171</f>
        <v>450</v>
      </c>
      <c r="G172" s="376">
        <f t="shared" si="150"/>
        <v>250</v>
      </c>
      <c r="H172" s="375">
        <f t="shared" si="150"/>
        <v>2800</v>
      </c>
      <c r="I172" s="376">
        <f t="shared" si="150"/>
        <v>1650</v>
      </c>
      <c r="J172" s="376">
        <f t="shared" si="150"/>
        <v>450</v>
      </c>
      <c r="K172" s="376">
        <f t="shared" ref="K172" si="152">K$56+K171</f>
        <v>450</v>
      </c>
      <c r="L172" s="376">
        <f t="shared" si="150"/>
        <v>250</v>
      </c>
      <c r="M172" s="375">
        <f t="shared" si="150"/>
        <v>2800</v>
      </c>
    </row>
    <row r="173" spans="1:34" ht="20" customHeight="1" x14ac:dyDescent="0.2">
      <c r="B173" s="377" t="s">
        <v>424</v>
      </c>
      <c r="C173" s="377" t="s">
        <v>458</v>
      </c>
      <c r="D173" s="378">
        <f>D172-I172</f>
        <v>0</v>
      </c>
      <c r="E173" s="378">
        <f>E172-J172</f>
        <v>0</v>
      </c>
      <c r="F173" s="378">
        <f>F172-L172</f>
        <v>200</v>
      </c>
      <c r="G173" s="378">
        <f>G172-L172</f>
        <v>0</v>
      </c>
      <c r="H173" s="379">
        <f>H172-M172</f>
        <v>0</v>
      </c>
      <c r="I173" s="256"/>
      <c r="J173" s="256"/>
      <c r="K173" s="256"/>
      <c r="L173" s="256"/>
      <c r="M173" s="303"/>
    </row>
    <row r="174" spans="1:34" ht="20" customHeight="1" x14ac:dyDescent="0.2">
      <c r="B174" s="377" t="s">
        <v>424</v>
      </c>
      <c r="C174" s="377" t="s">
        <v>459</v>
      </c>
      <c r="D174" s="380">
        <f>D173/D172</f>
        <v>0</v>
      </c>
      <c r="E174" s="380">
        <f>E173/E172</f>
        <v>0</v>
      </c>
      <c r="F174" s="380">
        <f>F173/F172</f>
        <v>0.44444444444444442</v>
      </c>
      <c r="G174" s="380">
        <f>G173/G172</f>
        <v>0</v>
      </c>
      <c r="H174" s="381">
        <f>H173/H172</f>
        <v>0</v>
      </c>
      <c r="I174" s="256"/>
      <c r="J174" s="256"/>
      <c r="K174" s="256"/>
      <c r="L174" s="256"/>
      <c r="M174" s="303"/>
    </row>
    <row r="175" spans="1:34" s="106" customFormat="1" x14ac:dyDescent="0.2">
      <c r="B175" s="30"/>
      <c r="C175" s="30"/>
      <c r="H175" s="266"/>
      <c r="M175" s="266"/>
    </row>
    <row r="176" spans="1:34" s="106" customFormat="1" x14ac:dyDescent="0.2">
      <c r="B176" s="30"/>
      <c r="C176" s="30"/>
      <c r="H176" s="266"/>
      <c r="M176" s="266"/>
    </row>
    <row r="177" spans="2:13" s="106" customFormat="1" x14ac:dyDescent="0.2">
      <c r="B177" s="30"/>
      <c r="C177" s="30"/>
      <c r="H177" s="266"/>
      <c r="M177" s="266"/>
    </row>
    <row r="178" spans="2:13" s="106" customFormat="1" x14ac:dyDescent="0.2">
      <c r="B178" s="30"/>
      <c r="C178" s="30"/>
      <c r="H178" s="266"/>
      <c r="M178" s="266"/>
    </row>
    <row r="179" spans="2:13" s="106" customFormat="1" x14ac:dyDescent="0.2">
      <c r="B179" s="30"/>
      <c r="C179" s="30"/>
      <c r="H179" s="266"/>
      <c r="M179" s="266"/>
    </row>
    <row r="180" spans="2:13" s="106" customFormat="1" x14ac:dyDescent="0.2">
      <c r="B180" s="30"/>
      <c r="C180" s="30"/>
      <c r="H180" s="266"/>
      <c r="M180" s="266"/>
    </row>
    <row r="181" spans="2:13" s="106" customFormat="1" x14ac:dyDescent="0.2">
      <c r="B181" s="30"/>
      <c r="C181" s="30"/>
      <c r="H181" s="266"/>
      <c r="M181" s="266"/>
    </row>
    <row r="182" spans="2:13" s="106" customFormat="1" x14ac:dyDescent="0.2">
      <c r="B182" s="30"/>
      <c r="C182" s="30"/>
      <c r="H182" s="266"/>
      <c r="M182" s="266"/>
    </row>
    <row r="183" spans="2:13" s="106" customFormat="1" x14ac:dyDescent="0.2">
      <c r="B183" s="30"/>
      <c r="C183" s="30"/>
      <c r="H183" s="266"/>
      <c r="M183" s="266"/>
    </row>
    <row r="184" spans="2:13" s="106" customFormat="1" x14ac:dyDescent="0.2">
      <c r="B184" s="30"/>
      <c r="C184" s="30"/>
      <c r="H184" s="266"/>
      <c r="M184" s="266"/>
    </row>
    <row r="185" spans="2:13" s="106" customFormat="1" x14ac:dyDescent="0.2">
      <c r="B185" s="30"/>
      <c r="C185" s="30"/>
      <c r="H185" s="266"/>
      <c r="M185" s="266"/>
    </row>
    <row r="186" spans="2:13" s="106" customFormat="1" x14ac:dyDescent="0.2">
      <c r="B186" s="30"/>
      <c r="C186" s="30"/>
      <c r="H186" s="266"/>
      <c r="M186" s="266"/>
    </row>
    <row r="187" spans="2:13" s="106" customFormat="1" x14ac:dyDescent="0.2">
      <c r="B187" s="30"/>
      <c r="C187" s="30"/>
      <c r="H187" s="266"/>
      <c r="M187" s="266"/>
    </row>
    <row r="188" spans="2:13" s="106" customFormat="1" x14ac:dyDescent="0.2">
      <c r="B188" s="30"/>
      <c r="C188" s="30"/>
      <c r="H188" s="266"/>
      <c r="M188" s="266"/>
    </row>
    <row r="189" spans="2:13" s="106" customFormat="1" x14ac:dyDescent="0.2">
      <c r="B189" s="30"/>
      <c r="C189" s="30"/>
      <c r="H189" s="266"/>
      <c r="M189" s="266"/>
    </row>
    <row r="190" spans="2:13" s="106" customFormat="1" x14ac:dyDescent="0.2">
      <c r="B190" s="30"/>
      <c r="C190" s="30"/>
      <c r="H190" s="266"/>
      <c r="M190" s="266"/>
    </row>
    <row r="191" spans="2:13" s="106" customFormat="1" x14ac:dyDescent="0.2">
      <c r="B191" s="30"/>
      <c r="C191" s="30"/>
      <c r="H191" s="266"/>
      <c r="M191" s="266"/>
    </row>
    <row r="192" spans="2:13" s="106" customFormat="1" x14ac:dyDescent="0.2">
      <c r="B192" s="30"/>
      <c r="C192" s="30"/>
      <c r="H192" s="266"/>
      <c r="M192" s="266"/>
    </row>
    <row r="193" spans="2:13" s="106" customFormat="1" x14ac:dyDescent="0.2">
      <c r="B193" s="30"/>
      <c r="C193" s="30"/>
      <c r="H193" s="266"/>
      <c r="M193" s="266"/>
    </row>
    <row r="194" spans="2:13" s="106" customFormat="1" x14ac:dyDescent="0.2">
      <c r="B194" s="30"/>
      <c r="C194" s="30"/>
      <c r="H194" s="266"/>
      <c r="M194" s="266"/>
    </row>
    <row r="195" spans="2:13" s="106" customFormat="1" x14ac:dyDescent="0.2">
      <c r="B195" s="30"/>
      <c r="C195" s="30"/>
      <c r="H195" s="266"/>
      <c r="M195" s="266"/>
    </row>
    <row r="196" spans="2:13" s="106" customFormat="1" x14ac:dyDescent="0.2">
      <c r="B196" s="30"/>
      <c r="C196" s="30"/>
      <c r="H196" s="266"/>
      <c r="M196" s="266"/>
    </row>
    <row r="197" spans="2:13" s="106" customFormat="1" x14ac:dyDescent="0.2">
      <c r="B197" s="30"/>
      <c r="C197" s="30"/>
      <c r="H197" s="266"/>
      <c r="M197" s="266"/>
    </row>
    <row r="198" spans="2:13" s="106" customFormat="1" x14ac:dyDescent="0.2">
      <c r="B198" s="30"/>
      <c r="C198" s="30"/>
      <c r="H198" s="266"/>
      <c r="M198" s="266"/>
    </row>
    <row r="199" spans="2:13" s="106" customFormat="1" x14ac:dyDescent="0.2">
      <c r="B199" s="30"/>
      <c r="C199" s="30"/>
      <c r="H199" s="266"/>
      <c r="M199" s="266"/>
    </row>
    <row r="200" spans="2:13" s="106" customFormat="1" x14ac:dyDescent="0.2">
      <c r="B200" s="30"/>
      <c r="C200" s="30"/>
      <c r="H200" s="266"/>
      <c r="M200" s="266"/>
    </row>
    <row r="201" spans="2:13" s="106" customFormat="1" x14ac:dyDescent="0.2">
      <c r="B201" s="30"/>
      <c r="C201" s="30"/>
      <c r="H201" s="266"/>
      <c r="M201" s="266"/>
    </row>
    <row r="202" spans="2:13" s="106" customFormat="1" x14ac:dyDescent="0.2">
      <c r="B202" s="30"/>
      <c r="C202" s="30"/>
      <c r="H202" s="266"/>
      <c r="M202" s="266"/>
    </row>
    <row r="203" spans="2:13" s="106" customFormat="1" x14ac:dyDescent="0.2">
      <c r="B203" s="30"/>
      <c r="C203" s="30"/>
      <c r="H203" s="266"/>
      <c r="M203" s="266"/>
    </row>
    <row r="204" spans="2:13" s="106" customFormat="1" x14ac:dyDescent="0.2">
      <c r="B204" s="30"/>
      <c r="C204" s="30"/>
      <c r="H204" s="266"/>
      <c r="M204" s="266"/>
    </row>
    <row r="205" spans="2:13" s="106" customFormat="1" x14ac:dyDescent="0.2">
      <c r="B205" s="30"/>
      <c r="C205" s="30"/>
      <c r="H205" s="266"/>
      <c r="M205" s="266"/>
    </row>
    <row r="206" spans="2:13" s="106" customFormat="1" x14ac:dyDescent="0.2">
      <c r="B206" s="30"/>
      <c r="C206" s="30"/>
      <c r="H206" s="266"/>
      <c r="M206" s="266"/>
    </row>
    <row r="207" spans="2:13" s="106" customFormat="1" x14ac:dyDescent="0.2">
      <c r="B207" s="30"/>
      <c r="C207" s="30"/>
      <c r="H207" s="266"/>
      <c r="M207" s="266"/>
    </row>
    <row r="208" spans="2:13" s="106" customFormat="1" x14ac:dyDescent="0.2">
      <c r="H208" s="266"/>
      <c r="M208" s="266"/>
    </row>
    <row r="209" spans="8:13" s="106" customFormat="1" x14ac:dyDescent="0.2">
      <c r="H209" s="266"/>
      <c r="M209" s="266"/>
    </row>
    <row r="210" spans="8:13" s="106" customFormat="1" x14ac:dyDescent="0.2">
      <c r="H210" s="266"/>
      <c r="M210" s="266"/>
    </row>
    <row r="211" spans="8:13" s="106" customFormat="1" x14ac:dyDescent="0.2">
      <c r="H211" s="266"/>
      <c r="M211" s="266"/>
    </row>
    <row r="212" spans="8:13" s="106" customFormat="1" x14ac:dyDescent="0.2">
      <c r="H212" s="266"/>
      <c r="M212" s="266"/>
    </row>
    <row r="213" spans="8:13" s="106" customFormat="1" x14ac:dyDescent="0.2">
      <c r="H213" s="266"/>
      <c r="M213" s="266"/>
    </row>
    <row r="214" spans="8:13" s="106" customFormat="1" x14ac:dyDescent="0.2">
      <c r="H214" s="266"/>
      <c r="M214" s="266"/>
    </row>
    <row r="215" spans="8:13" s="106" customFormat="1" x14ac:dyDescent="0.2">
      <c r="H215" s="266"/>
      <c r="M215" s="266"/>
    </row>
    <row r="216" spans="8:13" s="106" customFormat="1" x14ac:dyDescent="0.2">
      <c r="H216" s="266"/>
      <c r="M216" s="266"/>
    </row>
    <row r="217" spans="8:13" s="106" customFormat="1" x14ac:dyDescent="0.2">
      <c r="H217" s="266"/>
      <c r="M217" s="266"/>
    </row>
    <row r="218" spans="8:13" s="106" customFormat="1" x14ac:dyDescent="0.2">
      <c r="H218" s="266"/>
      <c r="M218" s="266"/>
    </row>
    <row r="219" spans="8:13" s="106" customFormat="1" x14ac:dyDescent="0.2">
      <c r="H219" s="266"/>
      <c r="M219" s="266"/>
    </row>
    <row r="220" spans="8:13" s="106" customFormat="1" x14ac:dyDescent="0.2">
      <c r="H220" s="266"/>
      <c r="M220" s="266"/>
    </row>
    <row r="221" spans="8:13" s="106" customFormat="1" x14ac:dyDescent="0.2">
      <c r="H221" s="266"/>
      <c r="M221" s="266"/>
    </row>
    <row r="222" spans="8:13" s="106" customFormat="1" x14ac:dyDescent="0.2">
      <c r="H222" s="266"/>
      <c r="M222" s="266"/>
    </row>
    <row r="223" spans="8:13" s="106" customFormat="1" x14ac:dyDescent="0.2">
      <c r="H223" s="266"/>
      <c r="M223" s="266"/>
    </row>
    <row r="224" spans="8:13" s="106" customFormat="1" x14ac:dyDescent="0.2">
      <c r="H224" s="266"/>
      <c r="M224" s="266"/>
    </row>
  </sheetData>
  <mergeCells count="6">
    <mergeCell ref="I6:M6"/>
    <mergeCell ref="B3:E3"/>
    <mergeCell ref="B4:E4"/>
    <mergeCell ref="B6:B7"/>
    <mergeCell ref="C6:C7"/>
    <mergeCell ref="D6:H6"/>
  </mergeCells>
  <pageMargins left="0.7" right="0.7" top="0.75" bottom="0.75" header="0.3" footer="0.3"/>
  <pageSetup orientation="portrait" horizontalDpi="0" verticalDpi="0"/>
  <ignoredErrors>
    <ignoredError sqref="E39:G39 J39:L39 E46:H46 J46:L46" formula="1"/>
  </ignoredError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1C6EA5-03DF-1B45-A475-A114FAA58539}">
  <sheetPr codeName="Sheet11">
    <tabColor rgb="FF74BF4B"/>
  </sheetPr>
  <dimension ref="A1:AC100"/>
  <sheetViews>
    <sheetView zoomScaleNormal="100" workbookViewId="0"/>
  </sheetViews>
  <sheetFormatPr baseColWidth="10" defaultColWidth="10.83203125" defaultRowHeight="16" x14ac:dyDescent="0.2"/>
  <cols>
    <col min="1" max="1" width="4.83203125" style="106" customWidth="1"/>
    <col min="3" max="3" width="32.83203125" customWidth="1"/>
    <col min="4" max="7" width="24.83203125" customWidth="1"/>
    <col min="8" max="10" width="12.83203125" customWidth="1"/>
    <col min="11" max="11" width="21.5" style="106" customWidth="1"/>
    <col min="12" max="12" width="20" style="106" customWidth="1"/>
    <col min="13" max="29" width="10.83203125" style="106"/>
  </cols>
  <sheetData>
    <row r="1" spans="1:29" s="106" customFormat="1" ht="40" customHeight="1" x14ac:dyDescent="0.3">
      <c r="B1" s="289" t="s">
        <v>467</v>
      </c>
    </row>
    <row r="2" spans="1:29" s="106" customFormat="1" ht="20" customHeight="1" x14ac:dyDescent="0.2"/>
    <row r="3" spans="1:29" s="388" customFormat="1" ht="20" customHeight="1" x14ac:dyDescent="0.2">
      <c r="A3" s="132"/>
      <c r="B3" s="424" t="s">
        <v>42</v>
      </c>
      <c r="C3" s="424"/>
      <c r="D3" s="424"/>
      <c r="E3" s="424"/>
      <c r="F3" s="387"/>
      <c r="G3" s="387"/>
      <c r="H3" s="387"/>
      <c r="I3" s="387"/>
      <c r="J3" s="387"/>
      <c r="K3" s="132"/>
      <c r="L3" s="132"/>
      <c r="M3" s="132"/>
      <c r="N3" s="132"/>
      <c r="O3" s="132"/>
      <c r="P3" s="132"/>
      <c r="Q3" s="132"/>
      <c r="R3" s="132"/>
      <c r="S3" s="132"/>
      <c r="T3" s="132"/>
      <c r="U3" s="132"/>
      <c r="V3" s="132"/>
      <c r="W3" s="132"/>
      <c r="X3" s="132"/>
      <c r="Y3" s="132"/>
      <c r="Z3" s="132"/>
      <c r="AA3" s="132"/>
      <c r="AB3" s="132"/>
      <c r="AC3" s="132"/>
    </row>
    <row r="4" spans="1:29" s="20" customFormat="1" ht="97" customHeight="1" x14ac:dyDescent="0.2">
      <c r="A4" s="88"/>
      <c r="B4" s="433" t="s">
        <v>483</v>
      </c>
      <c r="C4" s="433"/>
      <c r="D4" s="433"/>
      <c r="E4" s="433"/>
      <c r="F4" s="108"/>
      <c r="G4" s="108"/>
      <c r="H4" s="108"/>
      <c r="I4" s="108"/>
      <c r="J4" s="108"/>
      <c r="K4" s="88"/>
      <c r="L4" s="88"/>
      <c r="M4" s="88"/>
      <c r="N4" s="88"/>
      <c r="O4" s="88"/>
      <c r="P4" s="88"/>
      <c r="Q4" s="88"/>
      <c r="R4" s="88"/>
      <c r="S4" s="88"/>
      <c r="T4" s="88"/>
      <c r="U4" s="88"/>
      <c r="V4" s="88"/>
      <c r="W4" s="88"/>
      <c r="X4" s="88"/>
      <c r="Y4" s="88"/>
      <c r="Z4" s="88"/>
      <c r="AA4" s="88"/>
      <c r="AB4" s="88"/>
      <c r="AC4" s="88"/>
    </row>
    <row r="5" spans="1:29" s="264" customFormat="1" ht="20" customHeight="1" x14ac:dyDescent="0.2">
      <c r="D5" s="265"/>
      <c r="E5" s="265"/>
      <c r="F5" s="265"/>
      <c r="G5" s="265"/>
      <c r="H5" s="265"/>
      <c r="I5" s="265"/>
      <c r="J5" s="265"/>
      <c r="K5" s="265"/>
      <c r="L5" s="265"/>
      <c r="M5" s="265"/>
      <c r="N5" s="265"/>
      <c r="O5" s="265"/>
      <c r="Q5" s="265"/>
      <c r="R5" s="265"/>
      <c r="S5" s="265"/>
      <c r="U5" s="265"/>
      <c r="V5" s="265"/>
      <c r="W5" s="265"/>
      <c r="Y5" s="265"/>
      <c r="Z5" s="265"/>
      <c r="AA5" s="265"/>
    </row>
    <row r="6" spans="1:29" s="264" customFormat="1" ht="24" customHeight="1" x14ac:dyDescent="0.25">
      <c r="B6" s="269" t="s">
        <v>468</v>
      </c>
      <c r="F6" s="265"/>
      <c r="G6" s="265"/>
      <c r="H6" s="265"/>
      <c r="I6" s="265"/>
      <c r="J6" s="265"/>
      <c r="K6" s="265"/>
      <c r="L6" s="265"/>
      <c r="M6" s="265"/>
      <c r="N6" s="265"/>
      <c r="O6" s="265"/>
      <c r="Q6" s="265"/>
      <c r="R6" s="265"/>
      <c r="S6" s="265"/>
      <c r="U6" s="265"/>
      <c r="V6" s="265"/>
      <c r="W6" s="265"/>
      <c r="Y6" s="265"/>
      <c r="Z6" s="265"/>
      <c r="AA6" s="265"/>
    </row>
    <row r="7" spans="1:29" s="264" customFormat="1" ht="20" customHeight="1" x14ac:dyDescent="0.2">
      <c r="D7" s="265"/>
      <c r="E7" s="265"/>
      <c r="F7" s="265"/>
      <c r="G7" s="265"/>
      <c r="H7" s="265"/>
      <c r="I7" s="265"/>
      <c r="J7" s="265"/>
      <c r="K7" s="265"/>
      <c r="L7" s="265"/>
      <c r="M7" s="265"/>
      <c r="N7" s="265"/>
      <c r="O7" s="265"/>
      <c r="Q7" s="265"/>
      <c r="R7" s="265"/>
      <c r="S7" s="265"/>
      <c r="U7" s="265"/>
      <c r="V7" s="265"/>
      <c r="W7" s="265"/>
      <c r="Y7" s="265"/>
      <c r="Z7" s="265"/>
      <c r="AA7" s="265"/>
    </row>
    <row r="8" spans="1:29" ht="20" customHeight="1" x14ac:dyDescent="0.2">
      <c r="B8" s="298" t="s">
        <v>411</v>
      </c>
      <c r="C8" s="294"/>
      <c r="D8" s="294"/>
      <c r="E8" s="294"/>
      <c r="F8" s="294"/>
      <c r="G8" s="295"/>
      <c r="H8" s="428" t="s">
        <v>412</v>
      </c>
      <c r="I8" s="428"/>
      <c r="J8" s="428"/>
    </row>
    <row r="9" spans="1:29" ht="20" customHeight="1" x14ac:dyDescent="0.2">
      <c r="B9" s="168" t="s">
        <v>413</v>
      </c>
      <c r="C9" s="168" t="s">
        <v>414</v>
      </c>
      <c r="D9" s="168" t="s">
        <v>415</v>
      </c>
      <c r="E9" s="168" t="s">
        <v>416</v>
      </c>
      <c r="F9" s="168" t="s">
        <v>417</v>
      </c>
      <c r="G9" s="168" t="s">
        <v>418</v>
      </c>
      <c r="H9" s="168" t="s">
        <v>419</v>
      </c>
      <c r="I9" s="168" t="s">
        <v>420</v>
      </c>
      <c r="J9" s="168" t="s">
        <v>183</v>
      </c>
    </row>
    <row r="10" spans="1:29" ht="20" customHeight="1" x14ac:dyDescent="0.2">
      <c r="B10" s="286" t="s">
        <v>421</v>
      </c>
      <c r="C10" s="286" t="s">
        <v>422</v>
      </c>
      <c r="D10" s="271">
        <f>'4-year TCO Details'!H64</f>
        <v>3300</v>
      </c>
      <c r="E10" s="271">
        <f>'4-year TCO Details'!M64</f>
        <v>3300</v>
      </c>
      <c r="F10" s="271">
        <f>D10-E10</f>
        <v>0</v>
      </c>
      <c r="G10" s="258">
        <f>F10/D10</f>
        <v>0</v>
      </c>
      <c r="H10" s="386">
        <v>0</v>
      </c>
      <c r="I10" s="386">
        <v>0</v>
      </c>
      <c r="J10" s="273">
        <f>H10+I10</f>
        <v>0</v>
      </c>
    </row>
    <row r="11" spans="1:29" ht="20" customHeight="1" x14ac:dyDescent="0.2">
      <c r="B11" s="286" t="s">
        <v>421</v>
      </c>
      <c r="C11" s="286" t="s">
        <v>423</v>
      </c>
      <c r="D11" s="271">
        <f>'4-year TCO Details'!H83</f>
        <v>3300</v>
      </c>
      <c r="E11" s="271">
        <f>'4-year TCO Details'!M83</f>
        <v>3300</v>
      </c>
      <c r="F11" s="271">
        <f>D11-E11</f>
        <v>0</v>
      </c>
      <c r="G11" s="258">
        <f>F11/D11</f>
        <v>0</v>
      </c>
      <c r="H11" s="386">
        <v>0</v>
      </c>
      <c r="I11" s="386">
        <v>0</v>
      </c>
      <c r="J11" s="273">
        <f>H11+I11</f>
        <v>0</v>
      </c>
      <c r="K11" s="282"/>
    </row>
    <row r="12" spans="1:29" s="5" customFormat="1" ht="20" customHeight="1" x14ac:dyDescent="0.2">
      <c r="A12" s="264"/>
      <c r="B12" s="286" t="s">
        <v>424</v>
      </c>
      <c r="C12" s="286" t="s">
        <v>422</v>
      </c>
      <c r="D12" s="271">
        <f>'4-year TCO Details'!H74</f>
        <v>2800</v>
      </c>
      <c r="E12" s="271">
        <f>'4-year TCO Details'!M74</f>
        <v>2800</v>
      </c>
      <c r="F12" s="271">
        <f>D12-E12</f>
        <v>0</v>
      </c>
      <c r="G12" s="258">
        <f>F12/D12</f>
        <v>0</v>
      </c>
      <c r="H12" s="386">
        <v>0</v>
      </c>
      <c r="I12" s="386">
        <v>0</v>
      </c>
      <c r="J12" s="273">
        <f>H12+I12</f>
        <v>0</v>
      </c>
      <c r="K12" s="283"/>
      <c r="L12" s="264"/>
      <c r="M12" s="264"/>
      <c r="N12" s="264"/>
      <c r="O12" s="264"/>
      <c r="P12" s="264"/>
      <c r="Q12" s="264"/>
      <c r="R12" s="264"/>
      <c r="S12" s="264"/>
      <c r="T12" s="264"/>
      <c r="U12" s="264"/>
      <c r="V12" s="264"/>
      <c r="W12" s="264"/>
      <c r="X12" s="264"/>
      <c r="Y12" s="264"/>
      <c r="Z12" s="264"/>
      <c r="AA12" s="264"/>
      <c r="AB12" s="264"/>
      <c r="AC12" s="264"/>
    </row>
    <row r="13" spans="1:29" s="5" customFormat="1" ht="20" customHeight="1" x14ac:dyDescent="0.2">
      <c r="A13" s="264"/>
      <c r="B13" s="286" t="s">
        <v>424</v>
      </c>
      <c r="C13" s="286" t="s">
        <v>423</v>
      </c>
      <c r="D13" s="271">
        <f>'4-year TCO Details'!H94</f>
        <v>2800</v>
      </c>
      <c r="E13" s="271">
        <f>'4-year TCO Details'!M94</f>
        <v>2800</v>
      </c>
      <c r="F13" s="271">
        <f>D13-E13</f>
        <v>0</v>
      </c>
      <c r="G13" s="258">
        <f>F13/D13</f>
        <v>0</v>
      </c>
      <c r="H13" s="386">
        <v>0</v>
      </c>
      <c r="I13" s="386">
        <v>0</v>
      </c>
      <c r="J13" s="273">
        <f>H13+I13</f>
        <v>0</v>
      </c>
      <c r="K13" s="283"/>
      <c r="L13" s="264"/>
      <c r="M13" s="264"/>
      <c r="N13" s="264"/>
      <c r="O13" s="264"/>
      <c r="P13" s="264"/>
      <c r="Q13" s="264"/>
      <c r="R13" s="264"/>
      <c r="S13" s="264"/>
      <c r="T13" s="264"/>
      <c r="U13" s="264"/>
      <c r="V13" s="264"/>
      <c r="W13" s="264"/>
      <c r="X13" s="264"/>
      <c r="Y13" s="264"/>
      <c r="Z13" s="264"/>
      <c r="AA13" s="264"/>
      <c r="AB13" s="264"/>
      <c r="AC13" s="264"/>
    </row>
    <row r="14" spans="1:29" ht="20" customHeight="1" x14ac:dyDescent="0.2">
      <c r="B14" s="297"/>
      <c r="C14" s="297"/>
      <c r="D14" s="256"/>
      <c r="E14" s="256"/>
      <c r="F14" s="256"/>
      <c r="G14" s="256"/>
      <c r="H14" s="261"/>
      <c r="I14" s="262"/>
      <c r="J14" s="274">
        <f>SUM(J10:J13)</f>
        <v>0</v>
      </c>
      <c r="K14" s="263"/>
    </row>
    <row r="15" spans="1:29" s="106" customFormat="1" ht="33" customHeight="1" x14ac:dyDescent="0.2">
      <c r="B15" s="29"/>
      <c r="C15" s="29"/>
      <c r="H15" s="426" t="s">
        <v>425</v>
      </c>
      <c r="I15" s="426"/>
      <c r="J15" s="426"/>
    </row>
    <row r="16" spans="1:29" s="264" customFormat="1" ht="20" customHeight="1" x14ac:dyDescent="0.2">
      <c r="B16" s="290"/>
      <c r="C16" s="290"/>
      <c r="D16" s="265"/>
      <c r="E16" s="265"/>
      <c r="F16" s="265"/>
      <c r="G16" s="265"/>
      <c r="H16" s="265"/>
      <c r="I16" s="265"/>
      <c r="J16" s="265"/>
      <c r="K16" s="265"/>
      <c r="L16" s="265"/>
      <c r="M16" s="265"/>
      <c r="N16" s="265"/>
      <c r="O16" s="265"/>
      <c r="Q16" s="265"/>
      <c r="R16" s="265"/>
      <c r="S16" s="265"/>
      <c r="U16" s="265"/>
      <c r="V16" s="265"/>
      <c r="W16" s="265"/>
      <c r="Y16" s="265"/>
      <c r="Z16" s="265"/>
      <c r="AA16" s="265"/>
    </row>
    <row r="17" spans="1:29" ht="20" customHeight="1" x14ac:dyDescent="0.2">
      <c r="B17" s="291" t="s">
        <v>426</v>
      </c>
      <c r="C17" s="294"/>
      <c r="D17" s="294"/>
      <c r="E17" s="294"/>
      <c r="F17" s="294"/>
      <c r="G17" s="295"/>
      <c r="H17" s="428" t="s">
        <v>412</v>
      </c>
      <c r="I17" s="428"/>
      <c r="J17" s="428"/>
    </row>
    <row r="18" spans="1:29" ht="20" customHeight="1" x14ac:dyDescent="0.2">
      <c r="B18" s="168" t="s">
        <v>413</v>
      </c>
      <c r="C18" s="168" t="s">
        <v>414</v>
      </c>
      <c r="D18" s="168" t="s">
        <v>415</v>
      </c>
      <c r="E18" s="168" t="s">
        <v>416</v>
      </c>
      <c r="F18" s="168" t="s">
        <v>417</v>
      </c>
      <c r="G18" s="168" t="s">
        <v>418</v>
      </c>
      <c r="H18" s="168" t="s">
        <v>419</v>
      </c>
      <c r="I18" s="168" t="s">
        <v>420</v>
      </c>
      <c r="J18" s="168" t="s">
        <v>183</v>
      </c>
    </row>
    <row r="19" spans="1:29" ht="20" customHeight="1" x14ac:dyDescent="0.2">
      <c r="B19" s="286" t="s">
        <v>421</v>
      </c>
      <c r="C19" s="286" t="s">
        <v>422</v>
      </c>
      <c r="D19" s="271">
        <f>'4-year TCO Details'!H104</f>
        <v>3300</v>
      </c>
      <c r="E19" s="271">
        <f>'4-year TCO Details'!M104</f>
        <v>3300</v>
      </c>
      <c r="F19" s="271">
        <f>D19-E19</f>
        <v>0</v>
      </c>
      <c r="G19" s="259">
        <f>F19/D19</f>
        <v>0</v>
      </c>
      <c r="H19" s="386">
        <v>0</v>
      </c>
      <c r="I19" s="386">
        <v>0</v>
      </c>
      <c r="J19" s="273">
        <f>H19+I19</f>
        <v>0</v>
      </c>
    </row>
    <row r="20" spans="1:29" ht="20" customHeight="1" x14ac:dyDescent="0.2">
      <c r="B20" s="286" t="s">
        <v>421</v>
      </c>
      <c r="C20" s="286" t="s">
        <v>423</v>
      </c>
      <c r="D20" s="271">
        <f>'4-year TCO Details'!H123</f>
        <v>3300</v>
      </c>
      <c r="E20" s="271">
        <f>'4-year TCO Details'!M123</f>
        <v>3300</v>
      </c>
      <c r="F20" s="271">
        <f>D20-E20</f>
        <v>0</v>
      </c>
      <c r="G20" s="259">
        <f>F20/D20</f>
        <v>0</v>
      </c>
      <c r="H20" s="386">
        <v>0</v>
      </c>
      <c r="I20" s="386">
        <v>0</v>
      </c>
      <c r="J20" s="273">
        <f>H20+I20</f>
        <v>0</v>
      </c>
    </row>
    <row r="21" spans="1:29" s="5" customFormat="1" ht="20" customHeight="1" x14ac:dyDescent="0.2">
      <c r="A21" s="264"/>
      <c r="B21" s="286" t="s">
        <v>424</v>
      </c>
      <c r="C21" s="286" t="s">
        <v>422</v>
      </c>
      <c r="D21" s="271">
        <f>'4-year TCO Details'!H114</f>
        <v>2800</v>
      </c>
      <c r="E21" s="271">
        <f>'4-year TCO Details'!M114</f>
        <v>2800</v>
      </c>
      <c r="F21" s="271">
        <f t="shared" ref="F21" si="0">D21-E21</f>
        <v>0</v>
      </c>
      <c r="G21" s="259">
        <f t="shared" ref="G21" si="1">F21/D21</f>
        <v>0</v>
      </c>
      <c r="H21" s="386">
        <v>0</v>
      </c>
      <c r="I21" s="386">
        <v>0</v>
      </c>
      <c r="J21" s="273">
        <f>H21+I21</f>
        <v>0</v>
      </c>
      <c r="K21" s="264"/>
      <c r="L21" s="264"/>
      <c r="M21" s="264"/>
      <c r="N21" s="264"/>
      <c r="O21" s="264"/>
      <c r="P21" s="264"/>
      <c r="Q21" s="264"/>
      <c r="R21" s="264"/>
      <c r="S21" s="264"/>
      <c r="T21" s="264"/>
      <c r="U21" s="264"/>
      <c r="V21" s="264"/>
      <c r="W21" s="264"/>
      <c r="X21" s="264"/>
      <c r="Y21" s="264"/>
      <c r="Z21" s="264"/>
      <c r="AA21" s="264"/>
      <c r="AB21" s="264"/>
      <c r="AC21" s="264"/>
    </row>
    <row r="22" spans="1:29" s="5" customFormat="1" ht="20" customHeight="1" x14ac:dyDescent="0.2">
      <c r="A22" s="264"/>
      <c r="B22" s="286" t="s">
        <v>424</v>
      </c>
      <c r="C22" s="286" t="s">
        <v>423</v>
      </c>
      <c r="D22" s="271">
        <f>'4-year TCO Details'!H133</f>
        <v>2800</v>
      </c>
      <c r="E22" s="271">
        <f>'4-year TCO Details'!M133</f>
        <v>2800</v>
      </c>
      <c r="F22" s="271">
        <f>D22-E22</f>
        <v>0</v>
      </c>
      <c r="G22" s="259">
        <f>F22/D22</f>
        <v>0</v>
      </c>
      <c r="H22" s="386">
        <v>0</v>
      </c>
      <c r="I22" s="386">
        <v>0</v>
      </c>
      <c r="J22" s="273">
        <f>H22+I22</f>
        <v>0</v>
      </c>
      <c r="K22" s="264"/>
      <c r="L22" s="264"/>
      <c r="M22" s="264"/>
      <c r="N22" s="264"/>
      <c r="O22" s="264"/>
      <c r="P22" s="264"/>
      <c r="Q22" s="264"/>
      <c r="R22" s="264"/>
      <c r="S22" s="264"/>
      <c r="T22" s="264"/>
      <c r="U22" s="264"/>
      <c r="V22" s="264"/>
      <c r="W22" s="264"/>
      <c r="X22" s="264"/>
      <c r="Y22" s="264"/>
      <c r="Z22" s="264"/>
      <c r="AA22" s="264"/>
      <c r="AB22" s="264"/>
      <c r="AC22" s="264"/>
    </row>
    <row r="23" spans="1:29" ht="20" customHeight="1" x14ac:dyDescent="0.2">
      <c r="B23" s="297"/>
      <c r="C23" s="297"/>
      <c r="D23" s="256"/>
      <c r="E23" s="256"/>
      <c r="F23" s="256"/>
      <c r="G23" s="256"/>
      <c r="H23" s="261"/>
      <c r="I23" s="261"/>
      <c r="J23" s="274">
        <f>SUM(J19,J20,J21,J22)</f>
        <v>0</v>
      </c>
    </row>
    <row r="24" spans="1:29" s="106" customFormat="1" ht="33" customHeight="1" x14ac:dyDescent="0.2">
      <c r="B24" s="29"/>
      <c r="C24" s="29"/>
      <c r="H24" s="426" t="s">
        <v>427</v>
      </c>
      <c r="I24" s="426"/>
      <c r="J24" s="426"/>
    </row>
    <row r="25" spans="1:29" s="264" customFormat="1" ht="20" customHeight="1" x14ac:dyDescent="0.2">
      <c r="B25" s="290"/>
      <c r="C25" s="290"/>
      <c r="D25" s="265"/>
      <c r="E25" s="265"/>
      <c r="F25" s="265"/>
      <c r="G25" s="265"/>
      <c r="H25" s="265"/>
      <c r="I25" s="265"/>
      <c r="J25" s="265"/>
      <c r="K25" s="265"/>
      <c r="L25" s="265"/>
      <c r="M25" s="265"/>
      <c r="N25" s="265"/>
      <c r="O25" s="265"/>
      <c r="Q25" s="265"/>
      <c r="R25" s="265"/>
      <c r="S25" s="265"/>
      <c r="U25" s="265"/>
      <c r="V25" s="265"/>
      <c r="W25" s="265"/>
      <c r="Y25" s="265"/>
      <c r="Z25" s="265"/>
      <c r="AA25" s="265"/>
    </row>
    <row r="26" spans="1:29" ht="20" customHeight="1" x14ac:dyDescent="0.2">
      <c r="B26" s="291" t="s">
        <v>428</v>
      </c>
      <c r="C26" s="292"/>
      <c r="D26" s="292"/>
      <c r="E26" s="292"/>
      <c r="F26" s="292"/>
      <c r="G26" s="296"/>
      <c r="H26" s="434" t="s">
        <v>412</v>
      </c>
      <c r="I26" s="434"/>
      <c r="J26" s="434"/>
    </row>
    <row r="27" spans="1:29" ht="20" customHeight="1" x14ac:dyDescent="0.2">
      <c r="B27" s="293" t="s">
        <v>413</v>
      </c>
      <c r="C27" s="293" t="s">
        <v>414</v>
      </c>
      <c r="D27" s="293" t="s">
        <v>415</v>
      </c>
      <c r="E27" s="293" t="s">
        <v>416</v>
      </c>
      <c r="F27" s="293" t="s">
        <v>417</v>
      </c>
      <c r="G27" s="293" t="s">
        <v>418</v>
      </c>
      <c r="H27" s="293" t="s">
        <v>419</v>
      </c>
      <c r="I27" s="293" t="s">
        <v>420</v>
      </c>
      <c r="J27" s="293" t="s">
        <v>183</v>
      </c>
    </row>
    <row r="28" spans="1:29" ht="20" customHeight="1" x14ac:dyDescent="0.2">
      <c r="B28" s="286" t="s">
        <v>421</v>
      </c>
      <c r="C28" s="286" t="s">
        <v>422</v>
      </c>
      <c r="D28" s="271">
        <f>'4-year TCO Details'!H143</f>
        <v>3300</v>
      </c>
      <c r="E28" s="271">
        <f>'4-year TCO Details'!M143</f>
        <v>3300</v>
      </c>
      <c r="F28" s="271">
        <f>D28-E28</f>
        <v>0</v>
      </c>
      <c r="G28" s="259">
        <f>F28/D28</f>
        <v>0</v>
      </c>
      <c r="H28" s="386">
        <v>0</v>
      </c>
      <c r="I28" s="386">
        <v>0</v>
      </c>
      <c r="J28" s="273">
        <f>H28+I28</f>
        <v>0</v>
      </c>
    </row>
    <row r="29" spans="1:29" ht="20" customHeight="1" x14ac:dyDescent="0.2">
      <c r="B29" s="286" t="s">
        <v>421</v>
      </c>
      <c r="C29" s="286" t="s">
        <v>423</v>
      </c>
      <c r="D29" s="271">
        <f>'4-year TCO Details'!H162</f>
        <v>3300</v>
      </c>
      <c r="E29" s="271">
        <f>'4-year TCO Details'!M162</f>
        <v>3300</v>
      </c>
      <c r="F29" s="271">
        <f t="shared" ref="F29:F31" si="2">D29-E29</f>
        <v>0</v>
      </c>
      <c r="G29" s="259">
        <f t="shared" ref="G29:G31" si="3">F29/D29</f>
        <v>0</v>
      </c>
      <c r="H29" s="386">
        <v>0</v>
      </c>
      <c r="I29" s="386">
        <v>0</v>
      </c>
      <c r="J29" s="273">
        <f>H29+I29</f>
        <v>0</v>
      </c>
      <c r="K29" s="282"/>
    </row>
    <row r="30" spans="1:29" s="5" customFormat="1" ht="20" customHeight="1" x14ac:dyDescent="0.2">
      <c r="A30" s="264"/>
      <c r="B30" s="286" t="s">
        <v>424</v>
      </c>
      <c r="C30" s="286" t="s">
        <v>422</v>
      </c>
      <c r="D30" s="271">
        <f>'4-year TCO Details'!H153</f>
        <v>2800</v>
      </c>
      <c r="E30" s="271">
        <f>'4-year TCO Details'!M153</f>
        <v>2800</v>
      </c>
      <c r="F30" s="271">
        <f t="shared" si="2"/>
        <v>0</v>
      </c>
      <c r="G30" s="259">
        <f t="shared" si="3"/>
        <v>0</v>
      </c>
      <c r="H30" s="386">
        <v>0</v>
      </c>
      <c r="I30" s="386">
        <v>0</v>
      </c>
      <c r="J30" s="273">
        <f t="shared" ref="J30:J31" si="4">H30+I30</f>
        <v>0</v>
      </c>
      <c r="K30" s="283"/>
      <c r="L30" s="264"/>
      <c r="M30" s="264"/>
      <c r="N30" s="264"/>
      <c r="O30" s="264"/>
      <c r="P30" s="264"/>
      <c r="Q30" s="264"/>
      <c r="R30" s="264"/>
      <c r="S30" s="264"/>
      <c r="T30" s="264"/>
      <c r="U30" s="264"/>
      <c r="V30" s="264"/>
      <c r="W30" s="264"/>
      <c r="X30" s="264"/>
      <c r="Y30" s="264"/>
      <c r="Z30" s="264"/>
      <c r="AA30" s="264"/>
      <c r="AB30" s="264"/>
      <c r="AC30" s="264"/>
    </row>
    <row r="31" spans="1:29" s="5" customFormat="1" ht="20" customHeight="1" x14ac:dyDescent="0.2">
      <c r="A31" s="264"/>
      <c r="B31" s="286" t="s">
        <v>424</v>
      </c>
      <c r="C31" s="286" t="s">
        <v>423</v>
      </c>
      <c r="D31" s="271">
        <f>'4-year TCO Details'!H172</f>
        <v>2800</v>
      </c>
      <c r="E31" s="271">
        <f>'4-year TCO Details'!M172</f>
        <v>2800</v>
      </c>
      <c r="F31" s="271">
        <f t="shared" si="2"/>
        <v>0</v>
      </c>
      <c r="G31" s="259">
        <f t="shared" si="3"/>
        <v>0</v>
      </c>
      <c r="H31" s="386">
        <v>0</v>
      </c>
      <c r="I31" s="386">
        <v>0</v>
      </c>
      <c r="J31" s="273">
        <f t="shared" si="4"/>
        <v>0</v>
      </c>
      <c r="K31" s="283"/>
      <c r="L31" s="264"/>
      <c r="M31" s="264"/>
      <c r="N31" s="264"/>
      <c r="O31" s="264"/>
      <c r="P31" s="264"/>
      <c r="Q31" s="264"/>
      <c r="R31" s="264"/>
      <c r="S31" s="264"/>
      <c r="T31" s="264"/>
      <c r="U31" s="264"/>
      <c r="V31" s="264"/>
      <c r="W31" s="264"/>
      <c r="X31" s="264"/>
      <c r="Y31" s="264"/>
      <c r="Z31" s="264"/>
      <c r="AA31" s="264"/>
      <c r="AB31" s="264"/>
      <c r="AC31" s="264"/>
    </row>
    <row r="32" spans="1:29" ht="20" customHeight="1" x14ac:dyDescent="0.2">
      <c r="B32" s="297"/>
      <c r="C32" s="297"/>
      <c r="D32" s="256"/>
      <c r="E32" s="256"/>
      <c r="F32" s="256"/>
      <c r="G32" s="256"/>
      <c r="H32" s="261"/>
      <c r="I32" s="262"/>
      <c r="J32" s="274">
        <f>SUM(J28:J31)</f>
        <v>0</v>
      </c>
      <c r="K32" s="263"/>
    </row>
    <row r="33" spans="8:10" s="106" customFormat="1" ht="31" customHeight="1" x14ac:dyDescent="0.2">
      <c r="H33" s="426" t="s">
        <v>429</v>
      </c>
      <c r="I33" s="426"/>
      <c r="J33" s="426"/>
    </row>
    <row r="34" spans="8:10" s="106" customFormat="1" x14ac:dyDescent="0.2">
      <c r="H34" s="275"/>
      <c r="I34" s="275"/>
      <c r="J34" s="275"/>
    </row>
    <row r="35" spans="8:10" s="106" customFormat="1" x14ac:dyDescent="0.2">
      <c r="H35" s="275"/>
      <c r="I35" s="275"/>
      <c r="J35" s="275"/>
    </row>
    <row r="36" spans="8:10" s="106" customFormat="1" x14ac:dyDescent="0.2">
      <c r="H36" s="275"/>
      <c r="I36" s="275"/>
      <c r="J36" s="275"/>
    </row>
    <row r="37" spans="8:10" s="106" customFormat="1" x14ac:dyDescent="0.2">
      <c r="H37" s="275"/>
      <c r="I37" s="275"/>
      <c r="J37" s="275"/>
    </row>
    <row r="38" spans="8:10" s="106" customFormat="1" x14ac:dyDescent="0.2"/>
    <row r="39" spans="8:10" s="106" customFormat="1" x14ac:dyDescent="0.2"/>
    <row r="40" spans="8:10" s="106" customFormat="1" x14ac:dyDescent="0.2"/>
    <row r="41" spans="8:10" s="106" customFormat="1" x14ac:dyDescent="0.2">
      <c r="H41" s="276"/>
    </row>
    <row r="42" spans="8:10" s="106" customFormat="1" x14ac:dyDescent="0.2"/>
    <row r="43" spans="8:10" s="106" customFormat="1" x14ac:dyDescent="0.2"/>
    <row r="44" spans="8:10" s="106" customFormat="1" x14ac:dyDescent="0.2"/>
    <row r="45" spans="8:10" s="106" customFormat="1" x14ac:dyDescent="0.2"/>
    <row r="46" spans="8:10" s="106" customFormat="1" x14ac:dyDescent="0.2"/>
    <row r="47" spans="8:10" s="106" customFormat="1" x14ac:dyDescent="0.2"/>
    <row r="48" spans="8:10" s="106" customFormat="1" x14ac:dyDescent="0.2"/>
    <row r="49" s="106" customFormat="1" x14ac:dyDescent="0.2"/>
    <row r="50" s="106" customFormat="1" x14ac:dyDescent="0.2"/>
    <row r="51" s="106" customFormat="1" x14ac:dyDescent="0.2"/>
    <row r="52" s="106" customFormat="1" x14ac:dyDescent="0.2"/>
    <row r="53" s="106" customFormat="1" x14ac:dyDescent="0.2"/>
    <row r="54" s="106" customFormat="1" x14ac:dyDescent="0.2"/>
    <row r="55" s="106" customFormat="1" x14ac:dyDescent="0.2"/>
    <row r="56" s="106" customFormat="1" x14ac:dyDescent="0.2"/>
    <row r="57" s="106" customFormat="1" x14ac:dyDescent="0.2"/>
    <row r="58" s="106" customFormat="1" x14ac:dyDescent="0.2"/>
    <row r="59" s="106" customFormat="1" x14ac:dyDescent="0.2"/>
    <row r="60" s="106" customFormat="1" x14ac:dyDescent="0.2"/>
    <row r="61" s="106" customFormat="1" x14ac:dyDescent="0.2"/>
    <row r="62" s="106" customFormat="1" x14ac:dyDescent="0.2"/>
    <row r="63" s="106" customFormat="1" x14ac:dyDescent="0.2"/>
    <row r="64" s="106" customFormat="1" x14ac:dyDescent="0.2"/>
    <row r="65" s="106" customFormat="1" x14ac:dyDescent="0.2"/>
    <row r="66" s="106" customFormat="1" x14ac:dyDescent="0.2"/>
    <row r="67" s="106" customFormat="1" x14ac:dyDescent="0.2"/>
    <row r="68" s="106" customFormat="1" x14ac:dyDescent="0.2"/>
    <row r="69" s="106" customFormat="1" x14ac:dyDescent="0.2"/>
    <row r="70" s="106" customFormat="1" x14ac:dyDescent="0.2"/>
    <row r="71" s="106" customFormat="1" x14ac:dyDescent="0.2"/>
    <row r="72" s="106" customFormat="1" x14ac:dyDescent="0.2"/>
    <row r="73" s="106" customFormat="1" x14ac:dyDescent="0.2"/>
    <row r="74" s="106" customFormat="1" x14ac:dyDescent="0.2"/>
    <row r="75" s="106" customFormat="1" x14ac:dyDescent="0.2"/>
    <row r="76" s="106" customFormat="1" x14ac:dyDescent="0.2"/>
    <row r="77" s="106" customFormat="1" x14ac:dyDescent="0.2"/>
    <row r="78" s="106" customFormat="1" x14ac:dyDescent="0.2"/>
    <row r="79" s="106" customFormat="1" x14ac:dyDescent="0.2"/>
    <row r="80" s="106" customFormat="1" x14ac:dyDescent="0.2"/>
    <row r="81" s="106" customFormat="1" x14ac:dyDescent="0.2"/>
    <row r="82" s="106" customFormat="1" x14ac:dyDescent="0.2"/>
    <row r="83" s="106" customFormat="1" x14ac:dyDescent="0.2"/>
    <row r="84" s="106" customFormat="1" x14ac:dyDescent="0.2"/>
    <row r="85" s="106" customFormat="1" x14ac:dyDescent="0.2"/>
    <row r="86" s="106" customFormat="1" x14ac:dyDescent="0.2"/>
    <row r="87" s="106" customFormat="1" x14ac:dyDescent="0.2"/>
    <row r="88" s="106" customFormat="1" x14ac:dyDescent="0.2"/>
    <row r="89" s="106" customFormat="1" x14ac:dyDescent="0.2"/>
    <row r="90" s="106" customFormat="1" x14ac:dyDescent="0.2"/>
    <row r="91" s="106" customFormat="1" x14ac:dyDescent="0.2"/>
    <row r="92" s="106" customFormat="1" x14ac:dyDescent="0.2"/>
    <row r="93" s="106" customFormat="1" x14ac:dyDescent="0.2"/>
    <row r="94" s="106" customFormat="1" x14ac:dyDescent="0.2"/>
    <row r="95" s="106" customFormat="1" x14ac:dyDescent="0.2"/>
    <row r="96" s="106" customFormat="1" x14ac:dyDescent="0.2"/>
    <row r="97" s="106" customFormat="1" x14ac:dyDescent="0.2"/>
    <row r="98" s="106" customFormat="1" x14ac:dyDescent="0.2"/>
    <row r="99" s="106" customFormat="1" x14ac:dyDescent="0.2"/>
    <row r="100" s="106" customFormat="1" x14ac:dyDescent="0.2"/>
  </sheetData>
  <mergeCells count="8">
    <mergeCell ref="B3:E3"/>
    <mergeCell ref="B4:E4"/>
    <mergeCell ref="H33:J33"/>
    <mergeCell ref="H8:J8"/>
    <mergeCell ref="H15:J15"/>
    <mergeCell ref="H17:J17"/>
    <mergeCell ref="H24:J24"/>
    <mergeCell ref="H26:J26"/>
  </mergeCells>
  <conditionalFormatting sqref="G10:G13">
    <cfRule type="cellIs" dxfId="8" priority="1" operator="greaterThan">
      <formula>0.1</formula>
    </cfRule>
    <cfRule type="cellIs" dxfId="7" priority="2" operator="between">
      <formula>0.03</formula>
      <formula>0.1</formula>
    </cfRule>
    <cfRule type="cellIs" dxfId="6" priority="3" operator="between">
      <formula>-1</formula>
      <formula>0.03</formula>
    </cfRule>
  </conditionalFormatting>
  <conditionalFormatting sqref="G19:G22">
    <cfRule type="cellIs" dxfId="5" priority="7" operator="greaterThan">
      <formula>0.1</formula>
    </cfRule>
    <cfRule type="cellIs" dxfId="4" priority="8" operator="between">
      <formula>0.03</formula>
      <formula>0.1</formula>
    </cfRule>
    <cfRule type="cellIs" dxfId="3" priority="9" operator="between">
      <formula>-1</formula>
      <formula>0.03</formula>
    </cfRule>
  </conditionalFormatting>
  <conditionalFormatting sqref="G28:G31">
    <cfRule type="cellIs" dxfId="2" priority="4" operator="greaterThan">
      <formula>0.1</formula>
    </cfRule>
    <cfRule type="cellIs" dxfId="1" priority="5" operator="between">
      <formula>0.03</formula>
      <formula>0.1</formula>
    </cfRule>
    <cfRule type="cellIs" dxfId="0" priority="6" operator="between">
      <formula>-1</formula>
      <formula>0.03</formula>
    </cfRule>
  </conditionalFormatting>
  <pageMargins left="0.7" right="0.7" top="0.75" bottom="0.75" header="0.3" footer="0.3"/>
  <pageSetup orientation="portrait" horizontalDpi="0" verticalDpi="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7E6955-F8D9-D34A-B489-EA4DB845B318}">
  <sheetPr codeName="Sheet13">
    <tabColor rgb="FF74BF4B"/>
  </sheetPr>
  <dimension ref="A1:AA90"/>
  <sheetViews>
    <sheetView zoomScaleNormal="100" workbookViewId="0"/>
  </sheetViews>
  <sheetFormatPr baseColWidth="10" defaultColWidth="11" defaultRowHeight="16" x14ac:dyDescent="0.2"/>
  <cols>
    <col min="1" max="1" width="4.83203125" style="106" customWidth="1"/>
    <col min="2" max="11" width="20.83203125" customWidth="1"/>
    <col min="12" max="27" width="11" style="106"/>
  </cols>
  <sheetData>
    <row r="1" spans="2:11" s="106" customFormat="1" ht="40" customHeight="1" x14ac:dyDescent="0.3">
      <c r="B1" s="89" t="s">
        <v>495</v>
      </c>
    </row>
    <row r="2" spans="2:11" s="106" customFormat="1" ht="20" customHeight="1" x14ac:dyDescent="0.2"/>
    <row r="3" spans="2:11" s="88" customFormat="1" ht="20" customHeight="1" x14ac:dyDescent="0.2">
      <c r="B3" s="424" t="s">
        <v>42</v>
      </c>
      <c r="C3" s="424"/>
      <c r="D3" s="424"/>
      <c r="E3" s="424"/>
      <c r="F3" s="108"/>
      <c r="G3" s="108"/>
      <c r="H3" s="108"/>
      <c r="I3" s="108"/>
      <c r="J3" s="108"/>
      <c r="K3" s="108"/>
    </row>
    <row r="4" spans="2:11" s="88" customFormat="1" ht="68" customHeight="1" x14ac:dyDescent="0.2">
      <c r="B4" s="423" t="s">
        <v>484</v>
      </c>
      <c r="C4" s="423"/>
      <c r="D4" s="423"/>
      <c r="E4" s="423"/>
      <c r="F4" s="108"/>
      <c r="G4" s="108"/>
      <c r="H4" s="108"/>
      <c r="I4" s="108"/>
      <c r="J4" s="108"/>
      <c r="K4" s="108"/>
    </row>
    <row r="5" spans="2:11" ht="20" customHeight="1" x14ac:dyDescent="0.2">
      <c r="B5" s="106"/>
      <c r="C5" s="106"/>
      <c r="D5" s="106"/>
      <c r="E5" s="106"/>
      <c r="F5" s="106"/>
      <c r="G5" s="106"/>
      <c r="H5" s="106"/>
      <c r="I5" s="106"/>
      <c r="J5" s="106"/>
      <c r="K5" s="106"/>
    </row>
    <row r="6" spans="2:11" ht="40" customHeight="1" x14ac:dyDescent="0.2">
      <c r="B6" s="348"/>
      <c r="C6" s="430" t="s">
        <v>411</v>
      </c>
      <c r="D6" s="430"/>
      <c r="E6" s="430"/>
      <c r="F6" s="432" t="s">
        <v>426</v>
      </c>
      <c r="G6" s="432"/>
      <c r="H6" s="432"/>
      <c r="I6" s="431" t="s">
        <v>428</v>
      </c>
      <c r="J6" s="431"/>
      <c r="K6" s="431"/>
    </row>
    <row r="7" spans="2:11" ht="32" customHeight="1" x14ac:dyDescent="0.2">
      <c r="B7" s="348"/>
      <c r="C7" s="345" t="s">
        <v>420</v>
      </c>
      <c r="D7" s="345" t="s">
        <v>419</v>
      </c>
      <c r="E7" s="345" t="s">
        <v>466</v>
      </c>
      <c r="F7" s="346" t="s">
        <v>420</v>
      </c>
      <c r="G7" s="346" t="s">
        <v>419</v>
      </c>
      <c r="H7" s="346" t="s">
        <v>466</v>
      </c>
      <c r="I7" s="347" t="s">
        <v>420</v>
      </c>
      <c r="J7" s="347" t="s">
        <v>419</v>
      </c>
      <c r="K7" s="347" t="s">
        <v>466</v>
      </c>
    </row>
    <row r="8" spans="2:11" ht="20" customHeight="1" x14ac:dyDescent="0.2">
      <c r="B8" s="350" t="s">
        <v>413</v>
      </c>
      <c r="C8" s="257">
        <f>'4-year TCO Details'!$M$63</f>
        <v>1500</v>
      </c>
      <c r="D8" s="257">
        <f>'4-year TCO Details'!$H$63</f>
        <v>1500</v>
      </c>
      <c r="E8" s="339">
        <f t="shared" ref="E8" si="0">D8-C8</f>
        <v>0</v>
      </c>
      <c r="F8" s="257">
        <f>'4-year TCO Details'!$M$103</f>
        <v>1500</v>
      </c>
      <c r="G8" s="257">
        <f>'4-year TCO Details'!$H$103</f>
        <v>1500</v>
      </c>
      <c r="H8" s="339">
        <f t="shared" ref="H8" si="1">G8-F8</f>
        <v>0</v>
      </c>
      <c r="I8" s="257">
        <f>'4-year TCO Details'!$M$142</f>
        <v>1500</v>
      </c>
      <c r="J8" s="257">
        <f>'4-year TCO Details'!$H$142</f>
        <v>1500</v>
      </c>
      <c r="K8" s="339">
        <f t="shared" ref="K8" si="2">J8-I8</f>
        <v>0</v>
      </c>
    </row>
    <row r="9" spans="2:11" ht="20" customHeight="1" x14ac:dyDescent="0.2">
      <c r="B9" s="350" t="s">
        <v>436</v>
      </c>
      <c r="C9" s="257">
        <f>'4-year TCO Details'!$M$39</f>
        <v>799.99999999999989</v>
      </c>
      <c r="D9" s="257">
        <f>'4-year TCO Details'!$H$39</f>
        <v>799.99999999999989</v>
      </c>
      <c r="E9" s="339">
        <f>D9-C9</f>
        <v>0</v>
      </c>
      <c r="F9" s="257">
        <f>'4-year TCO Details'!$M$39</f>
        <v>799.99999999999989</v>
      </c>
      <c r="G9" s="257">
        <f>'4-year TCO Details'!$H$39</f>
        <v>799.99999999999989</v>
      </c>
      <c r="H9" s="339">
        <f>G9-F9</f>
        <v>0</v>
      </c>
      <c r="I9" s="257">
        <f>'4-year TCO Details'!$M$39</f>
        <v>799.99999999999989</v>
      </c>
      <c r="J9" s="257">
        <f>'4-year TCO Details'!$H$39</f>
        <v>799.99999999999989</v>
      </c>
      <c r="K9" s="339">
        <f>J9-I9</f>
        <v>0</v>
      </c>
    </row>
    <row r="10" spans="2:11" ht="20" customHeight="1" x14ac:dyDescent="0.2">
      <c r="B10" s="350" t="s">
        <v>445</v>
      </c>
      <c r="C10" s="257">
        <f>'4-year TCO Details'!$M$55</f>
        <v>600</v>
      </c>
      <c r="D10" s="257">
        <f>'4-year TCO Details'!$H$55</f>
        <v>600</v>
      </c>
      <c r="E10" s="339">
        <f>D10-C10</f>
        <v>0</v>
      </c>
      <c r="F10" s="257">
        <f>'4-year TCO Details'!$M$55</f>
        <v>600</v>
      </c>
      <c r="G10" s="257">
        <f>'4-year TCO Details'!$H$55</f>
        <v>600</v>
      </c>
      <c r="H10" s="339">
        <f>G10-F10</f>
        <v>0</v>
      </c>
      <c r="I10" s="257">
        <f>'4-year TCO Details'!$M$55</f>
        <v>600</v>
      </c>
      <c r="J10" s="257">
        <f>'4-year TCO Details'!$H$55</f>
        <v>600</v>
      </c>
      <c r="K10" s="339">
        <f>J10-I10</f>
        <v>0</v>
      </c>
    </row>
    <row r="11" spans="2:11" ht="20" customHeight="1" x14ac:dyDescent="0.2">
      <c r="B11" s="350" t="s">
        <v>438</v>
      </c>
      <c r="C11" s="257">
        <f>'4-year TCO Details'!$M$46</f>
        <v>400</v>
      </c>
      <c r="D11" s="257">
        <f>'4-year TCO Details'!$H$46</f>
        <v>400</v>
      </c>
      <c r="E11" s="339">
        <f>D11-C11</f>
        <v>0</v>
      </c>
      <c r="F11" s="257">
        <f>'4-year TCO Details'!$M$46</f>
        <v>400</v>
      </c>
      <c r="G11" s="257">
        <f>'4-year TCO Details'!$H$46</f>
        <v>400</v>
      </c>
      <c r="H11" s="339">
        <f>G11-F11</f>
        <v>0</v>
      </c>
      <c r="I11" s="257">
        <f>'4-year TCO Details'!$M$46</f>
        <v>400</v>
      </c>
      <c r="J11" s="257">
        <f>'4-year TCO Details'!$H$46</f>
        <v>400</v>
      </c>
      <c r="K11" s="339">
        <f>J11-I11</f>
        <v>0</v>
      </c>
    </row>
    <row r="12" spans="2:11" ht="20" customHeight="1" x14ac:dyDescent="0.2">
      <c r="B12" s="350" t="s">
        <v>183</v>
      </c>
      <c r="C12" s="340">
        <f>SUM(C8:C11)</f>
        <v>3300</v>
      </c>
      <c r="D12" s="340">
        <f t="shared" ref="D12:K12" si="3">SUM(D8:D11)</f>
        <v>3300</v>
      </c>
      <c r="E12" s="349">
        <f t="shared" si="3"/>
        <v>0</v>
      </c>
      <c r="F12" s="340">
        <f t="shared" si="3"/>
        <v>3300</v>
      </c>
      <c r="G12" s="340">
        <f t="shared" si="3"/>
        <v>3300</v>
      </c>
      <c r="H12" s="349">
        <f t="shared" si="3"/>
        <v>0</v>
      </c>
      <c r="I12" s="340">
        <f t="shared" si="3"/>
        <v>3300</v>
      </c>
      <c r="J12" s="340">
        <f t="shared" si="3"/>
        <v>3300</v>
      </c>
      <c r="K12" s="349">
        <f t="shared" si="3"/>
        <v>0</v>
      </c>
    </row>
    <row r="13" spans="2:11" s="106" customFormat="1" x14ac:dyDescent="0.2"/>
    <row r="14" spans="2:11" s="106" customFormat="1" x14ac:dyDescent="0.2"/>
    <row r="15" spans="2:11" s="106" customFormat="1" x14ac:dyDescent="0.2"/>
    <row r="16" spans="2:11" s="106" customFormat="1" x14ac:dyDescent="0.2"/>
    <row r="17" s="106" customFormat="1" x14ac:dyDescent="0.2"/>
    <row r="18" s="106" customFormat="1" x14ac:dyDescent="0.2"/>
    <row r="19" s="106" customFormat="1" x14ac:dyDescent="0.2"/>
    <row r="20" s="106" customFormat="1" x14ac:dyDescent="0.2"/>
    <row r="21" s="106" customFormat="1" x14ac:dyDescent="0.2"/>
    <row r="22" s="106" customFormat="1" x14ac:dyDescent="0.2"/>
    <row r="23" s="106" customFormat="1" x14ac:dyDescent="0.2"/>
    <row r="24" s="106" customFormat="1" x14ac:dyDescent="0.2"/>
    <row r="25" s="106" customFormat="1" x14ac:dyDescent="0.2"/>
    <row r="26" s="106" customFormat="1" x14ac:dyDescent="0.2"/>
    <row r="27" s="106" customFormat="1" x14ac:dyDescent="0.2"/>
    <row r="28" s="106" customFormat="1" x14ac:dyDescent="0.2"/>
    <row r="29" s="106" customFormat="1" x14ac:dyDescent="0.2"/>
    <row r="30" s="106" customFormat="1" x14ac:dyDescent="0.2"/>
    <row r="31" s="106" customFormat="1" x14ac:dyDescent="0.2"/>
    <row r="32" s="106" customFormat="1" x14ac:dyDescent="0.2"/>
    <row r="33" s="106" customFormat="1" x14ac:dyDescent="0.2"/>
    <row r="34" s="106" customFormat="1" x14ac:dyDescent="0.2"/>
    <row r="35" s="106" customFormat="1" x14ac:dyDescent="0.2"/>
    <row r="36" s="106" customFormat="1" x14ac:dyDescent="0.2"/>
    <row r="37" s="106" customFormat="1" x14ac:dyDescent="0.2"/>
    <row r="38" s="106" customFormat="1" x14ac:dyDescent="0.2"/>
    <row r="39" s="106" customFormat="1" x14ac:dyDescent="0.2"/>
    <row r="40" s="106" customFormat="1" x14ac:dyDescent="0.2"/>
    <row r="41" s="106" customFormat="1" x14ac:dyDescent="0.2"/>
    <row r="42" s="106" customFormat="1" x14ac:dyDescent="0.2"/>
    <row r="43" s="106" customFormat="1" x14ac:dyDescent="0.2"/>
    <row r="44" s="106" customFormat="1" x14ac:dyDescent="0.2"/>
    <row r="45" s="106" customFormat="1" x14ac:dyDescent="0.2"/>
    <row r="46" s="106" customFormat="1" x14ac:dyDescent="0.2"/>
    <row r="47" s="106" customFormat="1" x14ac:dyDescent="0.2"/>
    <row r="48" s="106" customFormat="1" x14ac:dyDescent="0.2"/>
    <row r="49" s="106" customFormat="1" x14ac:dyDescent="0.2"/>
    <row r="50" s="106" customFormat="1" x14ac:dyDescent="0.2"/>
    <row r="51" s="106" customFormat="1" x14ac:dyDescent="0.2"/>
    <row r="52" s="106" customFormat="1" x14ac:dyDescent="0.2"/>
    <row r="53" s="106" customFormat="1" x14ac:dyDescent="0.2"/>
    <row r="54" s="106" customFormat="1" x14ac:dyDescent="0.2"/>
    <row r="55" s="106" customFormat="1" x14ac:dyDescent="0.2"/>
    <row r="56" s="106" customFormat="1" x14ac:dyDescent="0.2"/>
    <row r="57" s="106" customFormat="1" x14ac:dyDescent="0.2"/>
    <row r="58" s="106" customFormat="1" x14ac:dyDescent="0.2"/>
    <row r="59" s="106" customFormat="1" x14ac:dyDescent="0.2"/>
    <row r="60" s="106" customFormat="1" x14ac:dyDescent="0.2"/>
    <row r="61" s="106" customFormat="1" x14ac:dyDescent="0.2"/>
    <row r="62" s="106" customFormat="1" x14ac:dyDescent="0.2"/>
    <row r="63" s="106" customFormat="1" x14ac:dyDescent="0.2"/>
    <row r="64" s="106" customFormat="1" x14ac:dyDescent="0.2"/>
    <row r="65" s="106" customFormat="1" x14ac:dyDescent="0.2"/>
    <row r="66" s="106" customFormat="1" x14ac:dyDescent="0.2"/>
    <row r="67" s="106" customFormat="1" x14ac:dyDescent="0.2"/>
    <row r="68" s="106" customFormat="1" x14ac:dyDescent="0.2"/>
    <row r="69" s="106" customFormat="1" x14ac:dyDescent="0.2"/>
    <row r="70" s="106" customFormat="1" x14ac:dyDescent="0.2"/>
    <row r="71" s="106" customFormat="1" x14ac:dyDescent="0.2"/>
    <row r="72" s="106" customFormat="1" x14ac:dyDescent="0.2"/>
    <row r="73" s="106" customFormat="1" x14ac:dyDescent="0.2"/>
    <row r="74" s="106" customFormat="1" x14ac:dyDescent="0.2"/>
    <row r="75" s="106" customFormat="1" x14ac:dyDescent="0.2"/>
    <row r="76" s="106" customFormat="1" x14ac:dyDescent="0.2"/>
    <row r="77" s="106" customFormat="1" x14ac:dyDescent="0.2"/>
    <row r="78" s="106" customFormat="1" x14ac:dyDescent="0.2"/>
    <row r="79" s="106" customFormat="1" x14ac:dyDescent="0.2"/>
    <row r="80" s="106" customFormat="1" x14ac:dyDescent="0.2"/>
    <row r="81" s="106" customFormat="1" x14ac:dyDescent="0.2"/>
    <row r="82" s="106" customFormat="1" x14ac:dyDescent="0.2"/>
    <row r="83" s="106" customFormat="1" x14ac:dyDescent="0.2"/>
    <row r="84" s="106" customFormat="1" x14ac:dyDescent="0.2"/>
    <row r="85" s="106" customFormat="1" x14ac:dyDescent="0.2"/>
    <row r="86" s="106" customFormat="1" x14ac:dyDescent="0.2"/>
    <row r="87" s="106" customFormat="1" x14ac:dyDescent="0.2"/>
    <row r="88" s="106" customFormat="1" x14ac:dyDescent="0.2"/>
    <row r="89" s="106" customFormat="1" x14ac:dyDescent="0.2"/>
    <row r="90" s="106" customFormat="1" x14ac:dyDescent="0.2"/>
  </sheetData>
  <mergeCells count="5">
    <mergeCell ref="C6:E6"/>
    <mergeCell ref="F6:H6"/>
    <mergeCell ref="I6:K6"/>
    <mergeCell ref="B3:E3"/>
    <mergeCell ref="B4:E4"/>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B8FD8B-2B0F-A440-9623-7A6EFB33F98D}">
  <sheetPr codeName="Sheet2">
    <tabColor rgb="FFFBAB2C"/>
  </sheetPr>
  <dimension ref="A1:Z101"/>
  <sheetViews>
    <sheetView zoomScaleNormal="100" workbookViewId="0"/>
  </sheetViews>
  <sheetFormatPr baseColWidth="10" defaultColWidth="10.83203125" defaultRowHeight="15" x14ac:dyDescent="0.2"/>
  <cols>
    <col min="1" max="1" width="4.83203125" style="35" customWidth="1"/>
    <col min="2" max="2" width="51.33203125" style="9" customWidth="1"/>
    <col min="3" max="3" width="59.5" style="8" customWidth="1"/>
    <col min="4" max="4" width="16.83203125" style="17" customWidth="1"/>
    <col min="5" max="5" width="12" style="9" customWidth="1"/>
    <col min="6" max="8" width="24.83203125" style="9" customWidth="1"/>
    <col min="9" max="9" width="52" style="9" customWidth="1"/>
    <col min="10" max="13" width="10.83203125" style="35"/>
    <col min="14" max="14" width="14" style="35" bestFit="1" customWidth="1"/>
    <col min="15" max="15" width="34.5" style="35" bestFit="1" customWidth="1"/>
    <col min="16" max="26" width="10.83203125" style="35"/>
    <col min="27" max="16384" width="10.83203125" style="9"/>
  </cols>
  <sheetData>
    <row r="1" spans="1:26" s="26" customFormat="1" ht="32" customHeight="1" x14ac:dyDescent="0.3">
      <c r="A1" s="36"/>
      <c r="B1" s="400" t="s">
        <v>41</v>
      </c>
      <c r="C1" s="400"/>
      <c r="D1" s="400"/>
      <c r="E1" s="400"/>
      <c r="F1" s="36"/>
      <c r="G1" s="36"/>
      <c r="H1" s="36"/>
      <c r="I1" s="36"/>
      <c r="J1" s="36"/>
      <c r="K1" s="36"/>
      <c r="L1" s="36"/>
      <c r="M1" s="36"/>
      <c r="N1" s="36"/>
      <c r="O1" s="36"/>
      <c r="P1" s="36"/>
      <c r="Q1" s="36"/>
      <c r="R1" s="36"/>
      <c r="S1" s="36"/>
      <c r="T1" s="36"/>
      <c r="U1" s="36"/>
      <c r="V1" s="36"/>
      <c r="W1" s="36"/>
      <c r="X1" s="36"/>
      <c r="Y1" s="36"/>
      <c r="Z1" s="36"/>
    </row>
    <row r="2" spans="1:26" s="36" customFormat="1" ht="20" customHeight="1" x14ac:dyDescent="0.2">
      <c r="B2" s="44"/>
      <c r="C2" s="44"/>
      <c r="D2" s="44"/>
      <c r="E2" s="44"/>
    </row>
    <row r="3" spans="1:26" s="26" customFormat="1" ht="20" customHeight="1" x14ac:dyDescent="0.2">
      <c r="A3" s="36"/>
      <c r="B3" s="403" t="s">
        <v>42</v>
      </c>
      <c r="C3" s="403"/>
      <c r="D3" s="403"/>
      <c r="E3" s="403"/>
      <c r="F3" s="81"/>
      <c r="G3" s="81"/>
      <c r="H3" s="81"/>
      <c r="I3" s="81"/>
      <c r="J3" s="36"/>
      <c r="K3" s="36"/>
      <c r="L3" s="36"/>
      <c r="M3" s="36"/>
      <c r="N3" s="36"/>
      <c r="O3" s="36"/>
      <c r="P3" s="36"/>
      <c r="Q3" s="36"/>
      <c r="R3" s="36"/>
      <c r="S3" s="36"/>
      <c r="T3" s="36"/>
      <c r="U3" s="36"/>
      <c r="V3" s="36"/>
      <c r="W3" s="36"/>
      <c r="X3" s="36"/>
      <c r="Y3" s="36"/>
      <c r="Z3" s="36"/>
    </row>
    <row r="4" spans="1:26" s="27" customFormat="1" ht="80" customHeight="1" x14ac:dyDescent="0.2">
      <c r="A4" s="37"/>
      <c r="B4" s="399" t="s">
        <v>479</v>
      </c>
      <c r="C4" s="399"/>
      <c r="D4" s="399"/>
      <c r="E4" s="399"/>
      <c r="F4" s="82"/>
      <c r="G4" s="82"/>
      <c r="H4" s="82"/>
      <c r="I4" s="82"/>
      <c r="J4" s="37"/>
      <c r="K4" s="37"/>
      <c r="L4" s="37"/>
      <c r="M4" s="37"/>
      <c r="N4" s="37"/>
      <c r="O4" s="37"/>
      <c r="P4" s="37"/>
      <c r="Q4" s="37"/>
      <c r="R4" s="37"/>
      <c r="S4" s="37"/>
      <c r="T4" s="37"/>
      <c r="U4" s="37"/>
      <c r="V4" s="37"/>
      <c r="W4" s="37"/>
      <c r="X4" s="37"/>
      <c r="Y4" s="37"/>
      <c r="Z4" s="37"/>
    </row>
    <row r="5" spans="1:26" ht="20" customHeight="1" x14ac:dyDescent="0.2">
      <c r="B5" s="35"/>
      <c r="C5" s="33"/>
      <c r="D5" s="34"/>
      <c r="E5" s="35"/>
      <c r="F5" s="35"/>
      <c r="G5" s="35"/>
      <c r="H5" s="35"/>
      <c r="I5" s="35"/>
    </row>
    <row r="6" spans="1:26" s="46" customFormat="1" ht="24" customHeight="1" x14ac:dyDescent="0.2">
      <c r="A6" s="45"/>
      <c r="B6" s="401" t="s">
        <v>431</v>
      </c>
      <c r="C6" s="401" t="s">
        <v>43</v>
      </c>
      <c r="D6" s="402" t="s">
        <v>44</v>
      </c>
      <c r="E6" s="401" t="s">
        <v>45</v>
      </c>
      <c r="F6" s="161" t="s">
        <v>46</v>
      </c>
      <c r="G6" s="161" t="s">
        <v>47</v>
      </c>
      <c r="H6" s="161" t="s">
        <v>48</v>
      </c>
      <c r="I6" s="401" t="s">
        <v>49</v>
      </c>
      <c r="J6" s="45"/>
      <c r="K6" s="45"/>
      <c r="L6" s="45"/>
      <c r="M6" s="45"/>
      <c r="N6" s="79"/>
      <c r="O6" s="79"/>
      <c r="P6" s="45"/>
      <c r="Q6" s="45"/>
      <c r="R6" s="45"/>
      <c r="S6" s="45"/>
      <c r="T6" s="45"/>
      <c r="U6" s="45"/>
      <c r="V6" s="45"/>
      <c r="W6" s="45"/>
      <c r="X6" s="45"/>
      <c r="Y6" s="45"/>
      <c r="Z6" s="45"/>
    </row>
    <row r="7" spans="1:26" s="18" customFormat="1" ht="102" x14ac:dyDescent="0.2">
      <c r="A7" s="38"/>
      <c r="B7" s="401"/>
      <c r="C7" s="401"/>
      <c r="D7" s="402"/>
      <c r="E7" s="401"/>
      <c r="F7" s="389" t="s">
        <v>50</v>
      </c>
      <c r="G7" s="389" t="s">
        <v>472</v>
      </c>
      <c r="H7" s="389" t="s">
        <v>473</v>
      </c>
      <c r="I7" s="401"/>
      <c r="J7" s="38"/>
      <c r="K7" s="38"/>
      <c r="L7" s="38"/>
      <c r="M7" s="38"/>
      <c r="N7" s="80"/>
      <c r="O7" s="80"/>
      <c r="P7" s="38"/>
      <c r="Q7" s="38"/>
      <c r="R7" s="38"/>
      <c r="S7" s="38"/>
      <c r="T7" s="38"/>
      <c r="U7" s="38"/>
      <c r="V7" s="38"/>
      <c r="W7" s="38"/>
      <c r="X7" s="38"/>
      <c r="Y7" s="38"/>
      <c r="Z7" s="38"/>
    </row>
    <row r="8" spans="1:26" s="43" customFormat="1" ht="20" customHeight="1" x14ac:dyDescent="0.2">
      <c r="A8" s="42"/>
      <c r="B8" s="405" t="s">
        <v>52</v>
      </c>
      <c r="C8" s="162" t="s">
        <v>51</v>
      </c>
      <c r="D8" s="163">
        <v>1000</v>
      </c>
      <c r="E8" s="164">
        <f>D8/D10</f>
        <v>0.5</v>
      </c>
      <c r="F8" s="406" t="s">
        <v>53</v>
      </c>
      <c r="G8" s="406" t="s">
        <v>54</v>
      </c>
      <c r="H8" s="406" t="s">
        <v>53</v>
      </c>
      <c r="I8" s="405" t="s">
        <v>55</v>
      </c>
      <c r="J8" s="41"/>
      <c r="K8" s="42"/>
      <c r="L8" s="42"/>
      <c r="M8" s="42"/>
      <c r="N8" s="42"/>
      <c r="O8" s="42"/>
      <c r="P8" s="42"/>
      <c r="Q8" s="42"/>
      <c r="R8" s="42"/>
      <c r="S8" s="42"/>
      <c r="T8" s="42"/>
      <c r="U8" s="42"/>
      <c r="V8" s="42"/>
      <c r="W8" s="42"/>
      <c r="X8" s="42"/>
      <c r="Y8" s="42"/>
      <c r="Z8" s="42"/>
    </row>
    <row r="9" spans="1:26" s="43" customFormat="1" ht="20" customHeight="1" x14ac:dyDescent="0.2">
      <c r="A9" s="42"/>
      <c r="B9" s="405"/>
      <c r="C9" s="162" t="s">
        <v>56</v>
      </c>
      <c r="D9" s="163">
        <v>1000</v>
      </c>
      <c r="E9" s="164">
        <f>D9/D10</f>
        <v>0.5</v>
      </c>
      <c r="F9" s="406"/>
      <c r="G9" s="406"/>
      <c r="H9" s="406"/>
      <c r="I9" s="405"/>
      <c r="J9" s="42"/>
      <c r="K9" s="42"/>
      <c r="L9" s="42"/>
      <c r="M9" s="42"/>
      <c r="N9" s="42"/>
      <c r="O9" s="42"/>
      <c r="P9" s="42"/>
      <c r="Q9" s="42"/>
      <c r="R9" s="42"/>
      <c r="S9" s="42"/>
      <c r="T9" s="42"/>
      <c r="U9" s="42"/>
      <c r="V9" s="42"/>
      <c r="W9" s="42"/>
      <c r="X9" s="42"/>
      <c r="Y9" s="42"/>
      <c r="Z9" s="42"/>
    </row>
    <row r="10" spans="1:26" s="43" customFormat="1" ht="20" customHeight="1" x14ac:dyDescent="0.2">
      <c r="A10" s="42"/>
      <c r="B10" s="405"/>
      <c r="C10" s="162" t="s">
        <v>57</v>
      </c>
      <c r="D10" s="165">
        <f>D8+D9</f>
        <v>2000</v>
      </c>
      <c r="E10" s="166">
        <f>SUM(E8:E9)</f>
        <v>1</v>
      </c>
      <c r="F10" s="406"/>
      <c r="G10" s="406"/>
      <c r="H10" s="406"/>
      <c r="I10" s="405"/>
      <c r="J10" s="42"/>
      <c r="K10" s="42"/>
      <c r="L10" s="42"/>
      <c r="M10" s="42"/>
      <c r="N10" s="42"/>
      <c r="O10" s="42"/>
      <c r="P10" s="42"/>
      <c r="Q10" s="42"/>
      <c r="R10" s="42"/>
      <c r="S10" s="42"/>
      <c r="T10" s="42"/>
      <c r="U10" s="42"/>
      <c r="V10" s="42"/>
      <c r="W10" s="42"/>
      <c r="X10" s="42"/>
      <c r="Y10" s="42"/>
      <c r="Z10" s="42"/>
    </row>
    <row r="11" spans="1:26" s="43" customFormat="1" ht="20" customHeight="1" x14ac:dyDescent="0.2">
      <c r="A11" s="42"/>
      <c r="B11" s="405" t="s">
        <v>59</v>
      </c>
      <c r="C11" s="162" t="s">
        <v>58</v>
      </c>
      <c r="D11" s="163">
        <v>1500</v>
      </c>
      <c r="E11" s="166">
        <f>D11/D13</f>
        <v>0.5</v>
      </c>
      <c r="F11" s="406" t="s">
        <v>53</v>
      </c>
      <c r="G11" s="406" t="s">
        <v>54</v>
      </c>
      <c r="H11" s="406" t="s">
        <v>54</v>
      </c>
      <c r="I11" s="404" t="s">
        <v>60</v>
      </c>
      <c r="J11" s="42"/>
      <c r="K11" s="42"/>
      <c r="L11" s="42"/>
      <c r="M11" s="42"/>
      <c r="N11" s="42"/>
      <c r="O11" s="42"/>
      <c r="P11" s="42"/>
      <c r="Q11" s="42"/>
      <c r="R11" s="42"/>
      <c r="S11" s="42"/>
      <c r="T11" s="42"/>
      <c r="U11" s="42"/>
      <c r="V11" s="42"/>
      <c r="W11" s="42"/>
      <c r="X11" s="42"/>
      <c r="Y11" s="42"/>
      <c r="Z11" s="42"/>
    </row>
    <row r="12" spans="1:26" s="43" customFormat="1" ht="20" customHeight="1" x14ac:dyDescent="0.2">
      <c r="A12" s="42"/>
      <c r="B12" s="405"/>
      <c r="C12" s="162" t="s">
        <v>61</v>
      </c>
      <c r="D12" s="163">
        <v>1500</v>
      </c>
      <c r="E12" s="166">
        <f>D12/D13</f>
        <v>0.5</v>
      </c>
      <c r="F12" s="406"/>
      <c r="G12" s="406"/>
      <c r="H12" s="406"/>
      <c r="I12" s="405"/>
      <c r="J12" s="42"/>
      <c r="K12" s="42"/>
      <c r="L12" s="42"/>
      <c r="M12" s="42"/>
      <c r="N12" s="42"/>
      <c r="O12" s="42"/>
      <c r="P12" s="42"/>
      <c r="Q12" s="42"/>
      <c r="R12" s="42"/>
      <c r="S12" s="42"/>
      <c r="T12" s="42"/>
      <c r="U12" s="42"/>
      <c r="V12" s="42"/>
      <c r="W12" s="42"/>
      <c r="X12" s="42"/>
      <c r="Y12" s="42"/>
      <c r="Z12" s="42"/>
    </row>
    <row r="13" spans="1:26" s="43" customFormat="1" ht="20" customHeight="1" x14ac:dyDescent="0.2">
      <c r="A13" s="42"/>
      <c r="B13" s="405"/>
      <c r="C13" s="162" t="s">
        <v>62</v>
      </c>
      <c r="D13" s="165">
        <f>D11+D12</f>
        <v>3000</v>
      </c>
      <c r="E13" s="166">
        <f>SUM(E11:E12)</f>
        <v>1</v>
      </c>
      <c r="F13" s="406"/>
      <c r="G13" s="406"/>
      <c r="H13" s="406"/>
      <c r="I13" s="405"/>
      <c r="J13" s="42"/>
      <c r="K13" s="42"/>
      <c r="L13" s="42"/>
      <c r="M13" s="42"/>
      <c r="N13" s="42"/>
      <c r="O13" s="42"/>
      <c r="P13" s="42"/>
      <c r="Q13" s="42"/>
      <c r="R13" s="42"/>
      <c r="S13" s="42"/>
      <c r="T13" s="42"/>
      <c r="U13" s="42"/>
      <c r="V13" s="42"/>
      <c r="W13" s="42"/>
      <c r="X13" s="42"/>
      <c r="Y13" s="42"/>
      <c r="Z13" s="42"/>
    </row>
    <row r="14" spans="1:26" s="43" customFormat="1" ht="20" customHeight="1" x14ac:dyDescent="0.2">
      <c r="A14" s="42"/>
      <c r="B14" s="405" t="s">
        <v>64</v>
      </c>
      <c r="C14" s="162" t="s">
        <v>63</v>
      </c>
      <c r="D14" s="163">
        <v>2000</v>
      </c>
      <c r="E14" s="166">
        <f>D14/D16</f>
        <v>0.5</v>
      </c>
      <c r="F14" s="406" t="s">
        <v>53</v>
      </c>
      <c r="G14" s="406" t="s">
        <v>53</v>
      </c>
      <c r="H14" s="406" t="s">
        <v>54</v>
      </c>
      <c r="I14" s="404" t="s">
        <v>65</v>
      </c>
      <c r="J14" s="42"/>
      <c r="K14" s="42"/>
      <c r="L14" s="42"/>
      <c r="M14" s="42"/>
      <c r="N14" s="42"/>
      <c r="O14" s="42"/>
      <c r="P14" s="42"/>
      <c r="Q14" s="42"/>
      <c r="R14" s="42"/>
      <c r="S14" s="42"/>
      <c r="T14" s="42"/>
      <c r="U14" s="42"/>
      <c r="V14" s="42"/>
      <c r="W14" s="42"/>
      <c r="X14" s="42"/>
      <c r="Y14" s="42"/>
      <c r="Z14" s="42"/>
    </row>
    <row r="15" spans="1:26" s="43" customFormat="1" ht="20" customHeight="1" x14ac:dyDescent="0.2">
      <c r="A15" s="42"/>
      <c r="B15" s="405"/>
      <c r="C15" s="162" t="s">
        <v>66</v>
      </c>
      <c r="D15" s="163">
        <v>2000</v>
      </c>
      <c r="E15" s="166">
        <f>D15/D16</f>
        <v>0.5</v>
      </c>
      <c r="F15" s="406"/>
      <c r="G15" s="406"/>
      <c r="H15" s="406"/>
      <c r="I15" s="405"/>
      <c r="J15" s="42"/>
      <c r="K15" s="42"/>
      <c r="L15" s="42"/>
      <c r="M15" s="42"/>
      <c r="N15" s="42"/>
      <c r="O15" s="42"/>
      <c r="P15" s="42"/>
      <c r="Q15" s="42"/>
      <c r="R15" s="42"/>
      <c r="S15" s="42"/>
      <c r="T15" s="42"/>
      <c r="U15" s="42"/>
      <c r="V15" s="42"/>
      <c r="W15" s="42"/>
      <c r="X15" s="42"/>
      <c r="Y15" s="42"/>
      <c r="Z15" s="42"/>
    </row>
    <row r="16" spans="1:26" s="43" customFormat="1" ht="20" customHeight="1" x14ac:dyDescent="0.2">
      <c r="A16" s="42"/>
      <c r="B16" s="405"/>
      <c r="C16" s="162" t="s">
        <v>67</v>
      </c>
      <c r="D16" s="165">
        <f>D14+D15</f>
        <v>4000</v>
      </c>
      <c r="E16" s="166">
        <f>SUM(E14:E15)</f>
        <v>1</v>
      </c>
      <c r="F16" s="406"/>
      <c r="G16" s="406"/>
      <c r="H16" s="406"/>
      <c r="I16" s="405"/>
      <c r="J16" s="42"/>
      <c r="K16" s="42"/>
      <c r="L16" s="42"/>
      <c r="M16" s="42"/>
      <c r="N16" s="42"/>
      <c r="O16" s="42"/>
      <c r="P16" s="42"/>
      <c r="Q16" s="42"/>
      <c r="R16" s="42"/>
      <c r="S16" s="42"/>
      <c r="T16" s="42"/>
      <c r="U16" s="42"/>
      <c r="V16" s="42"/>
      <c r="W16" s="42"/>
      <c r="X16" s="42"/>
      <c r="Y16" s="42"/>
      <c r="Z16" s="42"/>
    </row>
    <row r="17" spans="1:26" s="43" customFormat="1" ht="20" customHeight="1" x14ac:dyDescent="0.2">
      <c r="A17" s="42"/>
      <c r="B17" s="405" t="s">
        <v>70</v>
      </c>
      <c r="C17" s="162" t="s">
        <v>68</v>
      </c>
      <c r="D17" s="167">
        <v>100000</v>
      </c>
      <c r="E17" s="166" t="s">
        <v>69</v>
      </c>
      <c r="F17" s="406" t="s">
        <v>69</v>
      </c>
      <c r="G17" s="406" t="s">
        <v>69</v>
      </c>
      <c r="H17" s="406" t="s">
        <v>69</v>
      </c>
      <c r="I17" s="404" t="s">
        <v>71</v>
      </c>
      <c r="J17" s="42"/>
      <c r="K17" s="42"/>
      <c r="L17" s="42"/>
      <c r="M17" s="42"/>
      <c r="N17" s="42"/>
      <c r="O17" s="42"/>
      <c r="P17" s="42"/>
      <c r="Q17" s="42"/>
      <c r="R17" s="42"/>
      <c r="S17" s="42"/>
      <c r="T17" s="42"/>
      <c r="U17" s="42"/>
      <c r="V17" s="42"/>
      <c r="W17" s="42"/>
      <c r="X17" s="42"/>
      <c r="Y17" s="42"/>
      <c r="Z17" s="42"/>
    </row>
    <row r="18" spans="1:26" s="43" customFormat="1" ht="17" x14ac:dyDescent="0.2">
      <c r="A18" s="42"/>
      <c r="B18" s="405"/>
      <c r="C18" s="162" t="s">
        <v>72</v>
      </c>
      <c r="D18" s="167">
        <v>100000</v>
      </c>
      <c r="E18" s="166" t="s">
        <v>69</v>
      </c>
      <c r="F18" s="406"/>
      <c r="G18" s="406"/>
      <c r="H18" s="406"/>
      <c r="I18" s="405"/>
      <c r="J18" s="42"/>
      <c r="K18" s="42"/>
      <c r="L18" s="42"/>
      <c r="M18" s="42"/>
      <c r="N18" s="42"/>
      <c r="O18" s="42"/>
      <c r="P18" s="42"/>
      <c r="Q18" s="42"/>
      <c r="R18" s="42"/>
      <c r="S18" s="42"/>
      <c r="T18" s="42"/>
      <c r="U18" s="42"/>
      <c r="V18" s="42"/>
      <c r="W18" s="42"/>
      <c r="X18" s="42"/>
      <c r="Y18" s="42"/>
      <c r="Z18" s="42"/>
    </row>
    <row r="19" spans="1:26" s="43" customFormat="1" ht="20" customHeight="1" x14ac:dyDescent="0.2">
      <c r="A19" s="42"/>
      <c r="B19" s="405"/>
      <c r="C19" s="162" t="s">
        <v>73</v>
      </c>
      <c r="D19" s="167">
        <v>100000</v>
      </c>
      <c r="E19" s="166" t="s">
        <v>69</v>
      </c>
      <c r="F19" s="406"/>
      <c r="G19" s="406"/>
      <c r="H19" s="406"/>
      <c r="I19" s="405"/>
      <c r="J19" s="42"/>
      <c r="K19" s="42"/>
      <c r="L19" s="42"/>
      <c r="M19" s="42"/>
      <c r="N19" s="42"/>
      <c r="O19" s="42"/>
      <c r="P19" s="42"/>
      <c r="Q19" s="42"/>
      <c r="R19" s="42"/>
      <c r="S19" s="42"/>
      <c r="T19" s="42"/>
      <c r="U19" s="42"/>
      <c r="V19" s="42"/>
      <c r="W19" s="42"/>
      <c r="X19" s="42"/>
      <c r="Y19" s="42"/>
      <c r="Z19" s="42"/>
    </row>
    <row r="20" spans="1:26" s="35" customFormat="1" x14ac:dyDescent="0.2">
      <c r="C20" s="33"/>
      <c r="D20" s="34"/>
    </row>
    <row r="21" spans="1:26" s="35" customFormat="1" x14ac:dyDescent="0.2">
      <c r="C21" s="33"/>
      <c r="D21" s="34"/>
    </row>
    <row r="22" spans="1:26" s="35" customFormat="1" x14ac:dyDescent="0.2">
      <c r="C22" s="33"/>
      <c r="D22" s="34"/>
    </row>
    <row r="23" spans="1:26" s="35" customFormat="1" x14ac:dyDescent="0.2">
      <c r="C23" s="33"/>
      <c r="D23" s="34"/>
      <c r="E23" s="39"/>
      <c r="F23" s="39"/>
      <c r="G23" s="39"/>
      <c r="H23" s="39"/>
    </row>
    <row r="24" spans="1:26" s="35" customFormat="1" x14ac:dyDescent="0.2">
      <c r="C24" s="33"/>
      <c r="D24" s="34"/>
    </row>
    <row r="25" spans="1:26" s="35" customFormat="1" x14ac:dyDescent="0.2">
      <c r="B25" s="40"/>
      <c r="C25" s="33"/>
      <c r="D25" s="34"/>
    </row>
    <row r="26" spans="1:26" s="35" customFormat="1" x14ac:dyDescent="0.2">
      <c r="B26" s="40"/>
      <c r="C26" s="33"/>
      <c r="D26" s="34"/>
    </row>
    <row r="27" spans="1:26" s="35" customFormat="1" x14ac:dyDescent="0.2">
      <c r="B27" s="40"/>
      <c r="C27" s="33"/>
      <c r="D27" s="34"/>
    </row>
    <row r="28" spans="1:26" s="35" customFormat="1" x14ac:dyDescent="0.2">
      <c r="C28" s="33"/>
      <c r="D28" s="34"/>
    </row>
    <row r="29" spans="1:26" s="35" customFormat="1" x14ac:dyDescent="0.2">
      <c r="C29" s="33"/>
      <c r="D29" s="34"/>
    </row>
    <row r="30" spans="1:26" s="35" customFormat="1" x14ac:dyDescent="0.2">
      <c r="C30" s="33"/>
      <c r="D30" s="34"/>
    </row>
    <row r="31" spans="1:26" s="35" customFormat="1" x14ac:dyDescent="0.2">
      <c r="C31" s="33"/>
      <c r="D31" s="34"/>
    </row>
    <row r="32" spans="1:26" s="35" customFormat="1" x14ac:dyDescent="0.2">
      <c r="C32" s="33"/>
      <c r="D32" s="34"/>
    </row>
    <row r="33" spans="3:4" s="35" customFormat="1" x14ac:dyDescent="0.2">
      <c r="C33" s="33"/>
      <c r="D33" s="34"/>
    </row>
    <row r="34" spans="3:4" s="35" customFormat="1" x14ac:dyDescent="0.2">
      <c r="C34" s="33"/>
      <c r="D34" s="34"/>
    </row>
    <row r="35" spans="3:4" s="35" customFormat="1" x14ac:dyDescent="0.2">
      <c r="C35" s="33"/>
      <c r="D35" s="34"/>
    </row>
    <row r="36" spans="3:4" s="35" customFormat="1" x14ac:dyDescent="0.2">
      <c r="C36" s="33"/>
      <c r="D36" s="34"/>
    </row>
    <row r="37" spans="3:4" s="35" customFormat="1" x14ac:dyDescent="0.2">
      <c r="C37" s="33"/>
      <c r="D37" s="34"/>
    </row>
    <row r="38" spans="3:4" s="35" customFormat="1" x14ac:dyDescent="0.2">
      <c r="C38" s="33"/>
      <c r="D38" s="34"/>
    </row>
    <row r="39" spans="3:4" s="35" customFormat="1" x14ac:dyDescent="0.2">
      <c r="C39" s="33"/>
      <c r="D39" s="34"/>
    </row>
    <row r="40" spans="3:4" s="35" customFormat="1" x14ac:dyDescent="0.2">
      <c r="C40" s="33"/>
      <c r="D40" s="34"/>
    </row>
    <row r="41" spans="3:4" s="35" customFormat="1" x14ac:dyDescent="0.2">
      <c r="C41" s="33"/>
      <c r="D41" s="34"/>
    </row>
    <row r="42" spans="3:4" s="35" customFormat="1" x14ac:dyDescent="0.2">
      <c r="C42" s="33"/>
      <c r="D42" s="34"/>
    </row>
    <row r="43" spans="3:4" s="35" customFormat="1" x14ac:dyDescent="0.2">
      <c r="C43" s="33"/>
      <c r="D43" s="34"/>
    </row>
    <row r="44" spans="3:4" s="35" customFormat="1" x14ac:dyDescent="0.2">
      <c r="C44" s="33"/>
      <c r="D44" s="34"/>
    </row>
    <row r="45" spans="3:4" s="35" customFormat="1" x14ac:dyDescent="0.2">
      <c r="C45" s="33"/>
      <c r="D45" s="34"/>
    </row>
    <row r="46" spans="3:4" s="35" customFormat="1" x14ac:dyDescent="0.2">
      <c r="C46" s="33"/>
      <c r="D46" s="34"/>
    </row>
    <row r="47" spans="3:4" s="35" customFormat="1" x14ac:dyDescent="0.2">
      <c r="C47" s="33"/>
      <c r="D47" s="34"/>
    </row>
    <row r="48" spans="3:4" s="35" customFormat="1" x14ac:dyDescent="0.2">
      <c r="C48" s="33"/>
      <c r="D48" s="34"/>
    </row>
    <row r="49" spans="3:4" s="35" customFormat="1" x14ac:dyDescent="0.2">
      <c r="C49" s="33"/>
      <c r="D49" s="34"/>
    </row>
    <row r="50" spans="3:4" s="35" customFormat="1" x14ac:dyDescent="0.2">
      <c r="C50" s="33"/>
      <c r="D50" s="34"/>
    </row>
    <row r="51" spans="3:4" s="35" customFormat="1" x14ac:dyDescent="0.2">
      <c r="C51" s="33"/>
      <c r="D51" s="34"/>
    </row>
    <row r="52" spans="3:4" s="35" customFormat="1" x14ac:dyDescent="0.2">
      <c r="C52" s="33"/>
      <c r="D52" s="34"/>
    </row>
    <row r="53" spans="3:4" s="35" customFormat="1" x14ac:dyDescent="0.2">
      <c r="C53" s="33"/>
      <c r="D53" s="34"/>
    </row>
    <row r="54" spans="3:4" s="35" customFormat="1" x14ac:dyDescent="0.2">
      <c r="C54" s="33"/>
      <c r="D54" s="34"/>
    </row>
    <row r="55" spans="3:4" s="35" customFormat="1" x14ac:dyDescent="0.2">
      <c r="C55" s="33"/>
      <c r="D55" s="34"/>
    </row>
    <row r="56" spans="3:4" s="35" customFormat="1" x14ac:dyDescent="0.2">
      <c r="C56" s="33"/>
      <c r="D56" s="34"/>
    </row>
    <row r="57" spans="3:4" s="35" customFormat="1" x14ac:dyDescent="0.2">
      <c r="C57" s="33"/>
      <c r="D57" s="34"/>
    </row>
    <row r="58" spans="3:4" s="35" customFormat="1" x14ac:dyDescent="0.2">
      <c r="C58" s="33"/>
      <c r="D58" s="34"/>
    </row>
    <row r="59" spans="3:4" s="35" customFormat="1" x14ac:dyDescent="0.2">
      <c r="C59" s="33"/>
      <c r="D59" s="34"/>
    </row>
    <row r="60" spans="3:4" s="35" customFormat="1" x14ac:dyDescent="0.2">
      <c r="C60" s="33"/>
      <c r="D60" s="34"/>
    </row>
    <row r="61" spans="3:4" s="35" customFormat="1" x14ac:dyDescent="0.2">
      <c r="C61" s="33"/>
      <c r="D61" s="34"/>
    </row>
    <row r="62" spans="3:4" s="35" customFormat="1" x14ac:dyDescent="0.2">
      <c r="C62" s="33"/>
      <c r="D62" s="34"/>
    </row>
    <row r="63" spans="3:4" s="35" customFormat="1" x14ac:dyDescent="0.2">
      <c r="C63" s="33"/>
      <c r="D63" s="34"/>
    </row>
    <row r="64" spans="3:4" s="35" customFormat="1" x14ac:dyDescent="0.2">
      <c r="C64" s="33"/>
      <c r="D64" s="34"/>
    </row>
    <row r="65" spans="3:4" s="35" customFormat="1" x14ac:dyDescent="0.2">
      <c r="C65" s="33"/>
      <c r="D65" s="34"/>
    </row>
    <row r="66" spans="3:4" s="35" customFormat="1" x14ac:dyDescent="0.2">
      <c r="C66" s="33"/>
      <c r="D66" s="34"/>
    </row>
    <row r="67" spans="3:4" s="35" customFormat="1" x14ac:dyDescent="0.2">
      <c r="C67" s="33"/>
      <c r="D67" s="34"/>
    </row>
    <row r="68" spans="3:4" s="35" customFormat="1" x14ac:dyDescent="0.2">
      <c r="C68" s="33"/>
      <c r="D68" s="34"/>
    </row>
    <row r="69" spans="3:4" s="35" customFormat="1" x14ac:dyDescent="0.2">
      <c r="C69" s="33"/>
      <c r="D69" s="34"/>
    </row>
    <row r="70" spans="3:4" s="35" customFormat="1" x14ac:dyDescent="0.2">
      <c r="C70" s="33"/>
      <c r="D70" s="34"/>
    </row>
    <row r="71" spans="3:4" s="35" customFormat="1" x14ac:dyDescent="0.2">
      <c r="C71" s="33"/>
      <c r="D71" s="34"/>
    </row>
    <row r="72" spans="3:4" s="35" customFormat="1" x14ac:dyDescent="0.2">
      <c r="C72" s="33"/>
      <c r="D72" s="34"/>
    </row>
    <row r="73" spans="3:4" s="35" customFormat="1" x14ac:dyDescent="0.2">
      <c r="C73" s="33"/>
      <c r="D73" s="34"/>
    </row>
    <row r="74" spans="3:4" s="35" customFormat="1" x14ac:dyDescent="0.2">
      <c r="C74" s="33"/>
      <c r="D74" s="34"/>
    </row>
    <row r="75" spans="3:4" s="35" customFormat="1" x14ac:dyDescent="0.2">
      <c r="C75" s="33"/>
      <c r="D75" s="34"/>
    </row>
    <row r="76" spans="3:4" s="35" customFormat="1" x14ac:dyDescent="0.2">
      <c r="C76" s="33"/>
      <c r="D76" s="34"/>
    </row>
    <row r="77" spans="3:4" s="35" customFormat="1" x14ac:dyDescent="0.2">
      <c r="C77" s="33"/>
      <c r="D77" s="34"/>
    </row>
    <row r="78" spans="3:4" s="35" customFormat="1" x14ac:dyDescent="0.2">
      <c r="C78" s="33"/>
      <c r="D78" s="34"/>
    </row>
    <row r="79" spans="3:4" s="35" customFormat="1" x14ac:dyDescent="0.2">
      <c r="C79" s="33"/>
      <c r="D79" s="34"/>
    </row>
    <row r="80" spans="3:4" s="35" customFormat="1" x14ac:dyDescent="0.2">
      <c r="C80" s="33"/>
      <c r="D80" s="34"/>
    </row>
    <row r="81" spans="3:4" s="35" customFormat="1" x14ac:dyDescent="0.2">
      <c r="C81" s="33"/>
      <c r="D81" s="34"/>
    </row>
    <row r="82" spans="3:4" s="35" customFormat="1" x14ac:dyDescent="0.2">
      <c r="C82" s="33"/>
      <c r="D82" s="34"/>
    </row>
    <row r="83" spans="3:4" s="35" customFormat="1" x14ac:dyDescent="0.2">
      <c r="C83" s="33"/>
      <c r="D83" s="34"/>
    </row>
    <row r="84" spans="3:4" s="35" customFormat="1" x14ac:dyDescent="0.2">
      <c r="C84" s="33"/>
      <c r="D84" s="34"/>
    </row>
    <row r="85" spans="3:4" s="35" customFormat="1" x14ac:dyDescent="0.2">
      <c r="C85" s="33"/>
      <c r="D85" s="34"/>
    </row>
    <row r="86" spans="3:4" s="35" customFormat="1" x14ac:dyDescent="0.2">
      <c r="C86" s="33"/>
      <c r="D86" s="34"/>
    </row>
    <row r="87" spans="3:4" s="35" customFormat="1" x14ac:dyDescent="0.2">
      <c r="C87" s="33"/>
      <c r="D87" s="34"/>
    </row>
    <row r="88" spans="3:4" s="35" customFormat="1" x14ac:dyDescent="0.2">
      <c r="C88" s="33"/>
      <c r="D88" s="34"/>
    </row>
    <row r="89" spans="3:4" s="35" customFormat="1" x14ac:dyDescent="0.2">
      <c r="C89" s="33"/>
      <c r="D89" s="34"/>
    </row>
    <row r="90" spans="3:4" s="35" customFormat="1" x14ac:dyDescent="0.2">
      <c r="C90" s="33"/>
      <c r="D90" s="34"/>
    </row>
    <row r="91" spans="3:4" s="35" customFormat="1" x14ac:dyDescent="0.2">
      <c r="C91" s="33"/>
      <c r="D91" s="34"/>
    </row>
    <row r="92" spans="3:4" s="35" customFormat="1" x14ac:dyDescent="0.2">
      <c r="C92" s="33"/>
      <c r="D92" s="34"/>
    </row>
    <row r="93" spans="3:4" s="35" customFormat="1" x14ac:dyDescent="0.2">
      <c r="C93" s="33"/>
      <c r="D93" s="34"/>
    </row>
    <row r="94" spans="3:4" s="35" customFormat="1" x14ac:dyDescent="0.2">
      <c r="C94" s="33"/>
      <c r="D94" s="34"/>
    </row>
    <row r="95" spans="3:4" s="35" customFormat="1" x14ac:dyDescent="0.2">
      <c r="C95" s="33"/>
      <c r="D95" s="34"/>
    </row>
    <row r="96" spans="3:4" s="35" customFormat="1" x14ac:dyDescent="0.2">
      <c r="C96" s="33"/>
      <c r="D96" s="34"/>
    </row>
    <row r="97" spans="3:4" s="35" customFormat="1" x14ac:dyDescent="0.2">
      <c r="C97" s="33"/>
      <c r="D97" s="34"/>
    </row>
    <row r="98" spans="3:4" s="35" customFormat="1" x14ac:dyDescent="0.2">
      <c r="C98" s="33"/>
      <c r="D98" s="34"/>
    </row>
    <row r="99" spans="3:4" s="35" customFormat="1" x14ac:dyDescent="0.2">
      <c r="C99" s="33"/>
      <c r="D99" s="34"/>
    </row>
    <row r="100" spans="3:4" s="35" customFormat="1" x14ac:dyDescent="0.2">
      <c r="C100" s="33"/>
      <c r="D100" s="34"/>
    </row>
    <row r="101" spans="3:4" s="35" customFormat="1" x14ac:dyDescent="0.2">
      <c r="C101" s="33"/>
      <c r="D101" s="34"/>
    </row>
  </sheetData>
  <mergeCells count="28">
    <mergeCell ref="F17:F19"/>
    <mergeCell ref="G17:G19"/>
    <mergeCell ref="G14:G16"/>
    <mergeCell ref="G11:G13"/>
    <mergeCell ref="H11:H13"/>
    <mergeCell ref="I17:I19"/>
    <mergeCell ref="I8:I10"/>
    <mergeCell ref="I11:I13"/>
    <mergeCell ref="B6:B7"/>
    <mergeCell ref="H14:H16"/>
    <mergeCell ref="H17:H19"/>
    <mergeCell ref="I14:I16"/>
    <mergeCell ref="B17:B19"/>
    <mergeCell ref="B8:B10"/>
    <mergeCell ref="B11:B13"/>
    <mergeCell ref="B14:B16"/>
    <mergeCell ref="F8:F10"/>
    <mergeCell ref="G8:G10"/>
    <mergeCell ref="H8:H10"/>
    <mergeCell ref="F11:F13"/>
    <mergeCell ref="F14:F16"/>
    <mergeCell ref="B4:E4"/>
    <mergeCell ref="B1:E1"/>
    <mergeCell ref="C6:C7"/>
    <mergeCell ref="D6:D7"/>
    <mergeCell ref="I6:I7"/>
    <mergeCell ref="E6:E7"/>
    <mergeCell ref="B3:E3"/>
  </mergeCells>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7FEB8C-9EC5-0846-97CC-F864D304D501}">
  <sheetPr codeName="Sheet3">
    <tabColor rgb="FFFBAB2C"/>
  </sheetPr>
  <dimension ref="A1:Z108"/>
  <sheetViews>
    <sheetView zoomScaleNormal="100" workbookViewId="0"/>
  </sheetViews>
  <sheetFormatPr baseColWidth="10" defaultColWidth="11" defaultRowHeight="16" x14ac:dyDescent="0.2"/>
  <cols>
    <col min="1" max="1" width="10.83203125" style="2" customWidth="1"/>
    <col min="2" max="11" width="24.83203125" style="3" customWidth="1"/>
    <col min="12" max="12" width="22.33203125" style="3" customWidth="1"/>
    <col min="13" max="13" width="20.1640625" style="48" customWidth="1"/>
    <col min="14" max="23" width="16.83203125" style="48" customWidth="1"/>
    <col min="24" max="26" width="11" style="48"/>
    <col min="27" max="16384" width="11" style="3"/>
  </cols>
  <sheetData>
    <row r="1" spans="1:26" s="48" customFormat="1" ht="40" customHeight="1" x14ac:dyDescent="0.3">
      <c r="A1" s="78"/>
      <c r="B1" s="78" t="s">
        <v>74</v>
      </c>
      <c r="C1" s="78"/>
      <c r="D1" s="78"/>
      <c r="E1" s="78"/>
      <c r="F1" s="78"/>
      <c r="G1" s="78"/>
      <c r="H1" s="78"/>
      <c r="I1" s="78"/>
      <c r="J1" s="78"/>
      <c r="K1" s="78"/>
      <c r="L1" s="78"/>
    </row>
    <row r="2" spans="1:26" s="48" customFormat="1" ht="20" customHeight="1" x14ac:dyDescent="0.2">
      <c r="A2" s="47"/>
    </row>
    <row r="3" spans="1:26" s="50" customFormat="1" ht="20" customHeight="1" x14ac:dyDescent="0.2">
      <c r="A3" s="76"/>
      <c r="B3" s="420" t="s">
        <v>42</v>
      </c>
      <c r="C3" s="420"/>
      <c r="D3" s="420"/>
      <c r="E3" s="420"/>
      <c r="F3" s="420"/>
      <c r="G3" s="420"/>
      <c r="H3" s="420"/>
      <c r="I3" s="420"/>
      <c r="J3" s="420"/>
      <c r="K3" s="420"/>
      <c r="L3" s="420"/>
      <c r="M3" s="420"/>
      <c r="N3" s="70"/>
      <c r="O3" s="70"/>
      <c r="P3" s="70"/>
      <c r="Q3" s="70"/>
      <c r="R3" s="70"/>
      <c r="S3" s="70"/>
      <c r="T3" s="70"/>
      <c r="U3" s="70"/>
      <c r="V3" s="70"/>
      <c r="W3" s="70"/>
      <c r="X3" s="70"/>
      <c r="Y3" s="70"/>
      <c r="Z3" s="70"/>
    </row>
    <row r="4" spans="1:26" s="49" customFormat="1" ht="88" customHeight="1" x14ac:dyDescent="0.2">
      <c r="A4" s="77"/>
      <c r="B4" s="419" t="s">
        <v>75</v>
      </c>
      <c r="C4" s="419"/>
      <c r="D4" s="419"/>
      <c r="E4" s="419"/>
      <c r="F4" s="419"/>
      <c r="G4" s="419"/>
      <c r="H4" s="419"/>
      <c r="I4" s="419"/>
      <c r="J4" s="419"/>
      <c r="K4" s="419"/>
      <c r="L4" s="419"/>
      <c r="M4" s="419"/>
      <c r="N4" s="71"/>
      <c r="O4" s="71"/>
      <c r="P4" s="71"/>
      <c r="Q4" s="71"/>
      <c r="R4" s="71"/>
      <c r="S4" s="71"/>
      <c r="T4" s="71"/>
      <c r="U4" s="71"/>
      <c r="V4" s="71"/>
      <c r="W4" s="71"/>
      <c r="X4" s="71"/>
      <c r="Y4" s="71"/>
      <c r="Z4" s="71"/>
    </row>
    <row r="5" spans="1:26" s="48" customFormat="1" ht="20" customHeight="1" x14ac:dyDescent="0.2">
      <c r="A5" s="47"/>
    </row>
    <row r="6" spans="1:26" s="60" customFormat="1" ht="40" customHeight="1" x14ac:dyDescent="0.2">
      <c r="A6" s="59"/>
      <c r="B6" s="417" t="s">
        <v>76</v>
      </c>
      <c r="C6" s="418"/>
      <c r="D6" s="418"/>
      <c r="E6" s="418"/>
      <c r="F6" s="418"/>
      <c r="G6" s="418"/>
      <c r="H6" s="418"/>
      <c r="I6" s="418"/>
      <c r="J6" s="418"/>
      <c r="K6" s="418"/>
      <c r="L6" s="418"/>
      <c r="M6" s="418"/>
      <c r="N6" s="72"/>
      <c r="O6" s="72"/>
      <c r="P6" s="72"/>
      <c r="Q6" s="72"/>
      <c r="R6" s="72"/>
      <c r="S6" s="72"/>
      <c r="T6" s="72"/>
      <c r="U6" s="72"/>
      <c r="V6" s="72"/>
      <c r="W6" s="72"/>
      <c r="X6" s="72"/>
      <c r="Y6" s="72"/>
      <c r="Z6" s="72"/>
    </row>
    <row r="7" spans="1:26" s="62" customFormat="1" ht="32" customHeight="1" x14ac:dyDescent="0.2">
      <c r="A7" s="61"/>
      <c r="B7" s="149"/>
      <c r="C7" s="413" t="s">
        <v>77</v>
      </c>
      <c r="D7" s="413"/>
      <c r="E7" s="413"/>
      <c r="F7" s="413" t="s">
        <v>78</v>
      </c>
      <c r="G7" s="413"/>
      <c r="H7" s="413"/>
      <c r="I7" s="414" t="s">
        <v>79</v>
      </c>
      <c r="J7" s="415"/>
      <c r="K7" s="415"/>
      <c r="L7" s="415"/>
      <c r="M7" s="416"/>
      <c r="N7" s="73"/>
      <c r="O7" s="73"/>
      <c r="P7" s="73"/>
      <c r="Q7" s="73"/>
      <c r="R7" s="73"/>
      <c r="S7" s="73"/>
      <c r="T7" s="73"/>
      <c r="U7" s="73"/>
      <c r="V7" s="73"/>
      <c r="W7" s="73"/>
      <c r="X7" s="73"/>
      <c r="Y7" s="73"/>
      <c r="Z7" s="73"/>
    </row>
    <row r="8" spans="1:26" s="64" customFormat="1" ht="56" customHeight="1" x14ac:dyDescent="0.2">
      <c r="A8" s="63"/>
      <c r="B8" s="150" t="s">
        <v>80</v>
      </c>
      <c r="C8" s="150" t="s">
        <v>81</v>
      </c>
      <c r="D8" s="150" t="s">
        <v>82</v>
      </c>
      <c r="E8" s="150" t="s">
        <v>83</v>
      </c>
      <c r="F8" s="150" t="s">
        <v>84</v>
      </c>
      <c r="G8" s="150" t="s">
        <v>85</v>
      </c>
      <c r="H8" s="150" t="s">
        <v>86</v>
      </c>
      <c r="I8" s="150" t="s">
        <v>87</v>
      </c>
      <c r="J8" s="150" t="s">
        <v>88</v>
      </c>
      <c r="K8" s="150" t="s">
        <v>89</v>
      </c>
      <c r="L8" s="150" t="s">
        <v>90</v>
      </c>
      <c r="M8" s="150" t="s">
        <v>491</v>
      </c>
      <c r="N8" s="74"/>
      <c r="O8" s="74"/>
      <c r="P8" s="74"/>
      <c r="Q8" s="74"/>
      <c r="R8" s="74"/>
      <c r="S8" s="74"/>
      <c r="T8" s="74"/>
      <c r="U8" s="74"/>
      <c r="V8" s="74"/>
      <c r="W8" s="74"/>
      <c r="X8" s="74"/>
      <c r="Y8" s="74"/>
      <c r="Z8" s="74"/>
    </row>
    <row r="9" spans="1:26" s="7" customFormat="1" ht="20" customHeight="1" x14ac:dyDescent="0.2">
      <c r="A9" s="58" t="s">
        <v>91</v>
      </c>
      <c r="B9" s="151" t="s">
        <v>92</v>
      </c>
      <c r="C9" s="152">
        <v>1000</v>
      </c>
      <c r="D9" s="152">
        <v>100</v>
      </c>
      <c r="E9" s="152">
        <v>100</v>
      </c>
      <c r="F9" s="152">
        <v>100</v>
      </c>
      <c r="G9" s="153">
        <v>100</v>
      </c>
      <c r="H9" s="152">
        <v>100</v>
      </c>
      <c r="I9" s="152">
        <v>1000</v>
      </c>
      <c r="J9" s="154">
        <v>100</v>
      </c>
      <c r="K9" s="152">
        <v>100</v>
      </c>
      <c r="L9" s="155">
        <f>I9/5*2</f>
        <v>400</v>
      </c>
      <c r="M9" s="155">
        <f>I9/5</f>
        <v>200</v>
      </c>
      <c r="N9" s="75"/>
      <c r="O9" s="75"/>
      <c r="P9" s="75"/>
      <c r="Q9" s="75"/>
      <c r="R9" s="75"/>
      <c r="S9" s="75"/>
      <c r="T9" s="75"/>
      <c r="U9" s="75"/>
      <c r="V9" s="75"/>
      <c r="W9" s="75"/>
      <c r="X9" s="75"/>
      <c r="Y9" s="75"/>
      <c r="Z9" s="75"/>
    </row>
    <row r="10" spans="1:26" ht="20" customHeight="1" x14ac:dyDescent="0.2">
      <c r="A10" s="58" t="s">
        <v>93</v>
      </c>
      <c r="B10" s="151" t="s">
        <v>94</v>
      </c>
      <c r="C10" s="152">
        <v>1000</v>
      </c>
      <c r="D10" s="152">
        <v>100</v>
      </c>
      <c r="E10" s="152">
        <v>100</v>
      </c>
      <c r="F10" s="152">
        <v>100</v>
      </c>
      <c r="G10" s="156">
        <v>100</v>
      </c>
      <c r="H10" s="152">
        <v>100</v>
      </c>
      <c r="I10" s="152">
        <v>1000</v>
      </c>
      <c r="J10" s="157">
        <v>100</v>
      </c>
      <c r="K10" s="152">
        <v>100</v>
      </c>
      <c r="L10" s="158">
        <f>I10/5*2</f>
        <v>400</v>
      </c>
      <c r="M10" s="158">
        <f>I10/5</f>
        <v>200</v>
      </c>
    </row>
    <row r="11" spans="1:26" ht="20" customHeight="1" x14ac:dyDescent="0.2">
      <c r="A11" s="58" t="s">
        <v>95</v>
      </c>
      <c r="B11" s="151" t="s">
        <v>96</v>
      </c>
      <c r="C11" s="152">
        <v>1000</v>
      </c>
      <c r="D11" s="152">
        <v>100</v>
      </c>
      <c r="E11" s="152">
        <v>100</v>
      </c>
      <c r="F11" s="152">
        <v>100</v>
      </c>
      <c r="G11" s="153">
        <v>100</v>
      </c>
      <c r="H11" s="152">
        <v>100</v>
      </c>
      <c r="I11" s="152">
        <v>1000</v>
      </c>
      <c r="J11" s="157">
        <v>100</v>
      </c>
      <c r="K11" s="152">
        <v>100</v>
      </c>
      <c r="L11" s="158">
        <f>I11/5*2</f>
        <v>400</v>
      </c>
      <c r="M11" s="158">
        <f>I11/5</f>
        <v>200</v>
      </c>
    </row>
    <row r="12" spans="1:26" s="48" customFormat="1" ht="40" customHeight="1" x14ac:dyDescent="0.2">
      <c r="A12" s="58"/>
      <c r="B12" s="65"/>
      <c r="C12" s="66"/>
      <c r="D12" s="66"/>
      <c r="E12" s="66"/>
      <c r="F12" s="66"/>
      <c r="G12" s="67"/>
      <c r="H12" s="66"/>
      <c r="I12" s="66"/>
      <c r="J12" s="68"/>
      <c r="K12" s="66"/>
      <c r="L12" s="69"/>
    </row>
    <row r="13" spans="1:26" s="48" customFormat="1" ht="40" customHeight="1" x14ac:dyDescent="0.2">
      <c r="A13" s="47"/>
      <c r="B13" s="410" t="s">
        <v>97</v>
      </c>
      <c r="C13" s="411"/>
      <c r="D13" s="411"/>
      <c r="E13" s="411"/>
      <c r="F13" s="411"/>
      <c r="G13" s="411"/>
      <c r="H13" s="411"/>
      <c r="I13" s="411"/>
      <c r="J13" s="411"/>
      <c r="K13" s="411"/>
      <c r="L13" s="411"/>
      <c r="M13" s="411"/>
    </row>
    <row r="14" spans="1:26" s="48" customFormat="1" ht="32" customHeight="1" x14ac:dyDescent="0.2">
      <c r="A14" s="47"/>
      <c r="B14" s="159"/>
      <c r="C14" s="412" t="s">
        <v>77</v>
      </c>
      <c r="D14" s="412"/>
      <c r="E14" s="412"/>
      <c r="F14" s="412" t="s">
        <v>78</v>
      </c>
      <c r="G14" s="412"/>
      <c r="H14" s="412"/>
      <c r="I14" s="407" t="s">
        <v>79</v>
      </c>
      <c r="J14" s="408"/>
      <c r="K14" s="408"/>
      <c r="L14" s="408"/>
      <c r="M14" s="409"/>
    </row>
    <row r="15" spans="1:26" s="48" customFormat="1" ht="56" customHeight="1" x14ac:dyDescent="0.2">
      <c r="A15" s="47"/>
      <c r="B15" s="160" t="s">
        <v>80</v>
      </c>
      <c r="C15" s="160" t="s">
        <v>98</v>
      </c>
      <c r="D15" s="160" t="s">
        <v>99</v>
      </c>
      <c r="E15" s="160" t="s">
        <v>83</v>
      </c>
      <c r="F15" s="160" t="s">
        <v>84</v>
      </c>
      <c r="G15" s="160" t="s">
        <v>100</v>
      </c>
      <c r="H15" s="160" t="s">
        <v>86</v>
      </c>
      <c r="I15" s="160" t="s">
        <v>87</v>
      </c>
      <c r="J15" s="160" t="s">
        <v>88</v>
      </c>
      <c r="K15" s="160" t="s">
        <v>101</v>
      </c>
      <c r="L15" s="160" t="s">
        <v>90</v>
      </c>
      <c r="M15" s="160" t="s">
        <v>491</v>
      </c>
    </row>
    <row r="16" spans="1:26" s="48" customFormat="1" ht="20" customHeight="1" x14ac:dyDescent="0.2">
      <c r="A16" s="58" t="s">
        <v>91</v>
      </c>
      <c r="B16" s="153" t="s">
        <v>102</v>
      </c>
      <c r="C16" s="152">
        <v>1000</v>
      </c>
      <c r="D16" s="157">
        <v>100</v>
      </c>
      <c r="E16" s="157">
        <v>100</v>
      </c>
      <c r="F16" s="152">
        <v>100</v>
      </c>
      <c r="G16" s="157">
        <v>100</v>
      </c>
      <c r="H16" s="157">
        <v>100</v>
      </c>
      <c r="I16" s="152">
        <v>1000</v>
      </c>
      <c r="J16" s="154">
        <v>100</v>
      </c>
      <c r="K16" s="157">
        <v>100</v>
      </c>
      <c r="L16" s="158">
        <f>I16/5*2</f>
        <v>400</v>
      </c>
      <c r="M16" s="158">
        <f>I16/5</f>
        <v>200</v>
      </c>
    </row>
    <row r="17" spans="1:13" s="48" customFormat="1" ht="20" customHeight="1" x14ac:dyDescent="0.2">
      <c r="A17" s="58" t="s">
        <v>93</v>
      </c>
      <c r="B17" s="153" t="s">
        <v>103</v>
      </c>
      <c r="C17" s="152">
        <v>1000</v>
      </c>
      <c r="D17" s="157">
        <v>100</v>
      </c>
      <c r="E17" s="157">
        <v>100</v>
      </c>
      <c r="F17" s="152">
        <v>100</v>
      </c>
      <c r="G17" s="157">
        <v>100</v>
      </c>
      <c r="H17" s="157">
        <v>100</v>
      </c>
      <c r="I17" s="152">
        <v>1000</v>
      </c>
      <c r="J17" s="157">
        <v>100</v>
      </c>
      <c r="K17" s="157">
        <v>100</v>
      </c>
      <c r="L17" s="158">
        <f>I17/5*2</f>
        <v>400</v>
      </c>
      <c r="M17" s="158">
        <f>I17/5</f>
        <v>200</v>
      </c>
    </row>
    <row r="18" spans="1:13" s="48" customFormat="1" ht="20" customHeight="1" x14ac:dyDescent="0.2">
      <c r="A18" s="58" t="s">
        <v>95</v>
      </c>
      <c r="B18" s="153" t="s">
        <v>104</v>
      </c>
      <c r="C18" s="152">
        <v>1000</v>
      </c>
      <c r="D18" s="157">
        <v>100</v>
      </c>
      <c r="E18" s="157">
        <v>100</v>
      </c>
      <c r="F18" s="152">
        <v>100</v>
      </c>
      <c r="G18" s="157">
        <v>100</v>
      </c>
      <c r="H18" s="157">
        <v>100</v>
      </c>
      <c r="I18" s="152">
        <v>1000</v>
      </c>
      <c r="J18" s="157">
        <v>100</v>
      </c>
      <c r="K18" s="157">
        <v>100</v>
      </c>
      <c r="L18" s="158">
        <f>I18/5*2</f>
        <v>400</v>
      </c>
      <c r="M18" s="158">
        <f>I18/5</f>
        <v>200</v>
      </c>
    </row>
    <row r="19" spans="1:13" s="48" customFormat="1" ht="40" customHeight="1" x14ac:dyDescent="0.2">
      <c r="A19" s="47"/>
      <c r="B19" s="67"/>
      <c r="C19" s="66"/>
      <c r="D19" s="68"/>
      <c r="E19" s="68"/>
      <c r="F19" s="66"/>
      <c r="G19" s="68"/>
      <c r="H19" s="68"/>
      <c r="I19" s="66"/>
      <c r="J19" s="68"/>
      <c r="K19" s="68"/>
      <c r="L19" s="69"/>
    </row>
    <row r="20" spans="1:13" s="48" customFormat="1" ht="20" customHeight="1" x14ac:dyDescent="0.2">
      <c r="A20" s="47"/>
      <c r="B20" s="47" t="s">
        <v>105</v>
      </c>
      <c r="I20" s="52"/>
      <c r="J20" s="52"/>
    </row>
    <row r="21" spans="1:13" s="48" customFormat="1" ht="20" customHeight="1" x14ac:dyDescent="0.2">
      <c r="A21" s="47"/>
      <c r="B21" s="53" t="s">
        <v>106</v>
      </c>
    </row>
    <row r="22" spans="1:13" s="48" customFormat="1" ht="20" customHeight="1" x14ac:dyDescent="0.2">
      <c r="A22" s="47"/>
      <c r="B22" s="53" t="s">
        <v>107</v>
      </c>
    </row>
    <row r="23" spans="1:13" s="48" customFormat="1" ht="20" customHeight="1" x14ac:dyDescent="0.2">
      <c r="A23" s="47"/>
      <c r="B23" s="53" t="s">
        <v>108</v>
      </c>
    </row>
    <row r="24" spans="1:13" s="48" customFormat="1" ht="19" x14ac:dyDescent="0.2">
      <c r="A24" s="47"/>
      <c r="B24" s="53" t="s">
        <v>492</v>
      </c>
    </row>
    <row r="25" spans="1:13" s="48" customFormat="1" x14ac:dyDescent="0.2">
      <c r="A25" s="47"/>
      <c r="B25" s="54"/>
    </row>
    <row r="26" spans="1:13" s="48" customFormat="1" x14ac:dyDescent="0.2">
      <c r="A26" s="47"/>
    </row>
    <row r="27" spans="1:13" s="48" customFormat="1" x14ac:dyDescent="0.2">
      <c r="A27" s="47"/>
    </row>
    <row r="28" spans="1:13" s="48" customFormat="1" x14ac:dyDescent="0.2">
      <c r="A28" s="47"/>
    </row>
    <row r="29" spans="1:13" s="48" customFormat="1" x14ac:dyDescent="0.2">
      <c r="A29" s="47"/>
      <c r="B29" s="55"/>
    </row>
    <row r="30" spans="1:13" s="48" customFormat="1" x14ac:dyDescent="0.2">
      <c r="A30" s="47"/>
    </row>
    <row r="31" spans="1:13" s="48" customFormat="1" x14ac:dyDescent="0.2">
      <c r="A31" s="47"/>
    </row>
    <row r="32" spans="1:13" s="48" customFormat="1" x14ac:dyDescent="0.2">
      <c r="A32" s="47"/>
    </row>
    <row r="33" spans="1:1" s="48" customFormat="1" x14ac:dyDescent="0.2">
      <c r="A33" s="47"/>
    </row>
    <row r="34" spans="1:1" s="48" customFormat="1" x14ac:dyDescent="0.2">
      <c r="A34" s="47"/>
    </row>
    <row r="35" spans="1:1" s="48" customFormat="1" x14ac:dyDescent="0.2">
      <c r="A35" s="47"/>
    </row>
    <row r="36" spans="1:1" s="48" customFormat="1" x14ac:dyDescent="0.2">
      <c r="A36" s="47"/>
    </row>
    <row r="37" spans="1:1" s="48" customFormat="1" x14ac:dyDescent="0.2">
      <c r="A37" s="47"/>
    </row>
    <row r="38" spans="1:1" s="48" customFormat="1" x14ac:dyDescent="0.2">
      <c r="A38" s="47"/>
    </row>
    <row r="39" spans="1:1" s="48" customFormat="1" x14ac:dyDescent="0.2">
      <c r="A39" s="47"/>
    </row>
    <row r="40" spans="1:1" s="48" customFormat="1" x14ac:dyDescent="0.2">
      <c r="A40" s="47"/>
    </row>
    <row r="41" spans="1:1" s="48" customFormat="1" x14ac:dyDescent="0.2">
      <c r="A41" s="47"/>
    </row>
    <row r="42" spans="1:1" s="48" customFormat="1" x14ac:dyDescent="0.2">
      <c r="A42" s="47"/>
    </row>
    <row r="43" spans="1:1" s="48" customFormat="1" x14ac:dyDescent="0.2">
      <c r="A43" s="47"/>
    </row>
    <row r="44" spans="1:1" s="48" customFormat="1" x14ac:dyDescent="0.2">
      <c r="A44" s="47"/>
    </row>
    <row r="45" spans="1:1" s="48" customFormat="1" x14ac:dyDescent="0.2">
      <c r="A45" s="47"/>
    </row>
    <row r="46" spans="1:1" s="48" customFormat="1" x14ac:dyDescent="0.2">
      <c r="A46" s="47"/>
    </row>
    <row r="47" spans="1:1" s="48" customFormat="1" x14ac:dyDescent="0.2">
      <c r="A47" s="47"/>
    </row>
    <row r="48" spans="1:1" s="48" customFormat="1" x14ac:dyDescent="0.2">
      <c r="A48" s="47"/>
    </row>
    <row r="49" spans="1:1" s="48" customFormat="1" x14ac:dyDescent="0.2">
      <c r="A49" s="47"/>
    </row>
    <row r="50" spans="1:1" s="48" customFormat="1" x14ac:dyDescent="0.2">
      <c r="A50" s="47"/>
    </row>
    <row r="51" spans="1:1" s="48" customFormat="1" x14ac:dyDescent="0.2">
      <c r="A51" s="47"/>
    </row>
    <row r="52" spans="1:1" s="48" customFormat="1" x14ac:dyDescent="0.2">
      <c r="A52" s="47"/>
    </row>
    <row r="53" spans="1:1" s="48" customFormat="1" x14ac:dyDescent="0.2">
      <c r="A53" s="47"/>
    </row>
    <row r="54" spans="1:1" s="48" customFormat="1" x14ac:dyDescent="0.2">
      <c r="A54" s="47"/>
    </row>
    <row r="55" spans="1:1" s="48" customFormat="1" x14ac:dyDescent="0.2">
      <c r="A55" s="47"/>
    </row>
    <row r="56" spans="1:1" s="48" customFormat="1" x14ac:dyDescent="0.2">
      <c r="A56" s="47"/>
    </row>
    <row r="57" spans="1:1" s="48" customFormat="1" x14ac:dyDescent="0.2">
      <c r="A57" s="47"/>
    </row>
    <row r="58" spans="1:1" s="48" customFormat="1" x14ac:dyDescent="0.2">
      <c r="A58" s="47"/>
    </row>
    <row r="59" spans="1:1" s="48" customFormat="1" x14ac:dyDescent="0.2">
      <c r="A59" s="47"/>
    </row>
    <row r="60" spans="1:1" s="48" customFormat="1" x14ac:dyDescent="0.2">
      <c r="A60" s="47"/>
    </row>
    <row r="61" spans="1:1" s="48" customFormat="1" x14ac:dyDescent="0.2">
      <c r="A61" s="47"/>
    </row>
    <row r="62" spans="1:1" s="48" customFormat="1" x14ac:dyDescent="0.2">
      <c r="A62" s="47"/>
    </row>
    <row r="63" spans="1:1" s="48" customFormat="1" x14ac:dyDescent="0.2">
      <c r="A63" s="47"/>
    </row>
    <row r="64" spans="1:1" s="48" customFormat="1" x14ac:dyDescent="0.2">
      <c r="A64" s="47"/>
    </row>
    <row r="65" spans="1:1" s="48" customFormat="1" x14ac:dyDescent="0.2">
      <c r="A65" s="47"/>
    </row>
    <row r="66" spans="1:1" s="48" customFormat="1" x14ac:dyDescent="0.2">
      <c r="A66" s="47"/>
    </row>
    <row r="67" spans="1:1" s="48" customFormat="1" x14ac:dyDescent="0.2">
      <c r="A67" s="47"/>
    </row>
    <row r="68" spans="1:1" s="48" customFormat="1" x14ac:dyDescent="0.2">
      <c r="A68" s="47"/>
    </row>
    <row r="69" spans="1:1" s="48" customFormat="1" x14ac:dyDescent="0.2">
      <c r="A69" s="47"/>
    </row>
    <row r="70" spans="1:1" s="48" customFormat="1" x14ac:dyDescent="0.2">
      <c r="A70" s="47"/>
    </row>
    <row r="71" spans="1:1" s="48" customFormat="1" x14ac:dyDescent="0.2">
      <c r="A71" s="47"/>
    </row>
    <row r="72" spans="1:1" s="48" customFormat="1" x14ac:dyDescent="0.2">
      <c r="A72" s="47"/>
    </row>
    <row r="73" spans="1:1" s="48" customFormat="1" x14ac:dyDescent="0.2">
      <c r="A73" s="47"/>
    </row>
    <row r="74" spans="1:1" s="48" customFormat="1" x14ac:dyDescent="0.2">
      <c r="A74" s="47"/>
    </row>
    <row r="75" spans="1:1" s="48" customFormat="1" x14ac:dyDescent="0.2">
      <c r="A75" s="47"/>
    </row>
    <row r="76" spans="1:1" s="48" customFormat="1" x14ac:dyDescent="0.2">
      <c r="A76" s="47"/>
    </row>
    <row r="77" spans="1:1" s="48" customFormat="1" x14ac:dyDescent="0.2">
      <c r="A77" s="47"/>
    </row>
    <row r="78" spans="1:1" s="48" customFormat="1" x14ac:dyDescent="0.2">
      <c r="A78" s="47"/>
    </row>
    <row r="79" spans="1:1" s="48" customFormat="1" x14ac:dyDescent="0.2">
      <c r="A79" s="47"/>
    </row>
    <row r="80" spans="1:1" s="48" customFormat="1" x14ac:dyDescent="0.2">
      <c r="A80" s="47"/>
    </row>
    <row r="81" spans="1:1" s="48" customFormat="1" x14ac:dyDescent="0.2">
      <c r="A81" s="47"/>
    </row>
    <row r="82" spans="1:1" s="48" customFormat="1" x14ac:dyDescent="0.2">
      <c r="A82" s="47"/>
    </row>
    <row r="83" spans="1:1" s="48" customFormat="1" x14ac:dyDescent="0.2">
      <c r="A83" s="47"/>
    </row>
    <row r="84" spans="1:1" s="48" customFormat="1" x14ac:dyDescent="0.2">
      <c r="A84" s="47"/>
    </row>
    <row r="85" spans="1:1" s="48" customFormat="1" x14ac:dyDescent="0.2">
      <c r="A85" s="47"/>
    </row>
    <row r="86" spans="1:1" s="48" customFormat="1" x14ac:dyDescent="0.2">
      <c r="A86" s="47"/>
    </row>
    <row r="87" spans="1:1" s="48" customFormat="1" x14ac:dyDescent="0.2">
      <c r="A87" s="47"/>
    </row>
    <row r="88" spans="1:1" s="48" customFormat="1" x14ac:dyDescent="0.2">
      <c r="A88" s="47"/>
    </row>
    <row r="89" spans="1:1" s="48" customFormat="1" x14ac:dyDescent="0.2">
      <c r="A89" s="47"/>
    </row>
    <row r="90" spans="1:1" s="48" customFormat="1" x14ac:dyDescent="0.2">
      <c r="A90" s="47"/>
    </row>
    <row r="91" spans="1:1" s="48" customFormat="1" x14ac:dyDescent="0.2">
      <c r="A91" s="47"/>
    </row>
    <row r="92" spans="1:1" s="48" customFormat="1" x14ac:dyDescent="0.2">
      <c r="A92" s="47"/>
    </row>
    <row r="93" spans="1:1" s="48" customFormat="1" x14ac:dyDescent="0.2">
      <c r="A93" s="47"/>
    </row>
    <row r="94" spans="1:1" s="48" customFormat="1" x14ac:dyDescent="0.2">
      <c r="A94" s="47"/>
    </row>
    <row r="95" spans="1:1" s="48" customFormat="1" x14ac:dyDescent="0.2">
      <c r="A95" s="47"/>
    </row>
    <row r="96" spans="1:1" s="48" customFormat="1" x14ac:dyDescent="0.2">
      <c r="A96" s="47"/>
    </row>
    <row r="97" spans="1:12" s="48" customFormat="1" x14ac:dyDescent="0.2">
      <c r="A97" s="47"/>
    </row>
    <row r="98" spans="1:12" s="48" customFormat="1" x14ac:dyDescent="0.2">
      <c r="A98" s="47"/>
    </row>
    <row r="99" spans="1:12" s="48" customFormat="1" x14ac:dyDescent="0.2">
      <c r="A99" s="47"/>
    </row>
    <row r="100" spans="1:12" s="48" customFormat="1" x14ac:dyDescent="0.2">
      <c r="A100" s="47"/>
    </row>
    <row r="101" spans="1:12" s="48" customFormat="1" x14ac:dyDescent="0.2">
      <c r="A101" s="47"/>
    </row>
    <row r="102" spans="1:12" s="48" customFormat="1" x14ac:dyDescent="0.2">
      <c r="A102" s="47"/>
    </row>
    <row r="103" spans="1:12" x14ac:dyDescent="0.2">
      <c r="B103" s="48"/>
      <c r="C103" s="48"/>
      <c r="D103" s="48"/>
      <c r="E103" s="48"/>
      <c r="F103" s="48"/>
      <c r="G103" s="48"/>
      <c r="H103" s="48"/>
      <c r="I103" s="48"/>
      <c r="J103" s="48"/>
      <c r="K103" s="48"/>
      <c r="L103" s="48"/>
    </row>
    <row r="104" spans="1:12" x14ac:dyDescent="0.2">
      <c r="B104" s="48"/>
      <c r="C104" s="48"/>
      <c r="D104" s="48"/>
      <c r="E104" s="48"/>
      <c r="F104" s="48"/>
      <c r="G104" s="48"/>
      <c r="H104" s="48"/>
      <c r="I104" s="48"/>
      <c r="J104" s="48"/>
      <c r="K104" s="48"/>
      <c r="L104" s="48"/>
    </row>
    <row r="105" spans="1:12" x14ac:dyDescent="0.2">
      <c r="B105" s="48"/>
      <c r="C105" s="48"/>
      <c r="D105" s="48"/>
      <c r="E105" s="48"/>
      <c r="F105" s="48"/>
      <c r="G105" s="48"/>
      <c r="H105" s="48"/>
      <c r="I105" s="48"/>
      <c r="J105" s="48"/>
      <c r="K105" s="48"/>
      <c r="L105" s="48"/>
    </row>
    <row r="106" spans="1:12" x14ac:dyDescent="0.2">
      <c r="B106" s="48"/>
      <c r="C106" s="48"/>
      <c r="D106" s="48"/>
      <c r="E106" s="48"/>
      <c r="F106" s="48"/>
      <c r="G106" s="48"/>
      <c r="H106" s="48"/>
      <c r="I106" s="48"/>
      <c r="J106" s="48"/>
      <c r="K106" s="48"/>
      <c r="L106" s="48"/>
    </row>
    <row r="107" spans="1:12" x14ac:dyDescent="0.2">
      <c r="B107" s="48"/>
      <c r="C107" s="48"/>
      <c r="D107" s="48"/>
      <c r="E107" s="48"/>
      <c r="F107" s="48"/>
      <c r="G107" s="48"/>
      <c r="H107" s="48"/>
      <c r="I107" s="48"/>
      <c r="J107" s="48"/>
      <c r="K107" s="48"/>
      <c r="L107" s="48"/>
    </row>
    <row r="108" spans="1:12" x14ac:dyDescent="0.2">
      <c r="B108" s="48"/>
      <c r="C108" s="48"/>
      <c r="D108" s="48"/>
      <c r="E108" s="48"/>
      <c r="F108" s="48"/>
      <c r="G108" s="48"/>
      <c r="H108" s="48"/>
      <c r="I108" s="48"/>
      <c r="J108" s="48"/>
      <c r="K108" s="48"/>
      <c r="L108" s="48"/>
    </row>
  </sheetData>
  <mergeCells count="10">
    <mergeCell ref="B6:M6"/>
    <mergeCell ref="B4:M4"/>
    <mergeCell ref="B3:M3"/>
    <mergeCell ref="I14:M14"/>
    <mergeCell ref="B13:M13"/>
    <mergeCell ref="C14:E14"/>
    <mergeCell ref="C7:E7"/>
    <mergeCell ref="F7:H7"/>
    <mergeCell ref="F14:H14"/>
    <mergeCell ref="I7:M7"/>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44F349-19BC-4642-8F7C-E0D129C2E437}">
  <sheetPr codeName="Sheet4">
    <tabColor rgb="FFFBAB2C"/>
  </sheetPr>
  <dimension ref="A1:AN107"/>
  <sheetViews>
    <sheetView zoomScaleNormal="100" workbookViewId="0"/>
  </sheetViews>
  <sheetFormatPr baseColWidth="10" defaultColWidth="11" defaultRowHeight="16" x14ac:dyDescent="0.2"/>
  <cols>
    <col min="1" max="1" width="10.83203125" style="47" customWidth="1"/>
    <col min="2" max="12" width="24.83203125" style="3" customWidth="1"/>
    <col min="13" max="13" width="20" style="3" customWidth="1"/>
    <col min="14" max="15" width="13.1640625" style="3" customWidth="1"/>
    <col min="16" max="16" width="14.1640625" style="3" customWidth="1"/>
    <col min="17" max="18" width="13.1640625" style="3" customWidth="1"/>
    <col min="19" max="19" width="14.1640625" style="3" customWidth="1"/>
    <col min="20" max="22" width="13.1640625" style="3" customWidth="1"/>
    <col min="23" max="23" width="14.1640625" style="3" customWidth="1"/>
    <col min="24" max="24" width="11.6640625" style="48" bestFit="1" customWidth="1"/>
    <col min="25" max="26" width="11" style="48"/>
    <col min="27" max="40" width="11" style="96"/>
    <col min="41" max="16384" width="11" style="3"/>
  </cols>
  <sheetData>
    <row r="1" spans="1:40" s="87" customFormat="1" ht="40" customHeight="1" x14ac:dyDescent="0.3">
      <c r="B1" s="89" t="s">
        <v>109</v>
      </c>
      <c r="AA1" s="92"/>
      <c r="AB1" s="92"/>
      <c r="AC1" s="92"/>
      <c r="AD1" s="92"/>
      <c r="AE1" s="92"/>
      <c r="AF1" s="92"/>
      <c r="AG1" s="92"/>
      <c r="AH1" s="92"/>
      <c r="AI1" s="92"/>
      <c r="AJ1" s="92"/>
      <c r="AK1" s="92"/>
      <c r="AL1" s="92"/>
      <c r="AM1" s="92"/>
      <c r="AN1" s="92"/>
    </row>
    <row r="2" spans="1:40" s="87" customFormat="1" ht="20" customHeight="1" x14ac:dyDescent="0.3">
      <c r="AA2" s="92"/>
      <c r="AB2" s="92"/>
      <c r="AC2" s="92"/>
      <c r="AD2" s="92"/>
      <c r="AE2" s="92"/>
      <c r="AF2" s="92"/>
      <c r="AG2" s="92"/>
      <c r="AH2" s="92"/>
      <c r="AI2" s="92"/>
      <c r="AJ2" s="92"/>
      <c r="AK2" s="92"/>
      <c r="AL2" s="92"/>
      <c r="AM2" s="92"/>
      <c r="AN2" s="92"/>
    </row>
    <row r="3" spans="1:40" s="88" customFormat="1" ht="20" customHeight="1" x14ac:dyDescent="0.2">
      <c r="A3" s="86"/>
      <c r="B3" s="420" t="s">
        <v>42</v>
      </c>
      <c r="C3" s="420"/>
      <c r="D3" s="420"/>
      <c r="E3" s="420"/>
      <c r="F3" s="420"/>
      <c r="G3" s="420"/>
      <c r="H3" s="420"/>
      <c r="I3" s="420"/>
      <c r="J3" s="420"/>
      <c r="K3" s="420"/>
      <c r="L3" s="420"/>
      <c r="M3" s="420"/>
      <c r="AA3" s="93"/>
      <c r="AB3" s="93"/>
      <c r="AC3" s="93"/>
      <c r="AD3" s="93"/>
      <c r="AE3" s="93"/>
      <c r="AF3" s="93"/>
      <c r="AG3" s="93"/>
      <c r="AH3" s="93"/>
      <c r="AI3" s="93"/>
      <c r="AJ3" s="93"/>
      <c r="AK3" s="93"/>
      <c r="AL3" s="93"/>
      <c r="AM3" s="93"/>
      <c r="AN3" s="93"/>
    </row>
    <row r="4" spans="1:40" s="26" customFormat="1" ht="96" customHeight="1" x14ac:dyDescent="0.2">
      <c r="A4" s="90"/>
      <c r="B4" s="419" t="s">
        <v>110</v>
      </c>
      <c r="C4" s="419"/>
      <c r="D4" s="419"/>
      <c r="E4" s="419"/>
      <c r="F4" s="419"/>
      <c r="G4" s="419"/>
      <c r="H4" s="419"/>
      <c r="I4" s="419"/>
      <c r="J4" s="419"/>
      <c r="K4" s="419"/>
      <c r="L4" s="419"/>
      <c r="M4" s="419"/>
      <c r="N4" s="36"/>
      <c r="O4" s="36"/>
      <c r="P4" s="36"/>
      <c r="Q4" s="36"/>
      <c r="R4" s="36"/>
      <c r="S4" s="36"/>
      <c r="T4" s="36"/>
      <c r="U4" s="36"/>
      <c r="V4" s="36"/>
      <c r="W4" s="36"/>
      <c r="X4" s="36"/>
      <c r="Y4" s="36"/>
      <c r="Z4" s="36"/>
      <c r="AA4" s="94"/>
      <c r="AB4" s="94"/>
      <c r="AC4" s="94"/>
      <c r="AD4" s="94"/>
      <c r="AE4" s="94"/>
      <c r="AF4" s="94"/>
      <c r="AG4" s="94"/>
      <c r="AH4" s="94"/>
      <c r="AI4" s="94"/>
      <c r="AJ4" s="94"/>
      <c r="AK4" s="94"/>
      <c r="AL4" s="94"/>
      <c r="AM4" s="94"/>
      <c r="AN4" s="94"/>
    </row>
    <row r="5" spans="1:40" s="48" customFormat="1" ht="20" customHeight="1" x14ac:dyDescent="0.2">
      <c r="A5" s="47"/>
      <c r="AA5" s="95"/>
      <c r="AB5" s="95"/>
      <c r="AC5" s="95"/>
      <c r="AD5" s="95"/>
      <c r="AE5" s="95"/>
      <c r="AF5" s="95"/>
      <c r="AG5" s="95"/>
      <c r="AH5" s="95"/>
      <c r="AI5" s="95"/>
      <c r="AJ5" s="95"/>
      <c r="AK5" s="95"/>
      <c r="AL5" s="95"/>
      <c r="AM5" s="95"/>
      <c r="AN5" s="95"/>
    </row>
    <row r="6" spans="1:40" ht="40" customHeight="1" x14ac:dyDescent="0.2">
      <c r="B6" s="417" t="s">
        <v>76</v>
      </c>
      <c r="C6" s="418"/>
      <c r="D6" s="418"/>
      <c r="E6" s="418"/>
      <c r="F6" s="418"/>
      <c r="G6" s="418"/>
      <c r="H6" s="418"/>
      <c r="I6" s="418"/>
      <c r="J6" s="418"/>
      <c r="K6" s="418"/>
      <c r="L6" s="418"/>
      <c r="M6" s="418"/>
      <c r="N6" s="48"/>
      <c r="O6" s="48"/>
      <c r="P6" s="48"/>
      <c r="Q6" s="48"/>
      <c r="R6" s="48"/>
      <c r="S6" s="48"/>
      <c r="T6" s="48"/>
      <c r="U6" s="48"/>
      <c r="V6" s="48"/>
      <c r="W6" s="48"/>
    </row>
    <row r="7" spans="1:40" ht="32" customHeight="1" x14ac:dyDescent="0.2">
      <c r="B7" s="175"/>
      <c r="C7" s="413" t="s">
        <v>77</v>
      </c>
      <c r="D7" s="413"/>
      <c r="E7" s="413"/>
      <c r="F7" s="413" t="s">
        <v>78</v>
      </c>
      <c r="G7" s="413"/>
      <c r="H7" s="413"/>
      <c r="I7" s="414" t="s">
        <v>79</v>
      </c>
      <c r="J7" s="415"/>
      <c r="K7" s="415"/>
      <c r="L7" s="415"/>
      <c r="M7" s="416"/>
      <c r="N7" s="48"/>
      <c r="O7" s="48"/>
      <c r="P7" s="48"/>
      <c r="Q7" s="48"/>
      <c r="R7" s="48"/>
      <c r="S7" s="48"/>
      <c r="T7" s="48"/>
      <c r="U7" s="48"/>
      <c r="V7" s="48"/>
      <c r="W7" s="48"/>
    </row>
    <row r="8" spans="1:40" s="4" customFormat="1" ht="56" customHeight="1" x14ac:dyDescent="0.2">
      <c r="A8" s="56"/>
      <c r="B8" s="176" t="s">
        <v>80</v>
      </c>
      <c r="C8" s="177" t="s">
        <v>81</v>
      </c>
      <c r="D8" s="177" t="s">
        <v>82</v>
      </c>
      <c r="E8" s="177" t="s">
        <v>83</v>
      </c>
      <c r="F8" s="177" t="s">
        <v>84</v>
      </c>
      <c r="G8" s="177" t="s">
        <v>85</v>
      </c>
      <c r="H8" s="177" t="s">
        <v>86</v>
      </c>
      <c r="I8" s="177" t="s">
        <v>87</v>
      </c>
      <c r="J8" s="177" t="s">
        <v>88</v>
      </c>
      <c r="K8" s="177" t="s">
        <v>89</v>
      </c>
      <c r="L8" s="177" t="s">
        <v>111</v>
      </c>
      <c r="M8" s="177" t="s">
        <v>493</v>
      </c>
      <c r="N8" s="91"/>
      <c r="O8" s="91"/>
      <c r="P8" s="91"/>
      <c r="Q8" s="91"/>
      <c r="R8" s="91"/>
      <c r="S8" s="91"/>
      <c r="T8" s="91"/>
      <c r="U8" s="91"/>
      <c r="V8" s="91"/>
      <c r="W8" s="91"/>
      <c r="X8" s="91"/>
      <c r="Y8" s="91"/>
      <c r="Z8" s="91"/>
      <c r="AA8" s="97"/>
      <c r="AB8" s="97"/>
      <c r="AC8" s="97"/>
      <c r="AD8" s="97"/>
      <c r="AE8" s="97"/>
      <c r="AF8" s="97"/>
      <c r="AG8" s="97"/>
      <c r="AH8" s="97"/>
      <c r="AI8" s="97"/>
      <c r="AJ8" s="97"/>
      <c r="AK8" s="97"/>
      <c r="AL8" s="97"/>
      <c r="AM8" s="97"/>
      <c r="AN8" s="97"/>
    </row>
    <row r="9" spans="1:40" s="7" customFormat="1" ht="20" customHeight="1" x14ac:dyDescent="0.2">
      <c r="A9" s="101" t="s">
        <v>91</v>
      </c>
      <c r="B9" s="178" t="s">
        <v>92</v>
      </c>
      <c r="C9" s="152">
        <v>1000</v>
      </c>
      <c r="D9" s="152">
        <v>100</v>
      </c>
      <c r="E9" s="152">
        <v>100</v>
      </c>
      <c r="F9" s="152">
        <v>100</v>
      </c>
      <c r="G9" s="152">
        <v>100</v>
      </c>
      <c r="H9" s="152">
        <v>100</v>
      </c>
      <c r="I9" s="152">
        <v>1000</v>
      </c>
      <c r="J9" s="154">
        <v>100</v>
      </c>
      <c r="K9" s="152">
        <v>100</v>
      </c>
      <c r="L9" s="155">
        <f>I9/5*2</f>
        <v>400</v>
      </c>
      <c r="M9" s="155">
        <f>I9/5</f>
        <v>200</v>
      </c>
      <c r="N9" s="75"/>
      <c r="O9" s="75"/>
      <c r="P9" s="75"/>
      <c r="Q9" s="75"/>
      <c r="R9" s="75"/>
      <c r="S9" s="75"/>
      <c r="T9" s="75"/>
      <c r="U9" s="75"/>
      <c r="V9" s="75"/>
      <c r="W9" s="75"/>
      <c r="X9" s="75"/>
      <c r="Y9" s="75"/>
      <c r="Z9" s="75"/>
      <c r="AA9" s="98"/>
      <c r="AB9" s="98"/>
      <c r="AC9" s="98"/>
      <c r="AD9" s="98"/>
      <c r="AE9" s="98"/>
      <c r="AF9" s="98"/>
      <c r="AG9" s="98"/>
      <c r="AH9" s="98"/>
      <c r="AI9" s="98"/>
      <c r="AJ9" s="98"/>
      <c r="AK9" s="98"/>
      <c r="AL9" s="98"/>
      <c r="AM9" s="98"/>
      <c r="AN9" s="98"/>
    </row>
    <row r="10" spans="1:40" ht="20" customHeight="1" x14ac:dyDescent="0.2">
      <c r="A10" s="102" t="s">
        <v>93</v>
      </c>
      <c r="B10" s="178" t="s">
        <v>94</v>
      </c>
      <c r="C10" s="152">
        <v>1000</v>
      </c>
      <c r="D10" s="152">
        <v>100</v>
      </c>
      <c r="E10" s="152">
        <v>100</v>
      </c>
      <c r="F10" s="152">
        <v>100</v>
      </c>
      <c r="G10" s="157">
        <v>100</v>
      </c>
      <c r="H10" s="152">
        <v>100</v>
      </c>
      <c r="I10" s="152">
        <v>1000</v>
      </c>
      <c r="J10" s="157">
        <v>100</v>
      </c>
      <c r="K10" s="152">
        <v>100</v>
      </c>
      <c r="L10" s="158">
        <f>I10/5*2</f>
        <v>400</v>
      </c>
      <c r="M10" s="158">
        <f>I10/5</f>
        <v>200</v>
      </c>
      <c r="N10" s="48"/>
      <c r="O10" s="48"/>
      <c r="P10" s="48"/>
      <c r="Q10" s="48"/>
      <c r="R10" s="48"/>
      <c r="S10" s="48"/>
      <c r="T10" s="48"/>
      <c r="U10" s="48"/>
      <c r="V10" s="48"/>
      <c r="W10" s="48"/>
    </row>
    <row r="11" spans="1:40" ht="20" customHeight="1" x14ac:dyDescent="0.2">
      <c r="A11" s="102" t="s">
        <v>95</v>
      </c>
      <c r="B11" s="178" t="s">
        <v>96</v>
      </c>
      <c r="C11" s="152">
        <v>1000</v>
      </c>
      <c r="D11" s="152">
        <v>100</v>
      </c>
      <c r="E11" s="152">
        <v>100</v>
      </c>
      <c r="F11" s="152">
        <v>100</v>
      </c>
      <c r="G11" s="152">
        <v>100</v>
      </c>
      <c r="H11" s="152">
        <v>100</v>
      </c>
      <c r="I11" s="152">
        <v>1000</v>
      </c>
      <c r="J11" s="157">
        <v>100</v>
      </c>
      <c r="K11" s="152">
        <v>100</v>
      </c>
      <c r="L11" s="158">
        <f>I11/5*2</f>
        <v>400</v>
      </c>
      <c r="M11" s="158">
        <f>I11/5</f>
        <v>200</v>
      </c>
      <c r="N11" s="48"/>
      <c r="O11" s="48"/>
      <c r="P11" s="48"/>
      <c r="Q11" s="48"/>
      <c r="R11" s="48"/>
      <c r="S11" s="48"/>
      <c r="T11" s="48"/>
      <c r="U11" s="48"/>
      <c r="V11" s="48"/>
      <c r="W11" s="48"/>
    </row>
    <row r="12" spans="1:40" s="48" customFormat="1" ht="40" customHeight="1" x14ac:dyDescent="0.2">
      <c r="A12" s="102"/>
      <c r="B12" s="103"/>
      <c r="C12" s="104"/>
      <c r="D12" s="104"/>
      <c r="E12" s="104"/>
      <c r="F12" s="104"/>
      <c r="G12" s="104"/>
      <c r="H12" s="104"/>
      <c r="I12" s="104"/>
      <c r="J12" s="105"/>
      <c r="K12" s="104"/>
      <c r="L12" s="69"/>
      <c r="AA12" s="95"/>
      <c r="AB12" s="95"/>
      <c r="AC12" s="95"/>
      <c r="AD12" s="95"/>
      <c r="AE12" s="95"/>
      <c r="AF12" s="95"/>
      <c r="AG12" s="95"/>
      <c r="AH12" s="95"/>
      <c r="AI12" s="95"/>
      <c r="AJ12" s="95"/>
      <c r="AK12" s="95"/>
      <c r="AL12" s="95"/>
      <c r="AM12" s="95"/>
      <c r="AN12" s="95"/>
    </row>
    <row r="13" spans="1:40" s="48" customFormat="1" ht="40" customHeight="1" x14ac:dyDescent="0.2">
      <c r="A13" s="47"/>
      <c r="B13" s="410" t="s">
        <v>97</v>
      </c>
      <c r="C13" s="411"/>
      <c r="D13" s="411"/>
      <c r="E13" s="411"/>
      <c r="F13" s="411"/>
      <c r="G13" s="411"/>
      <c r="H13" s="411"/>
      <c r="I13" s="411"/>
      <c r="J13" s="411"/>
      <c r="K13" s="411"/>
      <c r="L13" s="411"/>
      <c r="M13" s="411"/>
      <c r="N13" s="66"/>
      <c r="O13" s="68"/>
      <c r="P13" s="68"/>
      <c r="Q13" s="66"/>
      <c r="R13" s="68"/>
      <c r="S13" s="68"/>
      <c r="T13" s="66"/>
      <c r="U13" s="68"/>
      <c r="V13" s="68"/>
      <c r="W13" s="69"/>
      <c r="AA13" s="95"/>
      <c r="AB13" s="95"/>
      <c r="AC13" s="95"/>
      <c r="AD13" s="95"/>
      <c r="AE13" s="95"/>
      <c r="AF13" s="95"/>
      <c r="AG13" s="95"/>
      <c r="AH13" s="95"/>
      <c r="AI13" s="95"/>
      <c r="AJ13" s="95"/>
      <c r="AK13" s="95"/>
      <c r="AL13" s="95"/>
      <c r="AM13" s="95"/>
      <c r="AN13" s="95"/>
    </row>
    <row r="14" spans="1:40" s="48" customFormat="1" ht="32" customHeight="1" x14ac:dyDescent="0.2">
      <c r="A14" s="47"/>
      <c r="B14" s="179"/>
      <c r="C14" s="412" t="s">
        <v>77</v>
      </c>
      <c r="D14" s="412"/>
      <c r="E14" s="412"/>
      <c r="F14" s="412" t="s">
        <v>78</v>
      </c>
      <c r="G14" s="412"/>
      <c r="H14" s="412"/>
      <c r="I14" s="407" t="s">
        <v>79</v>
      </c>
      <c r="J14" s="408"/>
      <c r="K14" s="408"/>
      <c r="L14" s="408"/>
      <c r="M14" s="409"/>
      <c r="N14" s="66"/>
      <c r="O14" s="68"/>
      <c r="P14" s="68"/>
      <c r="Q14" s="66"/>
      <c r="R14" s="68"/>
      <c r="S14" s="68"/>
      <c r="T14" s="66"/>
      <c r="U14" s="68"/>
      <c r="V14" s="68"/>
      <c r="W14" s="69"/>
      <c r="AA14" s="95"/>
      <c r="AB14" s="95"/>
      <c r="AC14" s="95"/>
      <c r="AD14" s="95"/>
      <c r="AE14" s="95"/>
      <c r="AF14" s="95"/>
      <c r="AG14" s="95"/>
      <c r="AH14" s="95"/>
      <c r="AI14" s="95"/>
      <c r="AJ14" s="95"/>
      <c r="AK14" s="95"/>
      <c r="AL14" s="95"/>
      <c r="AM14" s="95"/>
      <c r="AN14" s="95"/>
    </row>
    <row r="15" spans="1:40" s="48" customFormat="1" ht="56" customHeight="1" x14ac:dyDescent="0.2">
      <c r="A15" s="47"/>
      <c r="B15" s="180" t="s">
        <v>80</v>
      </c>
      <c r="C15" s="180" t="s">
        <v>98</v>
      </c>
      <c r="D15" s="180" t="s">
        <v>99</v>
      </c>
      <c r="E15" s="180" t="s">
        <v>83</v>
      </c>
      <c r="F15" s="180" t="s">
        <v>84</v>
      </c>
      <c r="G15" s="180" t="s">
        <v>100</v>
      </c>
      <c r="H15" s="180" t="s">
        <v>86</v>
      </c>
      <c r="I15" s="180" t="s">
        <v>87</v>
      </c>
      <c r="J15" s="180" t="s">
        <v>88</v>
      </c>
      <c r="K15" s="180" t="s">
        <v>101</v>
      </c>
      <c r="L15" s="180" t="s">
        <v>112</v>
      </c>
      <c r="M15" s="180" t="s">
        <v>494</v>
      </c>
      <c r="AA15" s="95"/>
      <c r="AB15" s="95"/>
      <c r="AC15" s="95"/>
      <c r="AD15" s="95"/>
      <c r="AE15" s="95"/>
      <c r="AF15" s="95"/>
      <c r="AG15" s="95"/>
      <c r="AH15" s="95"/>
      <c r="AI15" s="95"/>
      <c r="AJ15" s="95"/>
      <c r="AK15" s="95"/>
      <c r="AL15" s="95"/>
      <c r="AM15" s="95"/>
      <c r="AN15" s="95"/>
    </row>
    <row r="16" spans="1:40" s="48" customFormat="1" ht="20" customHeight="1" x14ac:dyDescent="0.2">
      <c r="A16" s="101" t="s">
        <v>91</v>
      </c>
      <c r="B16" s="152" t="s">
        <v>102</v>
      </c>
      <c r="C16" s="152">
        <v>1000</v>
      </c>
      <c r="D16" s="157">
        <v>100</v>
      </c>
      <c r="E16" s="157">
        <v>100</v>
      </c>
      <c r="F16" s="152">
        <v>100</v>
      </c>
      <c r="G16" s="157">
        <v>100</v>
      </c>
      <c r="H16" s="157">
        <v>100</v>
      </c>
      <c r="I16" s="152">
        <v>1000</v>
      </c>
      <c r="J16" s="154">
        <v>100</v>
      </c>
      <c r="K16" s="157">
        <v>100</v>
      </c>
      <c r="L16" s="158">
        <f>I16/5*2</f>
        <v>400</v>
      </c>
      <c r="M16" s="158">
        <f>I16/5</f>
        <v>200</v>
      </c>
      <c r="AA16" s="95"/>
      <c r="AB16" s="95"/>
      <c r="AC16" s="95"/>
      <c r="AD16" s="95"/>
      <c r="AE16" s="95"/>
      <c r="AF16" s="95"/>
      <c r="AG16" s="95"/>
      <c r="AH16" s="95"/>
      <c r="AI16" s="95"/>
      <c r="AJ16" s="95"/>
      <c r="AK16" s="95"/>
      <c r="AL16" s="95"/>
      <c r="AM16" s="95"/>
      <c r="AN16" s="95"/>
    </row>
    <row r="17" spans="1:40" s="48" customFormat="1" ht="20" customHeight="1" x14ac:dyDescent="0.2">
      <c r="A17" s="102" t="s">
        <v>93</v>
      </c>
      <c r="B17" s="152" t="s">
        <v>103</v>
      </c>
      <c r="C17" s="152">
        <v>1000</v>
      </c>
      <c r="D17" s="157">
        <v>100</v>
      </c>
      <c r="E17" s="157">
        <v>100</v>
      </c>
      <c r="F17" s="152">
        <v>100</v>
      </c>
      <c r="G17" s="157">
        <v>100</v>
      </c>
      <c r="H17" s="157">
        <v>100</v>
      </c>
      <c r="I17" s="152">
        <v>1000</v>
      </c>
      <c r="J17" s="157">
        <v>100</v>
      </c>
      <c r="K17" s="157">
        <v>100</v>
      </c>
      <c r="L17" s="158">
        <f>I17/5*2</f>
        <v>400</v>
      </c>
      <c r="M17" s="158">
        <f>I17/5</f>
        <v>200</v>
      </c>
      <c r="AA17" s="95"/>
      <c r="AB17" s="95"/>
      <c r="AC17" s="95"/>
      <c r="AD17" s="95"/>
      <c r="AE17" s="95"/>
      <c r="AF17" s="95"/>
      <c r="AG17" s="95"/>
      <c r="AH17" s="95"/>
      <c r="AI17" s="95"/>
      <c r="AJ17" s="95"/>
      <c r="AK17" s="95"/>
      <c r="AL17" s="95"/>
      <c r="AM17" s="95"/>
      <c r="AN17" s="95"/>
    </row>
    <row r="18" spans="1:40" s="48" customFormat="1" x14ac:dyDescent="0.2">
      <c r="A18" s="102" t="s">
        <v>95</v>
      </c>
      <c r="B18" s="152" t="s">
        <v>104</v>
      </c>
      <c r="C18" s="152">
        <v>1000</v>
      </c>
      <c r="D18" s="157">
        <v>100</v>
      </c>
      <c r="E18" s="157">
        <v>100</v>
      </c>
      <c r="F18" s="152">
        <v>100</v>
      </c>
      <c r="G18" s="157">
        <v>100</v>
      </c>
      <c r="H18" s="157">
        <v>100</v>
      </c>
      <c r="I18" s="152">
        <v>1000</v>
      </c>
      <c r="J18" s="157">
        <v>100</v>
      </c>
      <c r="K18" s="157">
        <v>100</v>
      </c>
      <c r="L18" s="158">
        <f>I18/5*2</f>
        <v>400</v>
      </c>
      <c r="M18" s="158">
        <f>I18/5</f>
        <v>200</v>
      </c>
      <c r="AA18" s="95"/>
      <c r="AB18" s="95"/>
      <c r="AC18" s="95"/>
      <c r="AD18" s="95"/>
      <c r="AE18" s="95"/>
      <c r="AF18" s="95"/>
      <c r="AG18" s="95"/>
      <c r="AH18" s="95"/>
      <c r="AI18" s="95"/>
      <c r="AJ18" s="95"/>
      <c r="AK18" s="95"/>
      <c r="AL18" s="95"/>
      <c r="AM18" s="95"/>
      <c r="AN18" s="95"/>
    </row>
    <row r="19" spans="1:40" s="48" customFormat="1" ht="40" customHeight="1" x14ac:dyDescent="0.2">
      <c r="A19" s="47"/>
      <c r="B19" s="99"/>
      <c r="C19" s="66"/>
      <c r="D19" s="66"/>
      <c r="E19" s="66"/>
      <c r="F19" s="66"/>
      <c r="G19" s="66"/>
      <c r="H19" s="66"/>
      <c r="I19" s="66"/>
      <c r="J19" s="68"/>
      <c r="K19" s="66"/>
      <c r="L19" s="69"/>
      <c r="AA19" s="95"/>
      <c r="AB19" s="95"/>
      <c r="AC19" s="95"/>
      <c r="AD19" s="95"/>
      <c r="AE19" s="95"/>
      <c r="AF19" s="95"/>
      <c r="AG19" s="95"/>
      <c r="AH19" s="95"/>
      <c r="AI19" s="95"/>
      <c r="AJ19" s="95"/>
      <c r="AK19" s="95"/>
      <c r="AL19" s="95"/>
      <c r="AM19" s="95"/>
      <c r="AN19" s="95"/>
    </row>
    <row r="20" spans="1:40" s="48" customFormat="1" x14ac:dyDescent="0.2">
      <c r="A20" s="47"/>
      <c r="B20" s="100" t="s">
        <v>105</v>
      </c>
      <c r="C20" s="66"/>
      <c r="D20" s="66"/>
      <c r="E20" s="66"/>
      <c r="F20" s="66"/>
      <c r="G20" s="66"/>
      <c r="H20" s="66"/>
      <c r="I20" s="66"/>
      <c r="J20" s="68"/>
      <c r="K20" s="66"/>
      <c r="L20" s="69"/>
      <c r="AA20" s="95"/>
      <c r="AB20" s="95"/>
      <c r="AC20" s="95"/>
      <c r="AD20" s="95"/>
      <c r="AE20" s="95"/>
      <c r="AF20" s="95"/>
      <c r="AG20" s="95"/>
      <c r="AH20" s="95"/>
      <c r="AI20" s="95"/>
      <c r="AJ20" s="95"/>
      <c r="AK20" s="95"/>
      <c r="AL20" s="95"/>
      <c r="AM20" s="95"/>
      <c r="AN20" s="95"/>
    </row>
    <row r="21" spans="1:40" s="48" customFormat="1" ht="19" x14ac:dyDescent="0.2">
      <c r="A21" s="47"/>
      <c r="B21" s="48" t="s">
        <v>113</v>
      </c>
      <c r="AA21" s="95"/>
      <c r="AB21" s="95"/>
      <c r="AC21" s="95"/>
      <c r="AD21" s="95"/>
      <c r="AE21" s="95"/>
      <c r="AF21" s="95"/>
      <c r="AG21" s="95"/>
      <c r="AH21" s="95"/>
      <c r="AI21" s="95"/>
      <c r="AJ21" s="95"/>
      <c r="AK21" s="95"/>
      <c r="AL21" s="95"/>
      <c r="AM21" s="95"/>
      <c r="AN21" s="95"/>
    </row>
    <row r="22" spans="1:40" s="48" customFormat="1" ht="19" x14ac:dyDescent="0.2">
      <c r="A22" s="47"/>
      <c r="B22" s="48" t="s">
        <v>114</v>
      </c>
      <c r="AA22" s="95"/>
      <c r="AB22" s="95"/>
      <c r="AC22" s="95"/>
      <c r="AD22" s="95"/>
      <c r="AE22" s="95"/>
      <c r="AF22" s="95"/>
      <c r="AG22" s="95"/>
      <c r="AH22" s="95"/>
      <c r="AI22" s="95"/>
      <c r="AJ22" s="95"/>
      <c r="AK22" s="95"/>
      <c r="AL22" s="95"/>
      <c r="AM22" s="95"/>
      <c r="AN22" s="95"/>
    </row>
    <row r="23" spans="1:40" s="48" customFormat="1" ht="19" x14ac:dyDescent="0.2">
      <c r="A23" s="47"/>
      <c r="B23" s="48" t="s">
        <v>115</v>
      </c>
      <c r="AA23" s="95"/>
      <c r="AB23" s="95"/>
      <c r="AC23" s="95"/>
      <c r="AD23" s="95"/>
      <c r="AE23" s="95"/>
      <c r="AF23" s="95"/>
      <c r="AG23" s="95"/>
      <c r="AH23" s="95"/>
      <c r="AI23" s="95"/>
      <c r="AJ23" s="95"/>
      <c r="AK23" s="95"/>
      <c r="AL23" s="95"/>
      <c r="AM23" s="95"/>
      <c r="AN23" s="95"/>
    </row>
    <row r="24" spans="1:40" s="48" customFormat="1" ht="19" x14ac:dyDescent="0.2">
      <c r="A24" s="47"/>
      <c r="B24" s="53" t="s">
        <v>492</v>
      </c>
      <c r="AA24" s="95"/>
      <c r="AB24" s="95"/>
      <c r="AC24" s="95"/>
      <c r="AD24" s="95"/>
      <c r="AE24" s="95"/>
      <c r="AF24" s="95"/>
      <c r="AG24" s="95"/>
      <c r="AH24" s="95"/>
      <c r="AI24" s="95"/>
      <c r="AJ24" s="95"/>
      <c r="AK24" s="95"/>
      <c r="AL24" s="95"/>
      <c r="AM24" s="95"/>
      <c r="AN24" s="95"/>
    </row>
    <row r="25" spans="1:40" s="48" customFormat="1" x14ac:dyDescent="0.2">
      <c r="A25" s="47"/>
      <c r="B25" s="54"/>
      <c r="AA25" s="95"/>
      <c r="AB25" s="95"/>
      <c r="AC25" s="95"/>
      <c r="AD25" s="95"/>
      <c r="AE25" s="95"/>
      <c r="AF25" s="95"/>
      <c r="AG25" s="95"/>
      <c r="AH25" s="95"/>
      <c r="AI25" s="95"/>
      <c r="AJ25" s="95"/>
      <c r="AK25" s="95"/>
      <c r="AL25" s="95"/>
      <c r="AM25" s="95"/>
      <c r="AN25" s="95"/>
    </row>
    <row r="26" spans="1:40" s="48" customFormat="1" x14ac:dyDescent="0.2">
      <c r="A26" s="47"/>
      <c r="AA26" s="95"/>
      <c r="AB26" s="95"/>
      <c r="AC26" s="95"/>
      <c r="AD26" s="95"/>
      <c r="AE26" s="95"/>
      <c r="AF26" s="95"/>
      <c r="AG26" s="95"/>
      <c r="AH26" s="95"/>
      <c r="AI26" s="95"/>
      <c r="AJ26" s="95"/>
      <c r="AK26" s="95"/>
      <c r="AL26" s="95"/>
      <c r="AM26" s="95"/>
      <c r="AN26" s="95"/>
    </row>
    <row r="27" spans="1:40" s="48" customFormat="1" x14ac:dyDescent="0.2">
      <c r="A27" s="47"/>
      <c r="AA27" s="95"/>
      <c r="AB27" s="95"/>
      <c r="AC27" s="95"/>
      <c r="AD27" s="95"/>
      <c r="AE27" s="95"/>
      <c r="AF27" s="95"/>
      <c r="AG27" s="95"/>
      <c r="AH27" s="95"/>
      <c r="AI27" s="95"/>
      <c r="AJ27" s="95"/>
      <c r="AK27" s="95"/>
      <c r="AL27" s="95"/>
      <c r="AM27" s="95"/>
      <c r="AN27" s="95"/>
    </row>
    <row r="28" spans="1:40" s="48" customFormat="1" x14ac:dyDescent="0.2">
      <c r="A28" s="47"/>
      <c r="AA28" s="95"/>
      <c r="AB28" s="95"/>
      <c r="AC28" s="95"/>
      <c r="AD28" s="95"/>
      <c r="AE28" s="95"/>
      <c r="AF28" s="95"/>
      <c r="AG28" s="95"/>
      <c r="AH28" s="95"/>
      <c r="AI28" s="95"/>
      <c r="AJ28" s="95"/>
      <c r="AK28" s="95"/>
      <c r="AL28" s="95"/>
      <c r="AM28" s="95"/>
      <c r="AN28" s="95"/>
    </row>
    <row r="29" spans="1:40" s="48" customFormat="1" x14ac:dyDescent="0.2">
      <c r="A29" s="47"/>
      <c r="AA29" s="95"/>
      <c r="AB29" s="95"/>
      <c r="AC29" s="95"/>
      <c r="AD29" s="95"/>
      <c r="AE29" s="95"/>
      <c r="AF29" s="95"/>
      <c r="AG29" s="95"/>
      <c r="AH29" s="95"/>
      <c r="AI29" s="95"/>
      <c r="AJ29" s="95"/>
      <c r="AK29" s="95"/>
      <c r="AL29" s="95"/>
      <c r="AM29" s="95"/>
      <c r="AN29" s="95"/>
    </row>
    <row r="30" spans="1:40" s="48" customFormat="1" x14ac:dyDescent="0.2">
      <c r="A30" s="47"/>
      <c r="AA30" s="95"/>
      <c r="AB30" s="95"/>
      <c r="AC30" s="95"/>
      <c r="AD30" s="95"/>
      <c r="AE30" s="95"/>
      <c r="AF30" s="95"/>
      <c r="AG30" s="95"/>
      <c r="AH30" s="95"/>
      <c r="AI30" s="95"/>
      <c r="AJ30" s="95"/>
      <c r="AK30" s="95"/>
      <c r="AL30" s="95"/>
      <c r="AM30" s="95"/>
      <c r="AN30" s="95"/>
    </row>
    <row r="31" spans="1:40" s="48" customFormat="1" x14ac:dyDescent="0.2">
      <c r="A31" s="47"/>
      <c r="AA31" s="95"/>
      <c r="AB31" s="95"/>
      <c r="AC31" s="95"/>
      <c r="AD31" s="95"/>
      <c r="AE31" s="95"/>
      <c r="AF31" s="95"/>
      <c r="AG31" s="95"/>
      <c r="AH31" s="95"/>
      <c r="AI31" s="95"/>
      <c r="AJ31" s="95"/>
      <c r="AK31" s="95"/>
      <c r="AL31" s="95"/>
      <c r="AM31" s="95"/>
      <c r="AN31" s="95"/>
    </row>
    <row r="32" spans="1:40" s="48" customFormat="1" x14ac:dyDescent="0.2">
      <c r="A32" s="47"/>
      <c r="AA32" s="95"/>
      <c r="AB32" s="95"/>
      <c r="AC32" s="95"/>
      <c r="AD32" s="95"/>
      <c r="AE32" s="95"/>
      <c r="AF32" s="95"/>
      <c r="AG32" s="95"/>
      <c r="AH32" s="95"/>
      <c r="AI32" s="95"/>
      <c r="AJ32" s="95"/>
      <c r="AK32" s="95"/>
      <c r="AL32" s="95"/>
      <c r="AM32" s="95"/>
      <c r="AN32" s="95"/>
    </row>
    <row r="33" spans="1:40" s="48" customFormat="1" x14ac:dyDescent="0.2">
      <c r="A33" s="47"/>
      <c r="AA33" s="95"/>
      <c r="AB33" s="95"/>
      <c r="AC33" s="95"/>
      <c r="AD33" s="95"/>
      <c r="AE33" s="95"/>
      <c r="AF33" s="95"/>
      <c r="AG33" s="95"/>
      <c r="AH33" s="95"/>
      <c r="AI33" s="95"/>
      <c r="AJ33" s="95"/>
      <c r="AK33" s="95"/>
      <c r="AL33" s="95"/>
      <c r="AM33" s="95"/>
      <c r="AN33" s="95"/>
    </row>
    <row r="34" spans="1:40" s="48" customFormat="1" x14ac:dyDescent="0.2">
      <c r="A34" s="47"/>
      <c r="AA34" s="95"/>
      <c r="AB34" s="95"/>
      <c r="AC34" s="95"/>
      <c r="AD34" s="95"/>
      <c r="AE34" s="95"/>
      <c r="AF34" s="95"/>
      <c r="AG34" s="95"/>
      <c r="AH34" s="95"/>
      <c r="AI34" s="95"/>
      <c r="AJ34" s="95"/>
      <c r="AK34" s="95"/>
      <c r="AL34" s="95"/>
      <c r="AM34" s="95"/>
      <c r="AN34" s="95"/>
    </row>
    <row r="35" spans="1:40" s="48" customFormat="1" x14ac:dyDescent="0.2">
      <c r="A35" s="47"/>
      <c r="AA35" s="95"/>
      <c r="AB35" s="95"/>
      <c r="AC35" s="95"/>
      <c r="AD35" s="95"/>
      <c r="AE35" s="95"/>
      <c r="AF35" s="95"/>
      <c r="AG35" s="95"/>
      <c r="AH35" s="95"/>
      <c r="AI35" s="95"/>
      <c r="AJ35" s="95"/>
      <c r="AK35" s="95"/>
      <c r="AL35" s="95"/>
      <c r="AM35" s="95"/>
      <c r="AN35" s="95"/>
    </row>
    <row r="36" spans="1:40" s="48" customFormat="1" x14ac:dyDescent="0.2">
      <c r="A36" s="47"/>
      <c r="AA36" s="95"/>
      <c r="AB36" s="95"/>
      <c r="AC36" s="95"/>
      <c r="AD36" s="95"/>
      <c r="AE36" s="95"/>
      <c r="AF36" s="95"/>
      <c r="AG36" s="95"/>
      <c r="AH36" s="95"/>
      <c r="AI36" s="95"/>
      <c r="AJ36" s="95"/>
      <c r="AK36" s="95"/>
      <c r="AL36" s="95"/>
      <c r="AM36" s="95"/>
      <c r="AN36" s="95"/>
    </row>
    <row r="37" spans="1:40" s="48" customFormat="1" x14ac:dyDescent="0.2">
      <c r="A37" s="47"/>
      <c r="AA37" s="95"/>
      <c r="AB37" s="95"/>
      <c r="AC37" s="95"/>
      <c r="AD37" s="95"/>
      <c r="AE37" s="95"/>
      <c r="AF37" s="95"/>
      <c r="AG37" s="95"/>
      <c r="AH37" s="95"/>
      <c r="AI37" s="95"/>
      <c r="AJ37" s="95"/>
      <c r="AK37" s="95"/>
      <c r="AL37" s="95"/>
      <c r="AM37" s="95"/>
      <c r="AN37" s="95"/>
    </row>
    <row r="38" spans="1:40" s="48" customFormat="1" x14ac:dyDescent="0.2">
      <c r="A38" s="47"/>
      <c r="AA38" s="95"/>
      <c r="AB38" s="95"/>
      <c r="AC38" s="95"/>
      <c r="AD38" s="95"/>
      <c r="AE38" s="95"/>
      <c r="AF38" s="95"/>
      <c r="AG38" s="95"/>
      <c r="AH38" s="95"/>
      <c r="AI38" s="95"/>
      <c r="AJ38" s="95"/>
      <c r="AK38" s="95"/>
      <c r="AL38" s="95"/>
      <c r="AM38" s="95"/>
      <c r="AN38" s="95"/>
    </row>
    <row r="39" spans="1:40" s="48" customFormat="1" x14ac:dyDescent="0.2">
      <c r="A39" s="47"/>
      <c r="AA39" s="95"/>
      <c r="AB39" s="95"/>
      <c r="AC39" s="95"/>
      <c r="AD39" s="95"/>
      <c r="AE39" s="95"/>
      <c r="AF39" s="95"/>
      <c r="AG39" s="95"/>
      <c r="AH39" s="95"/>
      <c r="AI39" s="95"/>
      <c r="AJ39" s="95"/>
      <c r="AK39" s="95"/>
      <c r="AL39" s="95"/>
      <c r="AM39" s="95"/>
      <c r="AN39" s="95"/>
    </row>
    <row r="40" spans="1:40" s="48" customFormat="1" x14ac:dyDescent="0.2">
      <c r="A40" s="47"/>
      <c r="AA40" s="95"/>
      <c r="AB40" s="95"/>
      <c r="AC40" s="95"/>
      <c r="AD40" s="95"/>
      <c r="AE40" s="95"/>
      <c r="AF40" s="95"/>
      <c r="AG40" s="95"/>
      <c r="AH40" s="95"/>
      <c r="AI40" s="95"/>
      <c r="AJ40" s="95"/>
      <c r="AK40" s="95"/>
      <c r="AL40" s="95"/>
      <c r="AM40" s="95"/>
      <c r="AN40" s="95"/>
    </row>
    <row r="41" spans="1:40" s="48" customFormat="1" x14ac:dyDescent="0.2">
      <c r="A41" s="47"/>
      <c r="AA41" s="95"/>
      <c r="AB41" s="95"/>
      <c r="AC41" s="95"/>
      <c r="AD41" s="95"/>
      <c r="AE41" s="95"/>
      <c r="AF41" s="95"/>
      <c r="AG41" s="95"/>
      <c r="AH41" s="95"/>
      <c r="AI41" s="95"/>
      <c r="AJ41" s="95"/>
      <c r="AK41" s="95"/>
      <c r="AL41" s="95"/>
      <c r="AM41" s="95"/>
      <c r="AN41" s="95"/>
    </row>
    <row r="42" spans="1:40" s="48" customFormat="1" x14ac:dyDescent="0.2">
      <c r="A42" s="47"/>
      <c r="AA42" s="95"/>
      <c r="AB42" s="95"/>
      <c r="AC42" s="95"/>
      <c r="AD42" s="95"/>
      <c r="AE42" s="95"/>
      <c r="AF42" s="95"/>
      <c r="AG42" s="95"/>
      <c r="AH42" s="95"/>
      <c r="AI42" s="95"/>
      <c r="AJ42" s="95"/>
      <c r="AK42" s="95"/>
      <c r="AL42" s="95"/>
      <c r="AM42" s="95"/>
      <c r="AN42" s="95"/>
    </row>
    <row r="43" spans="1:40" s="48" customFormat="1" x14ac:dyDescent="0.2">
      <c r="A43" s="47"/>
      <c r="AA43" s="95"/>
      <c r="AB43" s="95"/>
      <c r="AC43" s="95"/>
      <c r="AD43" s="95"/>
      <c r="AE43" s="95"/>
      <c r="AF43" s="95"/>
      <c r="AG43" s="95"/>
      <c r="AH43" s="95"/>
      <c r="AI43" s="95"/>
      <c r="AJ43" s="95"/>
      <c r="AK43" s="95"/>
      <c r="AL43" s="95"/>
      <c r="AM43" s="95"/>
      <c r="AN43" s="95"/>
    </row>
    <row r="44" spans="1:40" s="48" customFormat="1" x14ac:dyDescent="0.2">
      <c r="A44" s="47"/>
      <c r="AA44" s="95"/>
      <c r="AB44" s="95"/>
      <c r="AC44" s="95"/>
      <c r="AD44" s="95"/>
      <c r="AE44" s="95"/>
      <c r="AF44" s="95"/>
      <c r="AG44" s="95"/>
      <c r="AH44" s="95"/>
      <c r="AI44" s="95"/>
      <c r="AJ44" s="95"/>
      <c r="AK44" s="95"/>
      <c r="AL44" s="95"/>
      <c r="AM44" s="95"/>
      <c r="AN44" s="95"/>
    </row>
    <row r="45" spans="1:40" s="48" customFormat="1" x14ac:dyDescent="0.2">
      <c r="A45" s="47"/>
      <c r="AA45" s="95"/>
      <c r="AB45" s="95"/>
      <c r="AC45" s="95"/>
      <c r="AD45" s="95"/>
      <c r="AE45" s="95"/>
      <c r="AF45" s="95"/>
      <c r="AG45" s="95"/>
      <c r="AH45" s="95"/>
      <c r="AI45" s="95"/>
      <c r="AJ45" s="95"/>
      <c r="AK45" s="95"/>
      <c r="AL45" s="95"/>
      <c r="AM45" s="95"/>
      <c r="AN45" s="95"/>
    </row>
    <row r="46" spans="1:40" s="48" customFormat="1" x14ac:dyDescent="0.2">
      <c r="A46" s="47"/>
      <c r="AA46" s="95"/>
      <c r="AB46" s="95"/>
      <c r="AC46" s="95"/>
      <c r="AD46" s="95"/>
      <c r="AE46" s="95"/>
      <c r="AF46" s="95"/>
      <c r="AG46" s="95"/>
      <c r="AH46" s="95"/>
      <c r="AI46" s="95"/>
      <c r="AJ46" s="95"/>
      <c r="AK46" s="95"/>
      <c r="AL46" s="95"/>
      <c r="AM46" s="95"/>
      <c r="AN46" s="95"/>
    </row>
    <row r="47" spans="1:40" s="48" customFormat="1" x14ac:dyDescent="0.2">
      <c r="A47" s="47"/>
      <c r="AA47" s="95"/>
      <c r="AB47" s="95"/>
      <c r="AC47" s="95"/>
      <c r="AD47" s="95"/>
      <c r="AE47" s="95"/>
      <c r="AF47" s="95"/>
      <c r="AG47" s="95"/>
      <c r="AH47" s="95"/>
      <c r="AI47" s="95"/>
      <c r="AJ47" s="95"/>
      <c r="AK47" s="95"/>
      <c r="AL47" s="95"/>
      <c r="AM47" s="95"/>
      <c r="AN47" s="95"/>
    </row>
    <row r="48" spans="1:40" s="48" customFormat="1" x14ac:dyDescent="0.2">
      <c r="A48" s="47"/>
      <c r="AA48" s="95"/>
      <c r="AB48" s="95"/>
      <c r="AC48" s="95"/>
      <c r="AD48" s="95"/>
      <c r="AE48" s="95"/>
      <c r="AF48" s="95"/>
      <c r="AG48" s="95"/>
      <c r="AH48" s="95"/>
      <c r="AI48" s="95"/>
      <c r="AJ48" s="95"/>
      <c r="AK48" s="95"/>
      <c r="AL48" s="95"/>
      <c r="AM48" s="95"/>
      <c r="AN48" s="95"/>
    </row>
    <row r="49" spans="1:40" s="48" customFormat="1" x14ac:dyDescent="0.2">
      <c r="A49" s="47"/>
      <c r="AA49" s="95"/>
      <c r="AB49" s="95"/>
      <c r="AC49" s="95"/>
      <c r="AD49" s="95"/>
      <c r="AE49" s="95"/>
      <c r="AF49" s="95"/>
      <c r="AG49" s="95"/>
      <c r="AH49" s="95"/>
      <c r="AI49" s="95"/>
      <c r="AJ49" s="95"/>
      <c r="AK49" s="95"/>
      <c r="AL49" s="95"/>
      <c r="AM49" s="95"/>
      <c r="AN49" s="95"/>
    </row>
    <row r="50" spans="1:40" s="48" customFormat="1" x14ac:dyDescent="0.2">
      <c r="A50" s="47"/>
      <c r="AA50" s="95"/>
      <c r="AB50" s="95"/>
      <c r="AC50" s="95"/>
      <c r="AD50" s="95"/>
      <c r="AE50" s="95"/>
      <c r="AF50" s="95"/>
      <c r="AG50" s="95"/>
      <c r="AH50" s="95"/>
      <c r="AI50" s="95"/>
      <c r="AJ50" s="95"/>
      <c r="AK50" s="95"/>
      <c r="AL50" s="95"/>
      <c r="AM50" s="95"/>
      <c r="AN50" s="95"/>
    </row>
    <row r="51" spans="1:40" s="48" customFormat="1" x14ac:dyDescent="0.2">
      <c r="A51" s="47"/>
      <c r="AA51" s="95"/>
      <c r="AB51" s="95"/>
      <c r="AC51" s="95"/>
      <c r="AD51" s="95"/>
      <c r="AE51" s="95"/>
      <c r="AF51" s="95"/>
      <c r="AG51" s="95"/>
      <c r="AH51" s="95"/>
      <c r="AI51" s="95"/>
      <c r="AJ51" s="95"/>
      <c r="AK51" s="95"/>
      <c r="AL51" s="95"/>
      <c r="AM51" s="95"/>
      <c r="AN51" s="95"/>
    </row>
    <row r="52" spans="1:40" s="48" customFormat="1" x14ac:dyDescent="0.2">
      <c r="A52" s="47"/>
      <c r="AA52" s="95"/>
      <c r="AB52" s="95"/>
      <c r="AC52" s="95"/>
      <c r="AD52" s="95"/>
      <c r="AE52" s="95"/>
      <c r="AF52" s="95"/>
      <c r="AG52" s="95"/>
      <c r="AH52" s="95"/>
      <c r="AI52" s="95"/>
      <c r="AJ52" s="95"/>
      <c r="AK52" s="95"/>
      <c r="AL52" s="95"/>
      <c r="AM52" s="95"/>
      <c r="AN52" s="95"/>
    </row>
    <row r="53" spans="1:40" s="48" customFormat="1" x14ac:dyDescent="0.2">
      <c r="A53" s="47"/>
      <c r="AA53" s="95"/>
      <c r="AB53" s="95"/>
      <c r="AC53" s="95"/>
      <c r="AD53" s="95"/>
      <c r="AE53" s="95"/>
      <c r="AF53" s="95"/>
      <c r="AG53" s="95"/>
      <c r="AH53" s="95"/>
      <c r="AI53" s="95"/>
      <c r="AJ53" s="95"/>
      <c r="AK53" s="95"/>
      <c r="AL53" s="95"/>
      <c r="AM53" s="95"/>
      <c r="AN53" s="95"/>
    </row>
    <row r="54" spans="1:40" s="48" customFormat="1" x14ac:dyDescent="0.2">
      <c r="A54" s="47"/>
      <c r="AA54" s="95"/>
      <c r="AB54" s="95"/>
      <c r="AC54" s="95"/>
      <c r="AD54" s="95"/>
      <c r="AE54" s="95"/>
      <c r="AF54" s="95"/>
      <c r="AG54" s="95"/>
      <c r="AH54" s="95"/>
      <c r="AI54" s="95"/>
      <c r="AJ54" s="95"/>
      <c r="AK54" s="95"/>
      <c r="AL54" s="95"/>
      <c r="AM54" s="95"/>
      <c r="AN54" s="95"/>
    </row>
    <row r="55" spans="1:40" s="48" customFormat="1" x14ac:dyDescent="0.2">
      <c r="A55" s="47"/>
      <c r="AA55" s="95"/>
      <c r="AB55" s="95"/>
      <c r="AC55" s="95"/>
      <c r="AD55" s="95"/>
      <c r="AE55" s="95"/>
      <c r="AF55" s="95"/>
      <c r="AG55" s="95"/>
      <c r="AH55" s="95"/>
      <c r="AI55" s="95"/>
      <c r="AJ55" s="95"/>
      <c r="AK55" s="95"/>
      <c r="AL55" s="95"/>
      <c r="AM55" s="95"/>
      <c r="AN55" s="95"/>
    </row>
    <row r="56" spans="1:40" s="48" customFormat="1" x14ac:dyDescent="0.2">
      <c r="A56" s="47"/>
      <c r="AA56" s="95"/>
      <c r="AB56" s="95"/>
      <c r="AC56" s="95"/>
      <c r="AD56" s="95"/>
      <c r="AE56" s="95"/>
      <c r="AF56" s="95"/>
      <c r="AG56" s="95"/>
      <c r="AH56" s="95"/>
      <c r="AI56" s="95"/>
      <c r="AJ56" s="95"/>
      <c r="AK56" s="95"/>
      <c r="AL56" s="95"/>
      <c r="AM56" s="95"/>
      <c r="AN56" s="95"/>
    </row>
    <row r="57" spans="1:40" s="48" customFormat="1" x14ac:dyDescent="0.2">
      <c r="A57" s="47"/>
      <c r="AA57" s="95"/>
      <c r="AB57" s="95"/>
      <c r="AC57" s="95"/>
      <c r="AD57" s="95"/>
      <c r="AE57" s="95"/>
      <c r="AF57" s="95"/>
      <c r="AG57" s="95"/>
      <c r="AH57" s="95"/>
      <c r="AI57" s="95"/>
      <c r="AJ57" s="95"/>
      <c r="AK57" s="95"/>
      <c r="AL57" s="95"/>
      <c r="AM57" s="95"/>
      <c r="AN57" s="95"/>
    </row>
    <row r="58" spans="1:40" s="48" customFormat="1" x14ac:dyDescent="0.2">
      <c r="A58" s="47"/>
      <c r="AA58" s="95"/>
      <c r="AB58" s="95"/>
      <c r="AC58" s="95"/>
      <c r="AD58" s="95"/>
      <c r="AE58" s="95"/>
      <c r="AF58" s="95"/>
      <c r="AG58" s="95"/>
      <c r="AH58" s="95"/>
      <c r="AI58" s="95"/>
      <c r="AJ58" s="95"/>
      <c r="AK58" s="95"/>
      <c r="AL58" s="95"/>
      <c r="AM58" s="95"/>
      <c r="AN58" s="95"/>
    </row>
    <row r="59" spans="1:40" s="48" customFormat="1" x14ac:dyDescent="0.2">
      <c r="A59" s="47"/>
      <c r="AA59" s="95"/>
      <c r="AB59" s="95"/>
      <c r="AC59" s="95"/>
      <c r="AD59" s="95"/>
      <c r="AE59" s="95"/>
      <c r="AF59" s="95"/>
      <c r="AG59" s="95"/>
      <c r="AH59" s="95"/>
      <c r="AI59" s="95"/>
      <c r="AJ59" s="95"/>
      <c r="AK59" s="95"/>
      <c r="AL59" s="95"/>
      <c r="AM59" s="95"/>
      <c r="AN59" s="95"/>
    </row>
    <row r="60" spans="1:40" s="48" customFormat="1" x14ac:dyDescent="0.2">
      <c r="A60" s="47"/>
      <c r="AA60" s="95"/>
      <c r="AB60" s="95"/>
      <c r="AC60" s="95"/>
      <c r="AD60" s="95"/>
      <c r="AE60" s="95"/>
      <c r="AF60" s="95"/>
      <c r="AG60" s="95"/>
      <c r="AH60" s="95"/>
      <c r="AI60" s="95"/>
      <c r="AJ60" s="95"/>
      <c r="AK60" s="95"/>
      <c r="AL60" s="95"/>
      <c r="AM60" s="95"/>
      <c r="AN60" s="95"/>
    </row>
    <row r="61" spans="1:40" s="48" customFormat="1" x14ac:dyDescent="0.2">
      <c r="A61" s="47"/>
      <c r="AA61" s="95"/>
      <c r="AB61" s="95"/>
      <c r="AC61" s="95"/>
      <c r="AD61" s="95"/>
      <c r="AE61" s="95"/>
      <c r="AF61" s="95"/>
      <c r="AG61" s="95"/>
      <c r="AH61" s="95"/>
      <c r="AI61" s="95"/>
      <c r="AJ61" s="95"/>
      <c r="AK61" s="95"/>
      <c r="AL61" s="95"/>
      <c r="AM61" s="95"/>
      <c r="AN61" s="95"/>
    </row>
    <row r="62" spans="1:40" s="48" customFormat="1" x14ac:dyDescent="0.2">
      <c r="A62" s="47"/>
      <c r="AA62" s="95"/>
      <c r="AB62" s="95"/>
      <c r="AC62" s="95"/>
      <c r="AD62" s="95"/>
      <c r="AE62" s="95"/>
      <c r="AF62" s="95"/>
      <c r="AG62" s="95"/>
      <c r="AH62" s="95"/>
      <c r="AI62" s="95"/>
      <c r="AJ62" s="95"/>
      <c r="AK62" s="95"/>
      <c r="AL62" s="95"/>
      <c r="AM62" s="95"/>
      <c r="AN62" s="95"/>
    </row>
    <row r="63" spans="1:40" s="48" customFormat="1" x14ac:dyDescent="0.2">
      <c r="A63" s="47"/>
      <c r="AA63" s="95"/>
      <c r="AB63" s="95"/>
      <c r="AC63" s="95"/>
      <c r="AD63" s="95"/>
      <c r="AE63" s="95"/>
      <c r="AF63" s="95"/>
      <c r="AG63" s="95"/>
      <c r="AH63" s="95"/>
      <c r="AI63" s="95"/>
      <c r="AJ63" s="95"/>
      <c r="AK63" s="95"/>
      <c r="AL63" s="95"/>
      <c r="AM63" s="95"/>
      <c r="AN63" s="95"/>
    </row>
    <row r="64" spans="1:40" s="48" customFormat="1" x14ac:dyDescent="0.2">
      <c r="A64" s="47"/>
      <c r="AA64" s="95"/>
      <c r="AB64" s="95"/>
      <c r="AC64" s="95"/>
      <c r="AD64" s="95"/>
      <c r="AE64" s="95"/>
      <c r="AF64" s="95"/>
      <c r="AG64" s="95"/>
      <c r="AH64" s="95"/>
      <c r="AI64" s="95"/>
      <c r="AJ64" s="95"/>
      <c r="AK64" s="95"/>
      <c r="AL64" s="95"/>
      <c r="AM64" s="95"/>
      <c r="AN64" s="95"/>
    </row>
    <row r="65" spans="1:40" s="48" customFormat="1" x14ac:dyDescent="0.2">
      <c r="A65" s="47"/>
      <c r="AA65" s="95"/>
      <c r="AB65" s="95"/>
      <c r="AC65" s="95"/>
      <c r="AD65" s="95"/>
      <c r="AE65" s="95"/>
      <c r="AF65" s="95"/>
      <c r="AG65" s="95"/>
      <c r="AH65" s="95"/>
      <c r="AI65" s="95"/>
      <c r="AJ65" s="95"/>
      <c r="AK65" s="95"/>
      <c r="AL65" s="95"/>
      <c r="AM65" s="95"/>
      <c r="AN65" s="95"/>
    </row>
    <row r="66" spans="1:40" s="48" customFormat="1" x14ac:dyDescent="0.2">
      <c r="A66" s="47"/>
      <c r="AA66" s="95"/>
      <c r="AB66" s="95"/>
      <c r="AC66" s="95"/>
      <c r="AD66" s="95"/>
      <c r="AE66" s="95"/>
      <c r="AF66" s="95"/>
      <c r="AG66" s="95"/>
      <c r="AH66" s="95"/>
      <c r="AI66" s="95"/>
      <c r="AJ66" s="95"/>
      <c r="AK66" s="95"/>
      <c r="AL66" s="95"/>
      <c r="AM66" s="95"/>
      <c r="AN66" s="95"/>
    </row>
    <row r="67" spans="1:40" s="48" customFormat="1" x14ac:dyDescent="0.2">
      <c r="A67" s="47"/>
      <c r="AA67" s="95"/>
      <c r="AB67" s="95"/>
      <c r="AC67" s="95"/>
      <c r="AD67" s="95"/>
      <c r="AE67" s="95"/>
      <c r="AF67" s="95"/>
      <c r="AG67" s="95"/>
      <c r="AH67" s="95"/>
      <c r="AI67" s="95"/>
      <c r="AJ67" s="95"/>
      <c r="AK67" s="95"/>
      <c r="AL67" s="95"/>
      <c r="AM67" s="95"/>
      <c r="AN67" s="95"/>
    </row>
    <row r="68" spans="1:40" s="48" customFormat="1" x14ac:dyDescent="0.2">
      <c r="A68" s="47"/>
      <c r="AA68" s="95"/>
      <c r="AB68" s="95"/>
      <c r="AC68" s="95"/>
      <c r="AD68" s="95"/>
      <c r="AE68" s="95"/>
      <c r="AF68" s="95"/>
      <c r="AG68" s="95"/>
      <c r="AH68" s="95"/>
      <c r="AI68" s="95"/>
      <c r="AJ68" s="95"/>
      <c r="AK68" s="95"/>
      <c r="AL68" s="95"/>
      <c r="AM68" s="95"/>
      <c r="AN68" s="95"/>
    </row>
    <row r="69" spans="1:40" s="48" customFormat="1" x14ac:dyDescent="0.2">
      <c r="A69" s="47"/>
      <c r="AA69" s="95"/>
      <c r="AB69" s="95"/>
      <c r="AC69" s="95"/>
      <c r="AD69" s="95"/>
      <c r="AE69" s="95"/>
      <c r="AF69" s="95"/>
      <c r="AG69" s="95"/>
      <c r="AH69" s="95"/>
      <c r="AI69" s="95"/>
      <c r="AJ69" s="95"/>
      <c r="AK69" s="95"/>
      <c r="AL69" s="95"/>
      <c r="AM69" s="95"/>
      <c r="AN69" s="95"/>
    </row>
    <row r="70" spans="1:40" s="48" customFormat="1" x14ac:dyDescent="0.2">
      <c r="A70" s="47"/>
      <c r="AA70" s="95"/>
      <c r="AB70" s="95"/>
      <c r="AC70" s="95"/>
      <c r="AD70" s="95"/>
      <c r="AE70" s="95"/>
      <c r="AF70" s="95"/>
      <c r="AG70" s="95"/>
      <c r="AH70" s="95"/>
      <c r="AI70" s="95"/>
      <c r="AJ70" s="95"/>
      <c r="AK70" s="95"/>
      <c r="AL70" s="95"/>
      <c r="AM70" s="95"/>
      <c r="AN70" s="95"/>
    </row>
    <row r="71" spans="1:40" s="48" customFormat="1" x14ac:dyDescent="0.2">
      <c r="A71" s="47"/>
      <c r="AA71" s="95"/>
      <c r="AB71" s="95"/>
      <c r="AC71" s="95"/>
      <c r="AD71" s="95"/>
      <c r="AE71" s="95"/>
      <c r="AF71" s="95"/>
      <c r="AG71" s="95"/>
      <c r="AH71" s="95"/>
      <c r="AI71" s="95"/>
      <c r="AJ71" s="95"/>
      <c r="AK71" s="95"/>
      <c r="AL71" s="95"/>
      <c r="AM71" s="95"/>
      <c r="AN71" s="95"/>
    </row>
    <row r="72" spans="1:40" s="48" customFormat="1" x14ac:dyDescent="0.2">
      <c r="A72" s="47"/>
      <c r="AA72" s="95"/>
      <c r="AB72" s="95"/>
      <c r="AC72" s="95"/>
      <c r="AD72" s="95"/>
      <c r="AE72" s="95"/>
      <c r="AF72" s="95"/>
      <c r="AG72" s="95"/>
      <c r="AH72" s="95"/>
      <c r="AI72" s="95"/>
      <c r="AJ72" s="95"/>
      <c r="AK72" s="95"/>
      <c r="AL72" s="95"/>
      <c r="AM72" s="95"/>
      <c r="AN72" s="95"/>
    </row>
    <row r="73" spans="1:40" s="48" customFormat="1" x14ac:dyDescent="0.2">
      <c r="A73" s="47"/>
      <c r="AA73" s="95"/>
      <c r="AB73" s="95"/>
      <c r="AC73" s="95"/>
      <c r="AD73" s="95"/>
      <c r="AE73" s="95"/>
      <c r="AF73" s="95"/>
      <c r="AG73" s="95"/>
      <c r="AH73" s="95"/>
      <c r="AI73" s="95"/>
      <c r="AJ73" s="95"/>
      <c r="AK73" s="95"/>
      <c r="AL73" s="95"/>
      <c r="AM73" s="95"/>
      <c r="AN73" s="95"/>
    </row>
    <row r="74" spans="1:40" s="48" customFormat="1" x14ac:dyDescent="0.2">
      <c r="A74" s="47"/>
      <c r="AA74" s="95"/>
      <c r="AB74" s="95"/>
      <c r="AC74" s="95"/>
      <c r="AD74" s="95"/>
      <c r="AE74" s="95"/>
      <c r="AF74" s="95"/>
      <c r="AG74" s="95"/>
      <c r="AH74" s="95"/>
      <c r="AI74" s="95"/>
      <c r="AJ74" s="95"/>
      <c r="AK74" s="95"/>
      <c r="AL74" s="95"/>
      <c r="AM74" s="95"/>
      <c r="AN74" s="95"/>
    </row>
    <row r="75" spans="1:40" s="48" customFormat="1" x14ac:dyDescent="0.2">
      <c r="A75" s="47"/>
      <c r="AA75" s="95"/>
      <c r="AB75" s="95"/>
      <c r="AC75" s="95"/>
      <c r="AD75" s="95"/>
      <c r="AE75" s="95"/>
      <c r="AF75" s="95"/>
      <c r="AG75" s="95"/>
      <c r="AH75" s="95"/>
      <c r="AI75" s="95"/>
      <c r="AJ75" s="95"/>
      <c r="AK75" s="95"/>
      <c r="AL75" s="95"/>
      <c r="AM75" s="95"/>
      <c r="AN75" s="95"/>
    </row>
    <row r="76" spans="1:40" s="48" customFormat="1" x14ac:dyDescent="0.2">
      <c r="A76" s="47"/>
      <c r="AA76" s="95"/>
      <c r="AB76" s="95"/>
      <c r="AC76" s="95"/>
      <c r="AD76" s="95"/>
      <c r="AE76" s="95"/>
      <c r="AF76" s="95"/>
      <c r="AG76" s="95"/>
      <c r="AH76" s="95"/>
      <c r="AI76" s="95"/>
      <c r="AJ76" s="95"/>
      <c r="AK76" s="95"/>
      <c r="AL76" s="95"/>
      <c r="AM76" s="95"/>
      <c r="AN76" s="95"/>
    </row>
    <row r="77" spans="1:40" s="48" customFormat="1" x14ac:dyDescent="0.2">
      <c r="A77" s="47"/>
      <c r="AA77" s="95"/>
      <c r="AB77" s="95"/>
      <c r="AC77" s="95"/>
      <c r="AD77" s="95"/>
      <c r="AE77" s="95"/>
      <c r="AF77" s="95"/>
      <c r="AG77" s="95"/>
      <c r="AH77" s="95"/>
      <c r="AI77" s="95"/>
      <c r="AJ77" s="95"/>
      <c r="AK77" s="95"/>
      <c r="AL77" s="95"/>
      <c r="AM77" s="95"/>
      <c r="AN77" s="95"/>
    </row>
    <row r="78" spans="1:40" s="48" customFormat="1" x14ac:dyDescent="0.2">
      <c r="A78" s="47"/>
      <c r="AA78" s="95"/>
      <c r="AB78" s="95"/>
      <c r="AC78" s="95"/>
      <c r="AD78" s="95"/>
      <c r="AE78" s="95"/>
      <c r="AF78" s="95"/>
      <c r="AG78" s="95"/>
      <c r="AH78" s="95"/>
      <c r="AI78" s="95"/>
      <c r="AJ78" s="95"/>
      <c r="AK78" s="95"/>
      <c r="AL78" s="95"/>
      <c r="AM78" s="95"/>
      <c r="AN78" s="95"/>
    </row>
    <row r="79" spans="1:40" s="48" customFormat="1" x14ac:dyDescent="0.2">
      <c r="A79" s="47"/>
      <c r="AA79" s="95"/>
      <c r="AB79" s="95"/>
      <c r="AC79" s="95"/>
      <c r="AD79" s="95"/>
      <c r="AE79" s="95"/>
      <c r="AF79" s="95"/>
      <c r="AG79" s="95"/>
      <c r="AH79" s="95"/>
      <c r="AI79" s="95"/>
      <c r="AJ79" s="95"/>
      <c r="AK79" s="95"/>
      <c r="AL79" s="95"/>
      <c r="AM79" s="95"/>
      <c r="AN79" s="95"/>
    </row>
    <row r="80" spans="1:40" s="48" customFormat="1" x14ac:dyDescent="0.2">
      <c r="A80" s="47"/>
      <c r="AA80" s="95"/>
      <c r="AB80" s="95"/>
      <c r="AC80" s="95"/>
      <c r="AD80" s="95"/>
      <c r="AE80" s="95"/>
      <c r="AF80" s="95"/>
      <c r="AG80" s="95"/>
      <c r="AH80" s="95"/>
      <c r="AI80" s="95"/>
      <c r="AJ80" s="95"/>
      <c r="AK80" s="95"/>
      <c r="AL80" s="95"/>
      <c r="AM80" s="95"/>
      <c r="AN80" s="95"/>
    </row>
    <row r="81" spans="1:40" s="48" customFormat="1" x14ac:dyDescent="0.2">
      <c r="A81" s="47"/>
      <c r="AA81" s="95"/>
      <c r="AB81" s="95"/>
      <c r="AC81" s="95"/>
      <c r="AD81" s="95"/>
      <c r="AE81" s="95"/>
      <c r="AF81" s="95"/>
      <c r="AG81" s="95"/>
      <c r="AH81" s="95"/>
      <c r="AI81" s="95"/>
      <c r="AJ81" s="95"/>
      <c r="AK81" s="95"/>
      <c r="AL81" s="95"/>
      <c r="AM81" s="95"/>
      <c r="AN81" s="95"/>
    </row>
    <row r="82" spans="1:40" s="48" customFormat="1" x14ac:dyDescent="0.2">
      <c r="A82" s="47"/>
      <c r="AA82" s="95"/>
      <c r="AB82" s="95"/>
      <c r="AC82" s="95"/>
      <c r="AD82" s="95"/>
      <c r="AE82" s="95"/>
      <c r="AF82" s="95"/>
      <c r="AG82" s="95"/>
      <c r="AH82" s="95"/>
      <c r="AI82" s="95"/>
      <c r="AJ82" s="95"/>
      <c r="AK82" s="95"/>
      <c r="AL82" s="95"/>
      <c r="AM82" s="95"/>
      <c r="AN82" s="95"/>
    </row>
    <row r="83" spans="1:40" s="48" customFormat="1" x14ac:dyDescent="0.2">
      <c r="A83" s="47"/>
      <c r="AA83" s="95"/>
      <c r="AB83" s="95"/>
      <c r="AC83" s="95"/>
      <c r="AD83" s="95"/>
      <c r="AE83" s="95"/>
      <c r="AF83" s="95"/>
      <c r="AG83" s="95"/>
      <c r="AH83" s="95"/>
      <c r="AI83" s="95"/>
      <c r="AJ83" s="95"/>
      <c r="AK83" s="95"/>
      <c r="AL83" s="95"/>
      <c r="AM83" s="95"/>
      <c r="AN83" s="95"/>
    </row>
    <row r="84" spans="1:40" s="48" customFormat="1" x14ac:dyDescent="0.2">
      <c r="A84" s="47"/>
      <c r="AA84" s="95"/>
      <c r="AB84" s="95"/>
      <c r="AC84" s="95"/>
      <c r="AD84" s="95"/>
      <c r="AE84" s="95"/>
      <c r="AF84" s="95"/>
      <c r="AG84" s="95"/>
      <c r="AH84" s="95"/>
      <c r="AI84" s="95"/>
      <c r="AJ84" s="95"/>
      <c r="AK84" s="95"/>
      <c r="AL84" s="95"/>
      <c r="AM84" s="95"/>
      <c r="AN84" s="95"/>
    </row>
    <row r="85" spans="1:40" s="48" customFormat="1" x14ac:dyDescent="0.2">
      <c r="A85" s="47"/>
      <c r="AA85" s="95"/>
      <c r="AB85" s="95"/>
      <c r="AC85" s="95"/>
      <c r="AD85" s="95"/>
      <c r="AE85" s="95"/>
      <c r="AF85" s="95"/>
      <c r="AG85" s="95"/>
      <c r="AH85" s="95"/>
      <c r="AI85" s="95"/>
      <c r="AJ85" s="95"/>
      <c r="AK85" s="95"/>
      <c r="AL85" s="95"/>
      <c r="AM85" s="95"/>
      <c r="AN85" s="95"/>
    </row>
    <row r="86" spans="1:40" s="48" customFormat="1" x14ac:dyDescent="0.2">
      <c r="A86" s="47"/>
      <c r="AA86" s="95"/>
      <c r="AB86" s="95"/>
      <c r="AC86" s="95"/>
      <c r="AD86" s="95"/>
      <c r="AE86" s="95"/>
      <c r="AF86" s="95"/>
      <c r="AG86" s="95"/>
      <c r="AH86" s="95"/>
      <c r="AI86" s="95"/>
      <c r="AJ86" s="95"/>
      <c r="AK86" s="95"/>
      <c r="AL86" s="95"/>
      <c r="AM86" s="95"/>
      <c r="AN86" s="95"/>
    </row>
    <row r="87" spans="1:40" s="48" customFormat="1" x14ac:dyDescent="0.2">
      <c r="A87" s="47"/>
      <c r="AA87" s="95"/>
      <c r="AB87" s="95"/>
      <c r="AC87" s="95"/>
      <c r="AD87" s="95"/>
      <c r="AE87" s="95"/>
      <c r="AF87" s="95"/>
      <c r="AG87" s="95"/>
      <c r="AH87" s="95"/>
      <c r="AI87" s="95"/>
      <c r="AJ87" s="95"/>
      <c r="AK87" s="95"/>
      <c r="AL87" s="95"/>
      <c r="AM87" s="95"/>
      <c r="AN87" s="95"/>
    </row>
    <row r="88" spans="1:40" s="48" customFormat="1" x14ac:dyDescent="0.2">
      <c r="A88" s="47"/>
      <c r="AA88" s="95"/>
      <c r="AB88" s="95"/>
      <c r="AC88" s="95"/>
      <c r="AD88" s="95"/>
      <c r="AE88" s="95"/>
      <c r="AF88" s="95"/>
      <c r="AG88" s="95"/>
      <c r="AH88" s="95"/>
      <c r="AI88" s="95"/>
      <c r="AJ88" s="95"/>
      <c r="AK88" s="95"/>
      <c r="AL88" s="95"/>
      <c r="AM88" s="95"/>
      <c r="AN88" s="95"/>
    </row>
    <row r="89" spans="1:40" s="48" customFormat="1" x14ac:dyDescent="0.2">
      <c r="A89" s="47"/>
      <c r="AA89" s="95"/>
      <c r="AB89" s="95"/>
      <c r="AC89" s="95"/>
      <c r="AD89" s="95"/>
      <c r="AE89" s="95"/>
      <c r="AF89" s="95"/>
      <c r="AG89" s="95"/>
      <c r="AH89" s="95"/>
      <c r="AI89" s="95"/>
      <c r="AJ89" s="95"/>
      <c r="AK89" s="95"/>
      <c r="AL89" s="95"/>
      <c r="AM89" s="95"/>
      <c r="AN89" s="95"/>
    </row>
    <row r="90" spans="1:40" s="48" customFormat="1" x14ac:dyDescent="0.2">
      <c r="A90" s="47"/>
      <c r="AA90" s="95"/>
      <c r="AB90" s="95"/>
      <c r="AC90" s="95"/>
      <c r="AD90" s="95"/>
      <c r="AE90" s="95"/>
      <c r="AF90" s="95"/>
      <c r="AG90" s="95"/>
      <c r="AH90" s="95"/>
      <c r="AI90" s="95"/>
      <c r="AJ90" s="95"/>
      <c r="AK90" s="95"/>
      <c r="AL90" s="95"/>
      <c r="AM90" s="95"/>
      <c r="AN90" s="95"/>
    </row>
    <row r="91" spans="1:40" s="48" customFormat="1" x14ac:dyDescent="0.2">
      <c r="A91" s="47"/>
      <c r="AA91" s="95"/>
      <c r="AB91" s="95"/>
      <c r="AC91" s="95"/>
      <c r="AD91" s="95"/>
      <c r="AE91" s="95"/>
      <c r="AF91" s="95"/>
      <c r="AG91" s="95"/>
      <c r="AH91" s="95"/>
      <c r="AI91" s="95"/>
      <c r="AJ91" s="95"/>
      <c r="AK91" s="95"/>
      <c r="AL91" s="95"/>
      <c r="AM91" s="95"/>
      <c r="AN91" s="95"/>
    </row>
    <row r="92" spans="1:40" s="48" customFormat="1" x14ac:dyDescent="0.2">
      <c r="A92" s="47"/>
      <c r="AA92" s="95"/>
      <c r="AB92" s="95"/>
      <c r="AC92" s="95"/>
      <c r="AD92" s="95"/>
      <c r="AE92" s="95"/>
      <c r="AF92" s="95"/>
      <c r="AG92" s="95"/>
      <c r="AH92" s="95"/>
      <c r="AI92" s="95"/>
      <c r="AJ92" s="95"/>
      <c r="AK92" s="95"/>
      <c r="AL92" s="95"/>
      <c r="AM92" s="95"/>
      <c r="AN92" s="95"/>
    </row>
    <row r="93" spans="1:40" s="48" customFormat="1" x14ac:dyDescent="0.2">
      <c r="A93" s="47"/>
      <c r="AA93" s="95"/>
      <c r="AB93" s="95"/>
      <c r="AC93" s="95"/>
      <c r="AD93" s="95"/>
      <c r="AE93" s="95"/>
      <c r="AF93" s="95"/>
      <c r="AG93" s="95"/>
      <c r="AH93" s="95"/>
      <c r="AI93" s="95"/>
      <c r="AJ93" s="95"/>
      <c r="AK93" s="95"/>
      <c r="AL93" s="95"/>
      <c r="AM93" s="95"/>
      <c r="AN93" s="95"/>
    </row>
    <row r="94" spans="1:40" s="48" customFormat="1" x14ac:dyDescent="0.2">
      <c r="A94" s="47"/>
      <c r="AA94" s="95"/>
      <c r="AB94" s="95"/>
      <c r="AC94" s="95"/>
      <c r="AD94" s="95"/>
      <c r="AE94" s="95"/>
      <c r="AF94" s="95"/>
      <c r="AG94" s="95"/>
      <c r="AH94" s="95"/>
      <c r="AI94" s="95"/>
      <c r="AJ94" s="95"/>
      <c r="AK94" s="95"/>
      <c r="AL94" s="95"/>
      <c r="AM94" s="95"/>
      <c r="AN94" s="95"/>
    </row>
    <row r="95" spans="1:40" s="48" customFormat="1" x14ac:dyDescent="0.2">
      <c r="A95" s="47"/>
      <c r="AA95" s="95"/>
      <c r="AB95" s="95"/>
      <c r="AC95" s="95"/>
      <c r="AD95" s="95"/>
      <c r="AE95" s="95"/>
      <c r="AF95" s="95"/>
      <c r="AG95" s="95"/>
      <c r="AH95" s="95"/>
      <c r="AI95" s="95"/>
      <c r="AJ95" s="95"/>
      <c r="AK95" s="95"/>
      <c r="AL95" s="95"/>
      <c r="AM95" s="95"/>
      <c r="AN95" s="95"/>
    </row>
    <row r="96" spans="1:40" s="48" customFormat="1" x14ac:dyDescent="0.2">
      <c r="A96" s="47"/>
      <c r="AA96" s="95"/>
      <c r="AB96" s="95"/>
      <c r="AC96" s="95"/>
      <c r="AD96" s="95"/>
      <c r="AE96" s="95"/>
      <c r="AF96" s="95"/>
      <c r="AG96" s="95"/>
      <c r="AH96" s="95"/>
      <c r="AI96" s="95"/>
      <c r="AJ96" s="95"/>
      <c r="AK96" s="95"/>
      <c r="AL96" s="95"/>
      <c r="AM96" s="95"/>
      <c r="AN96" s="95"/>
    </row>
    <row r="97" spans="1:40" s="48" customFormat="1" x14ac:dyDescent="0.2">
      <c r="A97" s="47"/>
      <c r="AA97" s="95"/>
      <c r="AB97" s="95"/>
      <c r="AC97" s="95"/>
      <c r="AD97" s="95"/>
      <c r="AE97" s="95"/>
      <c r="AF97" s="95"/>
      <c r="AG97" s="95"/>
      <c r="AH97" s="95"/>
      <c r="AI97" s="95"/>
      <c r="AJ97" s="95"/>
      <c r="AK97" s="95"/>
      <c r="AL97" s="95"/>
      <c r="AM97" s="95"/>
      <c r="AN97" s="95"/>
    </row>
    <row r="98" spans="1:40" s="48" customFormat="1" x14ac:dyDescent="0.2">
      <c r="A98" s="47"/>
      <c r="AA98" s="95"/>
      <c r="AB98" s="95"/>
      <c r="AC98" s="95"/>
      <c r="AD98" s="95"/>
      <c r="AE98" s="95"/>
      <c r="AF98" s="95"/>
      <c r="AG98" s="95"/>
      <c r="AH98" s="95"/>
      <c r="AI98" s="95"/>
      <c r="AJ98" s="95"/>
      <c r="AK98" s="95"/>
      <c r="AL98" s="95"/>
      <c r="AM98" s="95"/>
      <c r="AN98" s="95"/>
    </row>
    <row r="99" spans="1:40" s="48" customFormat="1" x14ac:dyDescent="0.2">
      <c r="A99" s="47"/>
      <c r="AA99" s="95"/>
      <c r="AB99" s="95"/>
      <c r="AC99" s="95"/>
      <c r="AD99" s="95"/>
      <c r="AE99" s="95"/>
      <c r="AF99" s="95"/>
      <c r="AG99" s="95"/>
      <c r="AH99" s="95"/>
      <c r="AI99" s="95"/>
      <c r="AJ99" s="95"/>
      <c r="AK99" s="95"/>
      <c r="AL99" s="95"/>
      <c r="AM99" s="95"/>
      <c r="AN99" s="95"/>
    </row>
    <row r="100" spans="1:40" s="48" customFormat="1" x14ac:dyDescent="0.2">
      <c r="A100" s="47"/>
      <c r="AA100" s="95"/>
      <c r="AB100" s="95"/>
      <c r="AC100" s="95"/>
      <c r="AD100" s="95"/>
      <c r="AE100" s="95"/>
      <c r="AF100" s="95"/>
      <c r="AG100" s="95"/>
      <c r="AH100" s="95"/>
      <c r="AI100" s="95"/>
      <c r="AJ100" s="95"/>
      <c r="AK100" s="95"/>
      <c r="AL100" s="95"/>
      <c r="AM100" s="95"/>
      <c r="AN100" s="95"/>
    </row>
    <row r="101" spans="1:40" s="48" customFormat="1" x14ac:dyDescent="0.2">
      <c r="A101" s="47"/>
      <c r="AA101" s="95"/>
      <c r="AB101" s="95"/>
      <c r="AC101" s="95"/>
      <c r="AD101" s="95"/>
      <c r="AE101" s="95"/>
      <c r="AF101" s="95"/>
      <c r="AG101" s="95"/>
      <c r="AH101" s="95"/>
      <c r="AI101" s="95"/>
      <c r="AJ101" s="95"/>
      <c r="AK101" s="95"/>
      <c r="AL101" s="95"/>
      <c r="AM101" s="95"/>
      <c r="AN101" s="95"/>
    </row>
    <row r="102" spans="1:40" x14ac:dyDescent="0.2">
      <c r="B102" s="48"/>
      <c r="C102" s="48"/>
      <c r="D102" s="48"/>
      <c r="E102" s="48"/>
      <c r="F102" s="48"/>
      <c r="G102" s="48"/>
      <c r="H102" s="48"/>
      <c r="I102" s="48"/>
      <c r="J102" s="48"/>
      <c r="K102" s="48"/>
      <c r="L102" s="48"/>
    </row>
    <row r="103" spans="1:40" x14ac:dyDescent="0.2">
      <c r="B103" s="48"/>
      <c r="C103" s="48"/>
      <c r="D103" s="48"/>
      <c r="E103" s="48"/>
      <c r="F103" s="48"/>
      <c r="G103" s="48"/>
      <c r="H103" s="48"/>
      <c r="I103" s="48"/>
      <c r="J103" s="48"/>
      <c r="K103" s="48"/>
      <c r="L103" s="48"/>
    </row>
    <row r="104" spans="1:40" x14ac:dyDescent="0.2">
      <c r="B104" s="48"/>
      <c r="C104" s="48"/>
      <c r="D104" s="48"/>
      <c r="E104" s="48"/>
      <c r="F104" s="48"/>
      <c r="G104" s="48"/>
      <c r="H104" s="48"/>
      <c r="I104" s="48"/>
      <c r="J104" s="48"/>
      <c r="K104" s="48"/>
      <c r="L104" s="48"/>
    </row>
    <row r="105" spans="1:40" x14ac:dyDescent="0.2">
      <c r="B105" s="48"/>
      <c r="C105" s="48"/>
      <c r="D105" s="48"/>
      <c r="E105" s="48"/>
      <c r="F105" s="48"/>
      <c r="G105" s="48"/>
      <c r="H105" s="48"/>
      <c r="I105" s="48"/>
      <c r="J105" s="48"/>
      <c r="K105" s="48"/>
      <c r="L105" s="48"/>
    </row>
    <row r="106" spans="1:40" x14ac:dyDescent="0.2">
      <c r="B106" s="48"/>
      <c r="C106" s="48"/>
      <c r="D106" s="48"/>
      <c r="E106" s="48"/>
      <c r="F106" s="48"/>
      <c r="G106" s="48"/>
      <c r="H106" s="48"/>
      <c r="I106" s="48"/>
      <c r="J106" s="48"/>
      <c r="K106" s="48"/>
      <c r="L106" s="48"/>
    </row>
    <row r="107" spans="1:40" x14ac:dyDescent="0.2">
      <c r="B107" s="48"/>
      <c r="C107" s="48"/>
      <c r="D107" s="48"/>
      <c r="E107" s="48"/>
      <c r="F107" s="48"/>
      <c r="G107" s="48"/>
      <c r="H107" s="48"/>
      <c r="I107" s="48"/>
      <c r="J107" s="48"/>
      <c r="K107" s="48"/>
      <c r="L107" s="48"/>
    </row>
  </sheetData>
  <mergeCells count="10">
    <mergeCell ref="B4:M4"/>
    <mergeCell ref="B13:M13"/>
    <mergeCell ref="I14:M14"/>
    <mergeCell ref="C7:E7"/>
    <mergeCell ref="B3:M3"/>
    <mergeCell ref="C14:E14"/>
    <mergeCell ref="F7:H7"/>
    <mergeCell ref="F14:H14"/>
    <mergeCell ref="I7:M7"/>
    <mergeCell ref="B6:M6"/>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D61739-6313-E24C-A6A1-E169B4B63030}">
  <sheetPr codeName="Sheet5">
    <tabColor rgb="FFFBAB2C"/>
  </sheetPr>
  <dimension ref="A1:AB100"/>
  <sheetViews>
    <sheetView zoomScaleNormal="100" workbookViewId="0"/>
  </sheetViews>
  <sheetFormatPr baseColWidth="10" defaultColWidth="19.5" defaultRowHeight="16" x14ac:dyDescent="0.2"/>
  <cols>
    <col min="1" max="1" width="4.83203125" style="106" customWidth="1"/>
    <col min="2" max="2" width="40.83203125" customWidth="1"/>
    <col min="3" max="10" width="24.83203125" customWidth="1"/>
    <col min="11" max="11" width="26.83203125" customWidth="1"/>
    <col min="12" max="12" width="200.83203125" customWidth="1"/>
    <col min="13" max="13" width="21.6640625" style="106" bestFit="1" customWidth="1"/>
    <col min="14" max="28" width="19.5" style="106"/>
  </cols>
  <sheetData>
    <row r="1" spans="1:28" s="106" customFormat="1" ht="40" customHeight="1" x14ac:dyDescent="0.3">
      <c r="B1" s="110" t="s">
        <v>116</v>
      </c>
    </row>
    <row r="2" spans="1:28" s="106" customFormat="1" ht="20" customHeight="1" x14ac:dyDescent="0.2"/>
    <row r="3" spans="1:28" s="20" customFormat="1" ht="20" customHeight="1" x14ac:dyDescent="0.2">
      <c r="A3" s="88"/>
      <c r="B3" s="421" t="s">
        <v>42</v>
      </c>
      <c r="C3" s="421"/>
      <c r="D3" s="421"/>
      <c r="E3" s="421"/>
      <c r="F3" s="421"/>
      <c r="G3" s="83"/>
      <c r="H3" s="107"/>
      <c r="I3" s="108"/>
      <c r="J3" s="108"/>
      <c r="K3" s="108"/>
      <c r="L3" s="108"/>
      <c r="M3" s="88"/>
      <c r="N3" s="88"/>
      <c r="O3" s="88"/>
      <c r="P3" s="88"/>
      <c r="Q3" s="88"/>
      <c r="R3" s="88"/>
      <c r="S3" s="88"/>
      <c r="T3" s="88"/>
      <c r="U3" s="88"/>
      <c r="V3" s="88"/>
      <c r="W3" s="88"/>
      <c r="X3" s="88"/>
      <c r="Y3" s="88"/>
      <c r="Z3" s="88"/>
      <c r="AA3" s="88"/>
      <c r="AB3" s="88"/>
    </row>
    <row r="4" spans="1:28" s="20" customFormat="1" ht="128" customHeight="1" x14ac:dyDescent="0.2">
      <c r="A4" s="88"/>
      <c r="B4" s="422" t="s">
        <v>488</v>
      </c>
      <c r="C4" s="422"/>
      <c r="D4" s="422"/>
      <c r="E4" s="422"/>
      <c r="F4" s="422"/>
      <c r="G4" s="422"/>
      <c r="H4" s="109"/>
      <c r="I4" s="108"/>
      <c r="J4" s="108"/>
      <c r="K4" s="108"/>
      <c r="L4" s="108"/>
      <c r="M4" s="88"/>
      <c r="N4" s="88"/>
      <c r="O4" s="88"/>
      <c r="P4" s="88"/>
      <c r="Q4" s="88"/>
      <c r="R4" s="88"/>
      <c r="S4" s="88"/>
      <c r="T4" s="88"/>
      <c r="U4" s="88"/>
      <c r="V4" s="88"/>
      <c r="W4" s="88"/>
      <c r="X4" s="88"/>
      <c r="Y4" s="88"/>
      <c r="Z4" s="88"/>
      <c r="AA4" s="88"/>
      <c r="AB4" s="88"/>
    </row>
    <row r="5" spans="1:28" s="106" customFormat="1" ht="40" customHeight="1" x14ac:dyDescent="0.2"/>
    <row r="6" spans="1:28" s="3" customFormat="1" ht="32" customHeight="1" x14ac:dyDescent="0.2">
      <c r="A6" s="48"/>
      <c r="B6" s="181" t="s">
        <v>117</v>
      </c>
      <c r="C6" s="181" t="s">
        <v>118</v>
      </c>
      <c r="D6" s="181" t="s">
        <v>119</v>
      </c>
      <c r="E6" s="182" t="s">
        <v>120</v>
      </c>
      <c r="F6" s="182" t="s">
        <v>121</v>
      </c>
      <c r="G6" s="182" t="s">
        <v>122</v>
      </c>
      <c r="H6" s="182" t="s">
        <v>123</v>
      </c>
      <c r="I6" s="182" t="s">
        <v>124</v>
      </c>
      <c r="J6" s="183" t="s">
        <v>125</v>
      </c>
      <c r="K6" s="184" t="s">
        <v>126</v>
      </c>
      <c r="L6" s="182" t="s">
        <v>127</v>
      </c>
      <c r="M6" s="48"/>
      <c r="N6" s="48"/>
      <c r="O6" s="48"/>
      <c r="P6" s="48"/>
      <c r="Q6" s="48"/>
      <c r="R6" s="48"/>
      <c r="S6" s="48"/>
      <c r="T6" s="48"/>
      <c r="U6" s="48"/>
      <c r="V6" s="48"/>
      <c r="W6" s="48"/>
      <c r="X6" s="48"/>
      <c r="Y6" s="48"/>
      <c r="Z6" s="48"/>
      <c r="AA6" s="48"/>
      <c r="AB6" s="48"/>
    </row>
    <row r="7" spans="1:28" s="3" customFormat="1" ht="24" customHeight="1" x14ac:dyDescent="0.2">
      <c r="A7" s="48"/>
      <c r="B7" s="185" t="s">
        <v>128</v>
      </c>
      <c r="C7" s="151" t="s">
        <v>53</v>
      </c>
      <c r="D7" s="151" t="s">
        <v>54</v>
      </c>
      <c r="E7" s="157">
        <v>0</v>
      </c>
      <c r="F7" s="187">
        <v>1</v>
      </c>
      <c r="G7" s="188">
        <f t="shared" ref="G7:G10" si="0">E7/F7</f>
        <v>0</v>
      </c>
      <c r="H7" s="189">
        <f>Assumptions!$D$8</f>
        <v>1000</v>
      </c>
      <c r="I7" s="190">
        <f t="shared" ref="I7:I10" si="1">G7/H7</f>
        <v>0</v>
      </c>
      <c r="J7" s="190">
        <f>IF(C7="Yes",I7,0)</f>
        <v>0</v>
      </c>
      <c r="K7" s="190">
        <f>IF(D7="Yes",I7,0)</f>
        <v>0</v>
      </c>
      <c r="L7" s="185" t="s">
        <v>129</v>
      </c>
      <c r="M7" s="48"/>
      <c r="N7" s="48"/>
      <c r="O7" s="48"/>
      <c r="P7" s="48"/>
      <c r="Q7" s="48"/>
      <c r="R7" s="48"/>
      <c r="S7" s="48"/>
      <c r="T7" s="48"/>
      <c r="U7" s="48"/>
      <c r="V7" s="48"/>
      <c r="W7" s="48"/>
      <c r="X7" s="48"/>
      <c r="Y7" s="48"/>
      <c r="Z7" s="48"/>
      <c r="AA7" s="48"/>
      <c r="AB7" s="48"/>
    </row>
    <row r="8" spans="1:28" s="3" customFormat="1" ht="24" customHeight="1" x14ac:dyDescent="0.2">
      <c r="A8" s="48"/>
      <c r="B8" s="185" t="s">
        <v>130</v>
      </c>
      <c r="C8" s="151" t="s">
        <v>53</v>
      </c>
      <c r="D8" s="151" t="s">
        <v>54</v>
      </c>
      <c r="E8" s="157">
        <v>0</v>
      </c>
      <c r="F8" s="187">
        <v>1</v>
      </c>
      <c r="G8" s="188">
        <f t="shared" si="0"/>
        <v>0</v>
      </c>
      <c r="H8" s="189">
        <f>Assumptions!$D$8</f>
        <v>1000</v>
      </c>
      <c r="I8" s="190">
        <f t="shared" si="1"/>
        <v>0</v>
      </c>
      <c r="J8" s="190">
        <f t="shared" ref="J8:J36" si="2">IF(C8="Yes",I8,0)</f>
        <v>0</v>
      </c>
      <c r="K8" s="190">
        <f t="shared" ref="K8:K36" si="3">IF(D8="Yes",I8,0)</f>
        <v>0</v>
      </c>
      <c r="L8" s="185" t="s">
        <v>129</v>
      </c>
      <c r="M8" s="48"/>
      <c r="N8" s="48"/>
      <c r="O8" s="48"/>
      <c r="P8" s="48"/>
      <c r="Q8" s="48"/>
      <c r="R8" s="48"/>
      <c r="S8" s="48"/>
      <c r="T8" s="48"/>
      <c r="U8" s="48"/>
      <c r="V8" s="48"/>
      <c r="W8" s="48"/>
      <c r="X8" s="48"/>
      <c r="Y8" s="48"/>
      <c r="Z8" s="48"/>
      <c r="AA8" s="48"/>
      <c r="AB8" s="48"/>
    </row>
    <row r="9" spans="1:28" s="3" customFormat="1" ht="24" customHeight="1" x14ac:dyDescent="0.2">
      <c r="A9" s="48"/>
      <c r="B9" s="185" t="s">
        <v>131</v>
      </c>
      <c r="C9" s="151" t="s">
        <v>54</v>
      </c>
      <c r="D9" s="151" t="s">
        <v>53</v>
      </c>
      <c r="E9" s="157">
        <v>0</v>
      </c>
      <c r="F9" s="187">
        <v>1</v>
      </c>
      <c r="G9" s="188">
        <f t="shared" si="0"/>
        <v>0</v>
      </c>
      <c r="H9" s="189">
        <f>Assumptions!$D$9</f>
        <v>1000</v>
      </c>
      <c r="I9" s="190">
        <f t="shared" si="1"/>
        <v>0</v>
      </c>
      <c r="J9" s="190">
        <f t="shared" si="2"/>
        <v>0</v>
      </c>
      <c r="K9" s="190">
        <f t="shared" si="3"/>
        <v>0</v>
      </c>
      <c r="L9" s="185" t="s">
        <v>132</v>
      </c>
      <c r="M9" s="48"/>
      <c r="N9" s="48"/>
      <c r="O9" s="48"/>
      <c r="P9" s="48"/>
      <c r="Q9" s="48"/>
      <c r="R9" s="48"/>
      <c r="S9" s="48"/>
      <c r="T9" s="48"/>
      <c r="U9" s="48"/>
      <c r="V9" s="48"/>
      <c r="W9" s="48"/>
      <c r="X9" s="48"/>
      <c r="Y9" s="48"/>
      <c r="Z9" s="48"/>
      <c r="AA9" s="48"/>
      <c r="AB9" s="48"/>
    </row>
    <row r="10" spans="1:28" s="3" customFormat="1" ht="24" customHeight="1" x14ac:dyDescent="0.2">
      <c r="A10" s="48"/>
      <c r="B10" s="185" t="s">
        <v>133</v>
      </c>
      <c r="C10" s="151" t="s">
        <v>54</v>
      </c>
      <c r="D10" s="151" t="s">
        <v>53</v>
      </c>
      <c r="E10" s="157">
        <v>0</v>
      </c>
      <c r="F10" s="187">
        <v>1</v>
      </c>
      <c r="G10" s="188">
        <f t="shared" si="0"/>
        <v>0</v>
      </c>
      <c r="H10" s="189">
        <f>Assumptions!$D$9</f>
        <v>1000</v>
      </c>
      <c r="I10" s="190">
        <f t="shared" si="1"/>
        <v>0</v>
      </c>
      <c r="J10" s="190">
        <f t="shared" si="2"/>
        <v>0</v>
      </c>
      <c r="K10" s="190">
        <f t="shared" si="3"/>
        <v>0</v>
      </c>
      <c r="L10" s="185" t="s">
        <v>132</v>
      </c>
      <c r="M10" s="48"/>
      <c r="N10" s="48"/>
      <c r="O10" s="48"/>
      <c r="P10" s="48"/>
      <c r="Q10" s="48"/>
      <c r="R10" s="48"/>
      <c r="S10" s="48"/>
      <c r="T10" s="48"/>
      <c r="U10" s="48"/>
      <c r="V10" s="48"/>
      <c r="W10" s="48"/>
      <c r="X10" s="48"/>
      <c r="Y10" s="48"/>
      <c r="Z10" s="48"/>
      <c r="AA10" s="48"/>
      <c r="AB10" s="48"/>
    </row>
    <row r="11" spans="1:28" s="3" customFormat="1" ht="24" customHeight="1" x14ac:dyDescent="0.2">
      <c r="A11" s="48"/>
      <c r="B11" s="185" t="s">
        <v>134</v>
      </c>
      <c r="C11" s="151" t="s">
        <v>53</v>
      </c>
      <c r="D11" s="151" t="s">
        <v>54</v>
      </c>
      <c r="E11" s="157">
        <v>100000</v>
      </c>
      <c r="F11" s="187">
        <v>3</v>
      </c>
      <c r="G11" s="188">
        <f>E11/F11</f>
        <v>33333.333333333336</v>
      </c>
      <c r="H11" s="189">
        <f>Assumptions!$D$8</f>
        <v>1000</v>
      </c>
      <c r="I11" s="190">
        <f>G11/H11</f>
        <v>33.333333333333336</v>
      </c>
      <c r="J11" s="190">
        <f t="shared" si="2"/>
        <v>33.333333333333336</v>
      </c>
      <c r="K11" s="190">
        <f t="shared" si="3"/>
        <v>0</v>
      </c>
      <c r="L11" s="185"/>
      <c r="M11" s="48"/>
      <c r="N11" s="48"/>
      <c r="O11" s="48"/>
      <c r="P11" s="48"/>
      <c r="Q11" s="48"/>
      <c r="R11" s="48"/>
      <c r="S11" s="48"/>
      <c r="T11" s="48"/>
      <c r="U11" s="48"/>
      <c r="V11" s="48"/>
      <c r="W11" s="48"/>
      <c r="X11" s="48"/>
      <c r="Y11" s="48"/>
      <c r="Z11" s="48"/>
      <c r="AA11" s="48"/>
      <c r="AB11" s="48"/>
    </row>
    <row r="12" spans="1:28" s="3" customFormat="1" ht="24" customHeight="1" x14ac:dyDescent="0.2">
      <c r="A12" s="48"/>
      <c r="B12" s="185" t="s">
        <v>135</v>
      </c>
      <c r="C12" s="151" t="s">
        <v>53</v>
      </c>
      <c r="D12" s="151" t="s">
        <v>54</v>
      </c>
      <c r="E12" s="157">
        <v>100000</v>
      </c>
      <c r="F12" s="187">
        <v>3</v>
      </c>
      <c r="G12" s="188">
        <f>E12/F12</f>
        <v>33333.333333333336</v>
      </c>
      <c r="H12" s="189">
        <f>Assumptions!$D$8</f>
        <v>1000</v>
      </c>
      <c r="I12" s="190">
        <f>G12/H12</f>
        <v>33.333333333333336</v>
      </c>
      <c r="J12" s="190">
        <f t="shared" si="2"/>
        <v>33.333333333333336</v>
      </c>
      <c r="K12" s="190">
        <f t="shared" si="3"/>
        <v>0</v>
      </c>
      <c r="L12" s="185"/>
      <c r="M12" s="48"/>
      <c r="N12" s="48"/>
      <c r="O12" s="48"/>
      <c r="P12" s="48"/>
      <c r="Q12" s="48"/>
      <c r="R12" s="48"/>
      <c r="S12" s="48"/>
      <c r="T12" s="48"/>
      <c r="U12" s="48"/>
      <c r="V12" s="48"/>
      <c r="W12" s="48"/>
      <c r="X12" s="48"/>
      <c r="Y12" s="48"/>
      <c r="Z12" s="48"/>
      <c r="AA12" s="48"/>
      <c r="AB12" s="48"/>
    </row>
    <row r="13" spans="1:28" s="3" customFormat="1" ht="24" customHeight="1" x14ac:dyDescent="0.2">
      <c r="A13" s="48"/>
      <c r="B13" s="185" t="s">
        <v>136</v>
      </c>
      <c r="C13" s="151" t="s">
        <v>54</v>
      </c>
      <c r="D13" s="151" t="s">
        <v>53</v>
      </c>
      <c r="E13" s="157">
        <v>100000</v>
      </c>
      <c r="F13" s="187">
        <v>3</v>
      </c>
      <c r="G13" s="188">
        <f t="shared" ref="G13:G14" si="4">E13/F13</f>
        <v>33333.333333333336</v>
      </c>
      <c r="H13" s="189">
        <f>Assumptions!$D$9</f>
        <v>1000</v>
      </c>
      <c r="I13" s="190">
        <f t="shared" ref="I13:I14" si="5">G13/H13</f>
        <v>33.333333333333336</v>
      </c>
      <c r="J13" s="190">
        <f t="shared" si="2"/>
        <v>0</v>
      </c>
      <c r="K13" s="190">
        <f t="shared" si="3"/>
        <v>33.333333333333336</v>
      </c>
      <c r="L13" s="185"/>
      <c r="M13" s="48"/>
      <c r="N13" s="48"/>
      <c r="O13" s="48"/>
      <c r="P13" s="48"/>
      <c r="Q13" s="48"/>
      <c r="R13" s="48"/>
      <c r="S13" s="48"/>
      <c r="T13" s="48"/>
      <c r="U13" s="48"/>
      <c r="V13" s="48"/>
      <c r="W13" s="48"/>
      <c r="X13" s="48"/>
      <c r="Y13" s="48"/>
      <c r="Z13" s="48"/>
      <c r="AA13" s="48"/>
      <c r="AB13" s="48"/>
    </row>
    <row r="14" spans="1:28" s="3" customFormat="1" ht="24" customHeight="1" x14ac:dyDescent="0.2">
      <c r="A14" s="48"/>
      <c r="B14" s="185" t="s">
        <v>137</v>
      </c>
      <c r="C14" s="151" t="s">
        <v>54</v>
      </c>
      <c r="D14" s="151" t="s">
        <v>53</v>
      </c>
      <c r="E14" s="157">
        <v>100000</v>
      </c>
      <c r="F14" s="187">
        <v>3</v>
      </c>
      <c r="G14" s="188">
        <f t="shared" si="4"/>
        <v>33333.333333333336</v>
      </c>
      <c r="H14" s="189">
        <f>Assumptions!$D$9</f>
        <v>1000</v>
      </c>
      <c r="I14" s="190">
        <f t="shared" si="5"/>
        <v>33.333333333333336</v>
      </c>
      <c r="J14" s="190">
        <f t="shared" si="2"/>
        <v>0</v>
      </c>
      <c r="K14" s="190">
        <f t="shared" si="3"/>
        <v>33.333333333333336</v>
      </c>
      <c r="L14" s="185"/>
      <c r="M14" s="48"/>
      <c r="N14" s="48"/>
      <c r="O14" s="48"/>
      <c r="P14" s="48"/>
      <c r="Q14" s="48"/>
      <c r="R14" s="48"/>
      <c r="S14" s="48"/>
      <c r="T14" s="48"/>
      <c r="U14" s="48"/>
      <c r="V14" s="48"/>
      <c r="W14" s="48"/>
      <c r="X14" s="48"/>
      <c r="Y14" s="48"/>
      <c r="Z14" s="48"/>
      <c r="AA14" s="48"/>
      <c r="AB14" s="48"/>
    </row>
    <row r="15" spans="1:28" s="3" customFormat="1" ht="24" customHeight="1" x14ac:dyDescent="0.2">
      <c r="A15" s="48"/>
      <c r="B15" s="186" t="s">
        <v>138</v>
      </c>
      <c r="C15" s="151" t="s">
        <v>53</v>
      </c>
      <c r="D15" s="151" t="s">
        <v>53</v>
      </c>
      <c r="E15" s="157">
        <v>100000</v>
      </c>
      <c r="F15" s="187">
        <v>3</v>
      </c>
      <c r="G15" s="188">
        <f>E15/F15</f>
        <v>33333.333333333336</v>
      </c>
      <c r="H15" s="189">
        <f>Assumptions!$D$10</f>
        <v>2000</v>
      </c>
      <c r="I15" s="190">
        <f>G15/H15</f>
        <v>16.666666666666668</v>
      </c>
      <c r="J15" s="190">
        <f t="shared" si="2"/>
        <v>16.666666666666668</v>
      </c>
      <c r="K15" s="190">
        <f t="shared" si="3"/>
        <v>16.666666666666668</v>
      </c>
      <c r="L15" s="185"/>
      <c r="M15" s="48"/>
      <c r="N15" s="48"/>
      <c r="O15" s="48"/>
      <c r="P15" s="48"/>
      <c r="Q15" s="48"/>
      <c r="R15" s="48"/>
      <c r="S15" s="48"/>
      <c r="T15" s="48"/>
      <c r="U15" s="48"/>
      <c r="V15" s="48"/>
      <c r="W15" s="48"/>
      <c r="X15" s="48"/>
      <c r="Y15" s="48"/>
      <c r="Z15" s="48"/>
      <c r="AA15" s="48"/>
      <c r="AB15" s="48"/>
    </row>
    <row r="16" spans="1:28" s="3" customFormat="1" ht="24" customHeight="1" x14ac:dyDescent="0.2">
      <c r="A16" s="48"/>
      <c r="B16" s="186" t="s">
        <v>139</v>
      </c>
      <c r="C16" s="151" t="s">
        <v>53</v>
      </c>
      <c r="D16" s="151" t="s">
        <v>54</v>
      </c>
      <c r="E16" s="157">
        <v>0</v>
      </c>
      <c r="F16" s="187">
        <v>3</v>
      </c>
      <c r="G16" s="188">
        <f>E16/F16</f>
        <v>0</v>
      </c>
      <c r="H16" s="189">
        <f>Assumptions!$D$8</f>
        <v>1000</v>
      </c>
      <c r="I16" s="190">
        <f>G16/H16</f>
        <v>0</v>
      </c>
      <c r="J16" s="190">
        <f t="shared" si="2"/>
        <v>0</v>
      </c>
      <c r="K16" s="190">
        <f t="shared" si="3"/>
        <v>0</v>
      </c>
      <c r="L16" s="185" t="s">
        <v>140</v>
      </c>
      <c r="M16" s="48"/>
      <c r="N16" s="48"/>
      <c r="O16" s="48"/>
      <c r="P16" s="48"/>
      <c r="Q16" s="48"/>
      <c r="R16" s="48"/>
      <c r="S16" s="48"/>
      <c r="T16" s="48"/>
      <c r="U16" s="48"/>
      <c r="V16" s="48"/>
      <c r="W16" s="48"/>
      <c r="X16" s="48"/>
      <c r="Y16" s="48"/>
      <c r="Z16" s="48"/>
      <c r="AA16" s="48"/>
      <c r="AB16" s="48"/>
    </row>
    <row r="17" spans="1:28" s="3" customFormat="1" ht="24" customHeight="1" x14ac:dyDescent="0.2">
      <c r="A17" s="48"/>
      <c r="B17" s="185" t="s">
        <v>141</v>
      </c>
      <c r="C17" s="151" t="s">
        <v>53</v>
      </c>
      <c r="D17" s="151" t="s">
        <v>54</v>
      </c>
      <c r="E17" s="157">
        <v>0</v>
      </c>
      <c r="F17" s="187">
        <v>1</v>
      </c>
      <c r="G17" s="188">
        <f t="shared" ref="G17:G18" si="6">E17/F17</f>
        <v>0</v>
      </c>
      <c r="H17" s="189">
        <f>Assumptions!$D$8</f>
        <v>1000</v>
      </c>
      <c r="I17" s="190">
        <f t="shared" ref="I17:I19" si="7">G17/H17</f>
        <v>0</v>
      </c>
      <c r="J17" s="190">
        <f t="shared" si="2"/>
        <v>0</v>
      </c>
      <c r="K17" s="190">
        <f t="shared" si="3"/>
        <v>0</v>
      </c>
      <c r="L17" s="185" t="s">
        <v>142</v>
      </c>
      <c r="M17" s="48"/>
      <c r="N17" s="48"/>
      <c r="O17" s="48"/>
      <c r="P17" s="48"/>
      <c r="Q17" s="48"/>
      <c r="R17" s="48"/>
      <c r="S17" s="48"/>
      <c r="T17" s="48"/>
      <c r="U17" s="48"/>
      <c r="V17" s="48"/>
      <c r="W17" s="48"/>
      <c r="X17" s="48"/>
      <c r="Y17" s="48"/>
      <c r="Z17" s="48"/>
      <c r="AA17" s="48"/>
      <c r="AB17" s="48"/>
    </row>
    <row r="18" spans="1:28" s="3" customFormat="1" ht="24" customHeight="1" x14ac:dyDescent="0.2">
      <c r="A18" s="48"/>
      <c r="B18" s="185" t="s">
        <v>143</v>
      </c>
      <c r="C18" s="151" t="s">
        <v>54</v>
      </c>
      <c r="D18" s="151" t="s">
        <v>53</v>
      </c>
      <c r="E18" s="157">
        <v>0</v>
      </c>
      <c r="F18" s="187">
        <v>1</v>
      </c>
      <c r="G18" s="188">
        <f t="shared" si="6"/>
        <v>0</v>
      </c>
      <c r="H18" s="189">
        <f>Assumptions!$D$9</f>
        <v>1000</v>
      </c>
      <c r="I18" s="190">
        <f t="shared" si="7"/>
        <v>0</v>
      </c>
      <c r="J18" s="190">
        <f t="shared" si="2"/>
        <v>0</v>
      </c>
      <c r="K18" s="190">
        <f t="shared" si="3"/>
        <v>0</v>
      </c>
      <c r="L18" s="185" t="s">
        <v>142</v>
      </c>
      <c r="M18" s="48"/>
      <c r="N18" s="48"/>
      <c r="O18" s="48"/>
      <c r="P18" s="48"/>
      <c r="Q18" s="48"/>
      <c r="R18" s="48"/>
      <c r="S18" s="48"/>
      <c r="T18" s="48"/>
      <c r="U18" s="48"/>
      <c r="V18" s="48"/>
      <c r="W18" s="48"/>
      <c r="X18" s="48"/>
      <c r="Y18" s="48"/>
      <c r="Z18" s="48"/>
      <c r="AA18" s="48"/>
      <c r="AB18" s="48"/>
    </row>
    <row r="19" spans="1:28" s="3" customFormat="1" ht="24" customHeight="1" x14ac:dyDescent="0.2">
      <c r="A19" s="48"/>
      <c r="B19" s="185" t="s">
        <v>144</v>
      </c>
      <c r="C19" s="151" t="s">
        <v>53</v>
      </c>
      <c r="D19" s="151" t="s">
        <v>53</v>
      </c>
      <c r="E19" s="157">
        <v>100000</v>
      </c>
      <c r="F19" s="187">
        <v>3</v>
      </c>
      <c r="G19" s="188">
        <f>E19/F19</f>
        <v>33333.333333333336</v>
      </c>
      <c r="H19" s="189">
        <f>Assumptions!$D$10</f>
        <v>2000</v>
      </c>
      <c r="I19" s="190">
        <f t="shared" si="7"/>
        <v>16.666666666666668</v>
      </c>
      <c r="J19" s="190">
        <f t="shared" si="2"/>
        <v>16.666666666666668</v>
      </c>
      <c r="K19" s="190">
        <f t="shared" si="3"/>
        <v>16.666666666666668</v>
      </c>
      <c r="L19" s="185"/>
      <c r="M19" s="48"/>
      <c r="N19" s="48"/>
      <c r="O19" s="48"/>
      <c r="P19" s="48"/>
      <c r="Q19" s="48"/>
      <c r="R19" s="48"/>
      <c r="S19" s="48"/>
      <c r="T19" s="48"/>
      <c r="U19" s="48"/>
      <c r="V19" s="48"/>
      <c r="W19" s="48"/>
      <c r="X19" s="48"/>
      <c r="Y19" s="48"/>
      <c r="Z19" s="48"/>
      <c r="AA19" s="48"/>
      <c r="AB19" s="48"/>
    </row>
    <row r="20" spans="1:28" s="3" customFormat="1" ht="24" customHeight="1" x14ac:dyDescent="0.2">
      <c r="A20" s="48"/>
      <c r="B20" s="185" t="s">
        <v>145</v>
      </c>
      <c r="C20" s="151" t="s">
        <v>53</v>
      </c>
      <c r="D20" s="151" t="s">
        <v>53</v>
      </c>
      <c r="E20" s="157">
        <v>100000</v>
      </c>
      <c r="F20" s="187">
        <v>3</v>
      </c>
      <c r="G20" s="188">
        <f>E20/F20</f>
        <v>33333.333333333336</v>
      </c>
      <c r="H20" s="189">
        <f>Assumptions!$D$10</f>
        <v>2000</v>
      </c>
      <c r="I20" s="190">
        <f>G20/H20</f>
        <v>16.666666666666668</v>
      </c>
      <c r="J20" s="190">
        <f t="shared" si="2"/>
        <v>16.666666666666668</v>
      </c>
      <c r="K20" s="190">
        <f t="shared" si="3"/>
        <v>16.666666666666668</v>
      </c>
      <c r="L20" s="185"/>
      <c r="M20" s="48"/>
      <c r="N20" s="48"/>
      <c r="O20" s="48"/>
      <c r="P20" s="48"/>
      <c r="Q20" s="48"/>
      <c r="R20" s="48"/>
      <c r="S20" s="48"/>
      <c r="T20" s="48"/>
      <c r="U20" s="48"/>
      <c r="V20" s="48"/>
      <c r="W20" s="48"/>
      <c r="X20" s="48"/>
      <c r="Y20" s="48"/>
      <c r="Z20" s="48"/>
      <c r="AA20" s="48"/>
      <c r="AB20" s="48"/>
    </row>
    <row r="21" spans="1:28" s="3" customFormat="1" ht="24" customHeight="1" x14ac:dyDescent="0.2">
      <c r="A21" s="48"/>
      <c r="B21" s="185" t="s">
        <v>146</v>
      </c>
      <c r="C21" s="151" t="s">
        <v>53</v>
      </c>
      <c r="D21" s="151" t="s">
        <v>53</v>
      </c>
      <c r="E21" s="157">
        <v>100000</v>
      </c>
      <c r="F21" s="187">
        <v>3</v>
      </c>
      <c r="G21" s="188">
        <f>E21/F21</f>
        <v>33333.333333333336</v>
      </c>
      <c r="H21" s="189">
        <f>Assumptions!$D$10</f>
        <v>2000</v>
      </c>
      <c r="I21" s="190">
        <f>G21/H21</f>
        <v>16.666666666666668</v>
      </c>
      <c r="J21" s="190">
        <f t="shared" si="2"/>
        <v>16.666666666666668</v>
      </c>
      <c r="K21" s="190">
        <f t="shared" si="3"/>
        <v>16.666666666666668</v>
      </c>
      <c r="L21" s="185"/>
      <c r="M21" s="48"/>
      <c r="N21" s="48"/>
      <c r="O21" s="48"/>
      <c r="P21" s="48"/>
      <c r="Q21" s="48"/>
      <c r="R21" s="48"/>
      <c r="S21" s="48"/>
      <c r="T21" s="48"/>
      <c r="U21" s="48"/>
      <c r="V21" s="48"/>
      <c r="W21" s="48"/>
      <c r="X21" s="48"/>
      <c r="Y21" s="48"/>
      <c r="Z21" s="48"/>
      <c r="AA21" s="48"/>
      <c r="AB21" s="48"/>
    </row>
    <row r="22" spans="1:28" s="3" customFormat="1" ht="24" customHeight="1" x14ac:dyDescent="0.2">
      <c r="A22" s="48"/>
      <c r="B22" s="185" t="s">
        <v>147</v>
      </c>
      <c r="C22" s="151" t="s">
        <v>53</v>
      </c>
      <c r="D22" s="151" t="s">
        <v>53</v>
      </c>
      <c r="E22" s="157">
        <v>100000</v>
      </c>
      <c r="F22" s="187">
        <v>3</v>
      </c>
      <c r="G22" s="188">
        <f t="shared" ref="G22:G24" si="8">E22/F22</f>
        <v>33333.333333333336</v>
      </c>
      <c r="H22" s="189">
        <f>Assumptions!$D$10</f>
        <v>2000</v>
      </c>
      <c r="I22" s="190">
        <f t="shared" ref="I22:I24" si="9">G22/H22</f>
        <v>16.666666666666668</v>
      </c>
      <c r="J22" s="190">
        <f t="shared" si="2"/>
        <v>16.666666666666668</v>
      </c>
      <c r="K22" s="190">
        <f t="shared" si="3"/>
        <v>16.666666666666668</v>
      </c>
      <c r="L22" s="185"/>
      <c r="M22" s="48"/>
      <c r="N22" s="48"/>
      <c r="O22" s="48"/>
      <c r="P22" s="48"/>
      <c r="Q22" s="48"/>
      <c r="R22" s="48"/>
      <c r="S22" s="48"/>
      <c r="T22" s="48"/>
      <c r="U22" s="48"/>
      <c r="V22" s="48"/>
      <c r="W22" s="48"/>
      <c r="X22" s="48"/>
      <c r="Y22" s="48"/>
      <c r="Z22" s="48"/>
      <c r="AA22" s="48"/>
      <c r="AB22" s="48"/>
    </row>
    <row r="23" spans="1:28" s="3" customFormat="1" ht="24" customHeight="1" x14ac:dyDescent="0.2">
      <c r="A23" s="48"/>
      <c r="B23" s="185" t="s">
        <v>148</v>
      </c>
      <c r="C23" s="151" t="s">
        <v>53</v>
      </c>
      <c r="D23" s="151" t="s">
        <v>53</v>
      </c>
      <c r="E23" s="157">
        <v>100000</v>
      </c>
      <c r="F23" s="187">
        <v>3</v>
      </c>
      <c r="G23" s="188">
        <f t="shared" si="8"/>
        <v>33333.333333333336</v>
      </c>
      <c r="H23" s="189">
        <f>Assumptions!$D$10</f>
        <v>2000</v>
      </c>
      <c r="I23" s="190">
        <f t="shared" si="9"/>
        <v>16.666666666666668</v>
      </c>
      <c r="J23" s="190">
        <f t="shared" si="2"/>
        <v>16.666666666666668</v>
      </c>
      <c r="K23" s="190">
        <f t="shared" si="3"/>
        <v>16.666666666666668</v>
      </c>
      <c r="L23" s="185"/>
      <c r="M23" s="48"/>
      <c r="N23" s="48"/>
      <c r="O23" s="48"/>
      <c r="P23" s="48"/>
      <c r="Q23" s="48"/>
      <c r="R23" s="48"/>
      <c r="S23" s="48"/>
      <c r="T23" s="48"/>
      <c r="U23" s="48"/>
      <c r="V23" s="48"/>
      <c r="W23" s="48"/>
      <c r="X23" s="48"/>
      <c r="Y23" s="48"/>
      <c r="Z23" s="48"/>
      <c r="AA23" s="48"/>
      <c r="AB23" s="48"/>
    </row>
    <row r="24" spans="1:28" s="3" customFormat="1" ht="24" customHeight="1" x14ac:dyDescent="0.2">
      <c r="A24" s="48"/>
      <c r="B24" s="185" t="s">
        <v>149</v>
      </c>
      <c r="C24" s="151" t="s">
        <v>53</v>
      </c>
      <c r="D24" s="151" t="s">
        <v>53</v>
      </c>
      <c r="E24" s="157">
        <v>100000</v>
      </c>
      <c r="F24" s="187">
        <v>3</v>
      </c>
      <c r="G24" s="188">
        <f t="shared" si="8"/>
        <v>33333.333333333336</v>
      </c>
      <c r="H24" s="189">
        <f>Assumptions!$D$10</f>
        <v>2000</v>
      </c>
      <c r="I24" s="190">
        <f t="shared" si="9"/>
        <v>16.666666666666668</v>
      </c>
      <c r="J24" s="190">
        <f t="shared" si="2"/>
        <v>16.666666666666668</v>
      </c>
      <c r="K24" s="190">
        <f t="shared" si="3"/>
        <v>16.666666666666668</v>
      </c>
      <c r="L24" s="185"/>
      <c r="M24" s="48"/>
      <c r="N24" s="48"/>
      <c r="O24" s="48"/>
      <c r="P24" s="48"/>
      <c r="Q24" s="48"/>
      <c r="R24" s="48"/>
      <c r="S24" s="48"/>
      <c r="T24" s="48"/>
      <c r="U24" s="48"/>
      <c r="V24" s="48"/>
      <c r="W24" s="48"/>
      <c r="X24" s="48"/>
      <c r="Y24" s="48"/>
      <c r="Z24" s="48"/>
      <c r="AA24" s="48"/>
      <c r="AB24" s="48"/>
    </row>
    <row r="25" spans="1:28" s="3" customFormat="1" ht="24" customHeight="1" x14ac:dyDescent="0.2">
      <c r="A25" s="48"/>
      <c r="B25" s="185" t="s">
        <v>150</v>
      </c>
      <c r="C25" s="151" t="s">
        <v>53</v>
      </c>
      <c r="D25" s="151" t="s">
        <v>53</v>
      </c>
      <c r="E25" s="157">
        <v>100000</v>
      </c>
      <c r="F25" s="187">
        <v>3</v>
      </c>
      <c r="G25" s="188">
        <f t="shared" ref="G25:G36" si="10">E25/F25</f>
        <v>33333.333333333336</v>
      </c>
      <c r="H25" s="189">
        <f>Assumptions!$D$10</f>
        <v>2000</v>
      </c>
      <c r="I25" s="190">
        <f>G25/H25</f>
        <v>16.666666666666668</v>
      </c>
      <c r="J25" s="190">
        <f t="shared" si="2"/>
        <v>16.666666666666668</v>
      </c>
      <c r="K25" s="190">
        <f t="shared" si="3"/>
        <v>16.666666666666668</v>
      </c>
      <c r="L25" s="185"/>
      <c r="M25" s="48"/>
      <c r="N25" s="48"/>
      <c r="O25" s="48"/>
      <c r="P25" s="48"/>
      <c r="Q25" s="48"/>
      <c r="R25" s="48"/>
      <c r="S25" s="48"/>
      <c r="T25" s="48"/>
      <c r="U25" s="48"/>
      <c r="V25" s="48"/>
      <c r="W25" s="48"/>
      <c r="X25" s="48"/>
      <c r="Y25" s="48"/>
      <c r="Z25" s="48"/>
      <c r="AA25" s="48"/>
      <c r="AB25" s="48"/>
    </row>
    <row r="26" spans="1:28" s="3" customFormat="1" ht="24" customHeight="1" x14ac:dyDescent="0.2">
      <c r="A26" s="48"/>
      <c r="B26" s="185" t="s">
        <v>151</v>
      </c>
      <c r="C26" s="151" t="s">
        <v>54</v>
      </c>
      <c r="D26" s="151" t="s">
        <v>53</v>
      </c>
      <c r="E26" s="157">
        <v>0</v>
      </c>
      <c r="F26" s="187">
        <v>3</v>
      </c>
      <c r="G26" s="188">
        <f t="shared" si="10"/>
        <v>0</v>
      </c>
      <c r="H26" s="189">
        <f>Assumptions!$D$10</f>
        <v>2000</v>
      </c>
      <c r="I26" s="190">
        <f>G26/H26</f>
        <v>0</v>
      </c>
      <c r="J26" s="190">
        <f t="shared" si="2"/>
        <v>0</v>
      </c>
      <c r="K26" s="190">
        <f t="shared" si="3"/>
        <v>0</v>
      </c>
      <c r="L26" s="185"/>
      <c r="M26" s="48"/>
      <c r="N26" s="48"/>
      <c r="O26" s="48"/>
      <c r="P26" s="48"/>
      <c r="Q26" s="48"/>
      <c r="R26" s="48"/>
      <c r="S26" s="48"/>
      <c r="T26" s="48"/>
      <c r="U26" s="48"/>
      <c r="V26" s="48"/>
      <c r="W26" s="48"/>
      <c r="X26" s="48"/>
      <c r="Y26" s="48"/>
      <c r="Z26" s="48"/>
      <c r="AA26" s="48"/>
      <c r="AB26" s="48"/>
    </row>
    <row r="27" spans="1:28" s="3" customFormat="1" ht="24" customHeight="1" x14ac:dyDescent="0.2">
      <c r="A27" s="48"/>
      <c r="B27" s="151" t="s">
        <v>152</v>
      </c>
      <c r="C27" s="151" t="s">
        <v>53</v>
      </c>
      <c r="D27" s="151" t="s">
        <v>53</v>
      </c>
      <c r="E27" s="157">
        <v>0</v>
      </c>
      <c r="F27" s="187">
        <v>3</v>
      </c>
      <c r="G27" s="188">
        <f t="shared" si="10"/>
        <v>0</v>
      </c>
      <c r="H27" s="189">
        <f>Assumptions!$D$10</f>
        <v>2000</v>
      </c>
      <c r="I27" s="190">
        <f>G27/H27</f>
        <v>0</v>
      </c>
      <c r="J27" s="190">
        <f t="shared" si="2"/>
        <v>0</v>
      </c>
      <c r="K27" s="190">
        <f t="shared" si="3"/>
        <v>0</v>
      </c>
      <c r="L27" s="185"/>
      <c r="M27" s="48"/>
      <c r="N27" s="48"/>
      <c r="O27" s="48"/>
      <c r="P27" s="48"/>
      <c r="Q27" s="48"/>
      <c r="R27" s="48"/>
      <c r="S27" s="48"/>
      <c r="T27" s="48"/>
      <c r="U27" s="48"/>
      <c r="V27" s="48"/>
      <c r="W27" s="48"/>
      <c r="X27" s="48"/>
      <c r="Y27" s="48"/>
      <c r="Z27" s="48"/>
      <c r="AA27" s="48"/>
      <c r="AB27" s="48"/>
    </row>
    <row r="28" spans="1:28" s="3" customFormat="1" ht="24" customHeight="1" x14ac:dyDescent="0.2">
      <c r="A28" s="48"/>
      <c r="B28" s="151" t="s">
        <v>153</v>
      </c>
      <c r="C28" s="151" t="s">
        <v>53</v>
      </c>
      <c r="D28" s="151" t="s">
        <v>53</v>
      </c>
      <c r="E28" s="157">
        <v>0</v>
      </c>
      <c r="F28" s="187">
        <v>1</v>
      </c>
      <c r="G28" s="188">
        <f t="shared" si="10"/>
        <v>0</v>
      </c>
      <c r="H28" s="189">
        <f>Assumptions!$D$10</f>
        <v>2000</v>
      </c>
      <c r="I28" s="190">
        <f t="shared" ref="I28:I31" si="11">G28/H28</f>
        <v>0</v>
      </c>
      <c r="J28" s="190">
        <f t="shared" si="2"/>
        <v>0</v>
      </c>
      <c r="K28" s="190">
        <f t="shared" si="3"/>
        <v>0</v>
      </c>
      <c r="L28" s="185"/>
      <c r="M28" s="48"/>
      <c r="N28" s="48"/>
      <c r="O28" s="48"/>
      <c r="P28" s="48"/>
      <c r="Q28" s="48"/>
      <c r="R28" s="48"/>
      <c r="S28" s="48"/>
      <c r="T28" s="48"/>
      <c r="U28" s="48"/>
      <c r="V28" s="48"/>
      <c r="W28" s="48"/>
      <c r="X28" s="48"/>
      <c r="Y28" s="48"/>
      <c r="Z28" s="48"/>
      <c r="AA28" s="48"/>
      <c r="AB28" s="48"/>
    </row>
    <row r="29" spans="1:28" s="3" customFormat="1" ht="24" customHeight="1" x14ac:dyDescent="0.2">
      <c r="A29" s="48"/>
      <c r="B29" s="151" t="s">
        <v>154</v>
      </c>
      <c r="C29" s="151" t="s">
        <v>53</v>
      </c>
      <c r="D29" s="151" t="s">
        <v>53</v>
      </c>
      <c r="E29" s="157">
        <v>0</v>
      </c>
      <c r="F29" s="187">
        <v>1</v>
      </c>
      <c r="G29" s="188">
        <f t="shared" si="10"/>
        <v>0</v>
      </c>
      <c r="H29" s="189">
        <f>Assumptions!$D$10</f>
        <v>2000</v>
      </c>
      <c r="I29" s="190">
        <f t="shared" si="11"/>
        <v>0</v>
      </c>
      <c r="J29" s="190">
        <f t="shared" si="2"/>
        <v>0</v>
      </c>
      <c r="K29" s="190">
        <f t="shared" si="3"/>
        <v>0</v>
      </c>
      <c r="L29" s="185"/>
      <c r="M29" s="48"/>
      <c r="N29" s="48"/>
      <c r="O29" s="48"/>
      <c r="P29" s="48"/>
      <c r="Q29" s="48"/>
      <c r="R29" s="48"/>
      <c r="S29" s="48"/>
      <c r="T29" s="48"/>
      <c r="U29" s="48"/>
      <c r="V29" s="48"/>
      <c r="W29" s="48"/>
      <c r="X29" s="48"/>
      <c r="Y29" s="48"/>
      <c r="Z29" s="48"/>
      <c r="AA29" s="48"/>
      <c r="AB29" s="48"/>
    </row>
    <row r="30" spans="1:28" s="3" customFormat="1" ht="24" customHeight="1" x14ac:dyDescent="0.2">
      <c r="A30" s="48"/>
      <c r="B30" s="151" t="s">
        <v>155</v>
      </c>
      <c r="C30" s="151" t="s">
        <v>53</v>
      </c>
      <c r="D30" s="151" t="s">
        <v>53</v>
      </c>
      <c r="E30" s="157">
        <v>0</v>
      </c>
      <c r="F30" s="187">
        <v>1</v>
      </c>
      <c r="G30" s="188">
        <f t="shared" si="10"/>
        <v>0</v>
      </c>
      <c r="H30" s="189">
        <f>Assumptions!$D$10</f>
        <v>2000</v>
      </c>
      <c r="I30" s="190">
        <f t="shared" si="11"/>
        <v>0</v>
      </c>
      <c r="J30" s="190">
        <f t="shared" si="2"/>
        <v>0</v>
      </c>
      <c r="K30" s="190">
        <f t="shared" si="3"/>
        <v>0</v>
      </c>
      <c r="L30" s="185"/>
      <c r="M30" s="48"/>
      <c r="N30" s="48"/>
      <c r="O30" s="48"/>
      <c r="P30" s="48"/>
      <c r="Q30" s="48"/>
      <c r="R30" s="48"/>
      <c r="S30" s="48"/>
      <c r="T30" s="48"/>
      <c r="U30" s="48"/>
      <c r="V30" s="48"/>
      <c r="W30" s="48"/>
      <c r="X30" s="48"/>
      <c r="Y30" s="48"/>
      <c r="Z30" s="48"/>
      <c r="AA30" s="48"/>
      <c r="AB30" s="48"/>
    </row>
    <row r="31" spans="1:28" s="3" customFormat="1" ht="24" customHeight="1" x14ac:dyDescent="0.2">
      <c r="A31" s="48"/>
      <c r="B31" s="151" t="s">
        <v>156</v>
      </c>
      <c r="C31" s="151" t="s">
        <v>53</v>
      </c>
      <c r="D31" s="151" t="s">
        <v>53</v>
      </c>
      <c r="E31" s="157">
        <v>0</v>
      </c>
      <c r="F31" s="187">
        <v>1</v>
      </c>
      <c r="G31" s="188">
        <f t="shared" si="10"/>
        <v>0</v>
      </c>
      <c r="H31" s="189">
        <f>Assumptions!$D$10</f>
        <v>2000</v>
      </c>
      <c r="I31" s="190">
        <f t="shared" si="11"/>
        <v>0</v>
      </c>
      <c r="J31" s="190">
        <f t="shared" si="2"/>
        <v>0</v>
      </c>
      <c r="K31" s="190">
        <f t="shared" si="3"/>
        <v>0</v>
      </c>
      <c r="L31" s="185"/>
      <c r="M31" s="48"/>
      <c r="N31" s="48"/>
      <c r="O31" s="48"/>
      <c r="P31" s="48"/>
      <c r="Q31" s="48"/>
      <c r="R31" s="48"/>
      <c r="S31" s="48"/>
      <c r="T31" s="48"/>
      <c r="U31" s="48"/>
      <c r="V31" s="48"/>
      <c r="W31" s="48"/>
      <c r="X31" s="48"/>
      <c r="Y31" s="48"/>
      <c r="Z31" s="48"/>
      <c r="AA31" s="48"/>
      <c r="AB31" s="48"/>
    </row>
    <row r="32" spans="1:28" s="3" customFormat="1" ht="24" customHeight="1" x14ac:dyDescent="0.2">
      <c r="A32" s="48"/>
      <c r="B32" s="151" t="s">
        <v>157</v>
      </c>
      <c r="C32" s="151" t="s">
        <v>53</v>
      </c>
      <c r="D32" s="151" t="s">
        <v>53</v>
      </c>
      <c r="E32" s="157">
        <v>0</v>
      </c>
      <c r="F32" s="187">
        <v>3</v>
      </c>
      <c r="G32" s="188">
        <f t="shared" si="10"/>
        <v>0</v>
      </c>
      <c r="H32" s="189">
        <f>Assumptions!$D$10</f>
        <v>2000</v>
      </c>
      <c r="I32" s="190">
        <f>G32/H32</f>
        <v>0</v>
      </c>
      <c r="J32" s="190">
        <f t="shared" si="2"/>
        <v>0</v>
      </c>
      <c r="K32" s="190">
        <f t="shared" si="3"/>
        <v>0</v>
      </c>
      <c r="L32" s="185"/>
      <c r="M32" s="48"/>
      <c r="N32" s="48"/>
      <c r="O32" s="48"/>
      <c r="P32" s="48"/>
      <c r="Q32" s="48"/>
      <c r="R32" s="48"/>
      <c r="S32" s="48"/>
      <c r="T32" s="48"/>
      <c r="U32" s="48"/>
      <c r="V32" s="48"/>
      <c r="W32" s="48"/>
      <c r="X32" s="48"/>
      <c r="Y32" s="48"/>
      <c r="Z32" s="48"/>
      <c r="AA32" s="48"/>
      <c r="AB32" s="48"/>
    </row>
    <row r="33" spans="1:28" s="3" customFormat="1" ht="24" customHeight="1" x14ac:dyDescent="0.2">
      <c r="A33" s="48"/>
      <c r="B33" s="151" t="s">
        <v>158</v>
      </c>
      <c r="C33" s="151" t="s">
        <v>53</v>
      </c>
      <c r="D33" s="151" t="s">
        <v>53</v>
      </c>
      <c r="E33" s="157">
        <v>0</v>
      </c>
      <c r="F33" s="187">
        <v>1</v>
      </c>
      <c r="G33" s="188">
        <f t="shared" si="10"/>
        <v>0</v>
      </c>
      <c r="H33" s="189">
        <f>Assumptions!$D$10</f>
        <v>2000</v>
      </c>
      <c r="I33" s="190">
        <f t="shared" ref="I33:I36" si="12">G33/H33</f>
        <v>0</v>
      </c>
      <c r="J33" s="190">
        <f t="shared" si="2"/>
        <v>0</v>
      </c>
      <c r="K33" s="190">
        <f t="shared" si="3"/>
        <v>0</v>
      </c>
      <c r="L33" s="185"/>
      <c r="M33" s="48"/>
      <c r="N33" s="48"/>
      <c r="O33" s="48"/>
      <c r="P33" s="48"/>
      <c r="Q33" s="48"/>
      <c r="R33" s="48"/>
      <c r="S33" s="48"/>
      <c r="T33" s="48"/>
      <c r="U33" s="48"/>
      <c r="V33" s="48"/>
      <c r="W33" s="48"/>
      <c r="X33" s="48"/>
      <c r="Y33" s="48"/>
      <c r="Z33" s="48"/>
      <c r="AA33" s="48"/>
      <c r="AB33" s="48"/>
    </row>
    <row r="34" spans="1:28" s="3" customFormat="1" ht="24" customHeight="1" x14ac:dyDescent="0.2">
      <c r="A34" s="48"/>
      <c r="B34" s="151" t="s">
        <v>159</v>
      </c>
      <c r="C34" s="151" t="s">
        <v>53</v>
      </c>
      <c r="D34" s="151" t="s">
        <v>53</v>
      </c>
      <c r="E34" s="157">
        <v>0</v>
      </c>
      <c r="F34" s="187">
        <v>1</v>
      </c>
      <c r="G34" s="188">
        <f t="shared" si="10"/>
        <v>0</v>
      </c>
      <c r="H34" s="189">
        <f>Assumptions!$D$10</f>
        <v>2000</v>
      </c>
      <c r="I34" s="190">
        <f t="shared" si="12"/>
        <v>0</v>
      </c>
      <c r="J34" s="190">
        <f t="shared" si="2"/>
        <v>0</v>
      </c>
      <c r="K34" s="190">
        <f t="shared" si="3"/>
        <v>0</v>
      </c>
      <c r="L34" s="185"/>
      <c r="M34" s="48"/>
      <c r="N34" s="48"/>
      <c r="O34" s="48"/>
      <c r="P34" s="48"/>
      <c r="Q34" s="48"/>
      <c r="R34" s="48"/>
      <c r="S34" s="48"/>
      <c r="T34" s="48"/>
      <c r="U34" s="48"/>
      <c r="V34" s="48"/>
      <c r="W34" s="48"/>
      <c r="X34" s="48"/>
      <c r="Y34" s="48"/>
      <c r="Z34" s="48"/>
      <c r="AA34" s="48"/>
      <c r="AB34" s="48"/>
    </row>
    <row r="35" spans="1:28" s="3" customFormat="1" ht="24" customHeight="1" x14ac:dyDescent="0.2">
      <c r="A35" s="48"/>
      <c r="B35" s="151" t="s">
        <v>160</v>
      </c>
      <c r="C35" s="151" t="s">
        <v>53</v>
      </c>
      <c r="D35" s="151" t="s">
        <v>53</v>
      </c>
      <c r="E35" s="157">
        <v>0</v>
      </c>
      <c r="F35" s="187">
        <v>1</v>
      </c>
      <c r="G35" s="188">
        <f t="shared" si="10"/>
        <v>0</v>
      </c>
      <c r="H35" s="189">
        <f>Assumptions!$D$10</f>
        <v>2000</v>
      </c>
      <c r="I35" s="190">
        <f t="shared" si="12"/>
        <v>0</v>
      </c>
      <c r="J35" s="190">
        <f t="shared" si="2"/>
        <v>0</v>
      </c>
      <c r="K35" s="190">
        <f t="shared" si="3"/>
        <v>0</v>
      </c>
      <c r="L35" s="185"/>
      <c r="M35" s="48"/>
      <c r="N35" s="48"/>
      <c r="O35" s="48"/>
      <c r="P35" s="48"/>
      <c r="Q35" s="48"/>
      <c r="R35" s="48"/>
      <c r="S35" s="48"/>
      <c r="T35" s="48"/>
      <c r="U35" s="48"/>
      <c r="V35" s="48"/>
      <c r="W35" s="48"/>
      <c r="X35" s="48"/>
      <c r="Y35" s="48"/>
      <c r="Z35" s="48"/>
      <c r="AA35" s="48"/>
      <c r="AB35" s="48"/>
    </row>
    <row r="36" spans="1:28" s="3" customFormat="1" ht="24" customHeight="1" x14ac:dyDescent="0.2">
      <c r="A36" s="48"/>
      <c r="B36" s="151" t="s">
        <v>161</v>
      </c>
      <c r="C36" s="151" t="s">
        <v>53</v>
      </c>
      <c r="D36" s="151" t="s">
        <v>53</v>
      </c>
      <c r="E36" s="157">
        <v>0</v>
      </c>
      <c r="F36" s="187">
        <v>1</v>
      </c>
      <c r="G36" s="188">
        <f t="shared" si="10"/>
        <v>0</v>
      </c>
      <c r="H36" s="189">
        <f>Assumptions!$D$10</f>
        <v>2000</v>
      </c>
      <c r="I36" s="190">
        <f t="shared" si="12"/>
        <v>0</v>
      </c>
      <c r="J36" s="190">
        <f t="shared" si="2"/>
        <v>0</v>
      </c>
      <c r="K36" s="190">
        <f t="shared" si="3"/>
        <v>0</v>
      </c>
      <c r="L36" s="185"/>
      <c r="M36" s="48"/>
      <c r="N36" s="48"/>
      <c r="O36" s="48"/>
      <c r="P36" s="48"/>
      <c r="Q36" s="48"/>
      <c r="R36" s="48"/>
      <c r="S36" s="48"/>
      <c r="T36" s="48"/>
      <c r="U36" s="48"/>
      <c r="V36" s="48"/>
      <c r="W36" s="48"/>
      <c r="X36" s="48"/>
      <c r="Y36" s="48"/>
      <c r="Z36" s="48"/>
      <c r="AA36" s="48"/>
      <c r="AB36" s="48"/>
    </row>
    <row r="37" spans="1:28" s="106" customFormat="1" x14ac:dyDescent="0.2"/>
    <row r="38" spans="1:28" s="106" customFormat="1" x14ac:dyDescent="0.2"/>
    <row r="39" spans="1:28" s="106" customFormat="1" x14ac:dyDescent="0.2"/>
    <row r="40" spans="1:28" s="106" customFormat="1" x14ac:dyDescent="0.2"/>
    <row r="41" spans="1:28" s="106" customFormat="1" x14ac:dyDescent="0.2"/>
    <row r="42" spans="1:28" s="106" customFormat="1" x14ac:dyDescent="0.2"/>
    <row r="43" spans="1:28" s="106" customFormat="1" x14ac:dyDescent="0.2"/>
    <row r="44" spans="1:28" s="106" customFormat="1" x14ac:dyDescent="0.2"/>
    <row r="45" spans="1:28" s="106" customFormat="1" x14ac:dyDescent="0.2"/>
    <row r="46" spans="1:28" s="106" customFormat="1" x14ac:dyDescent="0.2"/>
    <row r="47" spans="1:28" s="106" customFormat="1" x14ac:dyDescent="0.2"/>
    <row r="48" spans="1:28" s="106" customFormat="1" x14ac:dyDescent="0.2"/>
    <row r="49" s="106" customFormat="1" x14ac:dyDescent="0.2"/>
    <row r="50" s="106" customFormat="1" x14ac:dyDescent="0.2"/>
    <row r="51" s="106" customFormat="1" x14ac:dyDescent="0.2"/>
    <row r="52" s="106" customFormat="1" x14ac:dyDescent="0.2"/>
    <row r="53" s="106" customFormat="1" x14ac:dyDescent="0.2"/>
    <row r="54" s="106" customFormat="1" x14ac:dyDescent="0.2"/>
    <row r="55" s="106" customFormat="1" x14ac:dyDescent="0.2"/>
    <row r="56" s="106" customFormat="1" x14ac:dyDescent="0.2"/>
    <row r="57" s="106" customFormat="1" x14ac:dyDescent="0.2"/>
    <row r="58" s="106" customFormat="1" x14ac:dyDescent="0.2"/>
    <row r="59" s="106" customFormat="1" x14ac:dyDescent="0.2"/>
    <row r="60" s="106" customFormat="1" x14ac:dyDescent="0.2"/>
    <row r="61" s="106" customFormat="1" x14ac:dyDescent="0.2"/>
    <row r="62" s="106" customFormat="1" x14ac:dyDescent="0.2"/>
    <row r="63" s="106" customFormat="1" x14ac:dyDescent="0.2"/>
    <row r="64" s="106" customFormat="1" x14ac:dyDescent="0.2"/>
    <row r="65" s="106" customFormat="1" x14ac:dyDescent="0.2"/>
    <row r="66" s="106" customFormat="1" x14ac:dyDescent="0.2"/>
    <row r="67" s="106" customFormat="1" x14ac:dyDescent="0.2"/>
    <row r="68" s="106" customFormat="1" x14ac:dyDescent="0.2"/>
    <row r="69" s="106" customFormat="1" x14ac:dyDescent="0.2"/>
    <row r="70" s="106" customFormat="1" x14ac:dyDescent="0.2"/>
    <row r="71" s="106" customFormat="1" x14ac:dyDescent="0.2"/>
    <row r="72" s="106" customFormat="1" x14ac:dyDescent="0.2"/>
    <row r="73" s="106" customFormat="1" x14ac:dyDescent="0.2"/>
    <row r="74" s="106" customFormat="1" x14ac:dyDescent="0.2"/>
    <row r="75" s="106" customFormat="1" x14ac:dyDescent="0.2"/>
    <row r="76" s="106" customFormat="1" x14ac:dyDescent="0.2"/>
    <row r="77" s="106" customFormat="1" x14ac:dyDescent="0.2"/>
    <row r="78" s="106" customFormat="1" x14ac:dyDescent="0.2"/>
    <row r="79" s="106" customFormat="1" x14ac:dyDescent="0.2"/>
    <row r="80" s="106" customFormat="1" x14ac:dyDescent="0.2"/>
    <row r="81" s="106" customFormat="1" x14ac:dyDescent="0.2"/>
    <row r="82" s="106" customFormat="1" x14ac:dyDescent="0.2"/>
    <row r="83" s="106" customFormat="1" x14ac:dyDescent="0.2"/>
    <row r="84" s="106" customFormat="1" x14ac:dyDescent="0.2"/>
    <row r="85" s="106" customFormat="1" x14ac:dyDescent="0.2"/>
    <row r="86" s="106" customFormat="1" x14ac:dyDescent="0.2"/>
    <row r="87" s="106" customFormat="1" x14ac:dyDescent="0.2"/>
    <row r="88" s="106" customFormat="1" x14ac:dyDescent="0.2"/>
    <row r="89" s="106" customFormat="1" x14ac:dyDescent="0.2"/>
    <row r="90" s="106" customFormat="1" x14ac:dyDescent="0.2"/>
    <row r="91" s="106" customFormat="1" x14ac:dyDescent="0.2"/>
    <row r="92" s="106" customFormat="1" x14ac:dyDescent="0.2"/>
    <row r="93" s="106" customFormat="1" x14ac:dyDescent="0.2"/>
    <row r="94" s="106" customFormat="1" x14ac:dyDescent="0.2"/>
    <row r="95" s="106" customFormat="1" x14ac:dyDescent="0.2"/>
    <row r="96" s="106" customFormat="1" x14ac:dyDescent="0.2"/>
    <row r="97" s="106" customFormat="1" x14ac:dyDescent="0.2"/>
    <row r="98" s="106" customFormat="1" x14ac:dyDescent="0.2"/>
    <row r="99" s="106" customFormat="1" x14ac:dyDescent="0.2"/>
    <row r="100" s="106" customFormat="1" x14ac:dyDescent="0.2"/>
  </sheetData>
  <mergeCells count="2">
    <mergeCell ref="B3:F3"/>
    <mergeCell ref="B4:G4"/>
  </mergeCells>
  <phoneticPr fontId="16" type="noConversion"/>
  <pageMargins left="0.7" right="0.7" top="0.75" bottom="0.75" header="0.3" footer="0.3"/>
  <pageSetup orientation="portrait" horizontalDpi="0" verticalDpi="0"/>
  <ignoredErrors>
    <ignoredError sqref="H11:H16 H7:H10 H19:H26 H17:H18 H32:H36 H27:H31" formula="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E32AEC-BB30-F241-AE27-C3E24729104E}">
  <sheetPr codeName="Sheet6">
    <tabColor rgb="FFFBAB2C"/>
  </sheetPr>
  <dimension ref="A1:AV200"/>
  <sheetViews>
    <sheetView zoomScaleNormal="100" workbookViewId="0"/>
  </sheetViews>
  <sheetFormatPr baseColWidth="10" defaultColWidth="8.83203125" defaultRowHeight="15" x14ac:dyDescent="0.2"/>
  <cols>
    <col min="1" max="1" width="4.83203125" style="35" customWidth="1"/>
    <col min="2" max="2" width="27.33203125" style="9" customWidth="1"/>
    <col min="3" max="5" width="18.83203125" style="9" customWidth="1"/>
    <col min="6" max="9" width="18.83203125" style="14" customWidth="1"/>
    <col min="10" max="12" width="18.83203125" style="9" customWidth="1"/>
    <col min="13" max="18" width="18.83203125" style="14" customWidth="1"/>
    <col min="19" max="20" width="18.83203125" style="8" customWidth="1"/>
    <col min="21" max="21" width="18.83203125" style="14" customWidth="1"/>
    <col min="22" max="22" width="18.83203125" style="10" customWidth="1"/>
    <col min="23" max="23" width="8.83203125" style="45"/>
    <col min="24" max="47" width="8.83203125" style="35"/>
    <col min="48" max="16384" width="8.83203125" style="9"/>
  </cols>
  <sheetData>
    <row r="1" spans="1:48" s="118" customFormat="1" ht="40" customHeight="1" x14ac:dyDescent="0.3">
      <c r="B1" s="123" t="s">
        <v>162</v>
      </c>
      <c r="F1" s="119"/>
      <c r="G1" s="119"/>
      <c r="H1" s="119"/>
      <c r="I1" s="119"/>
      <c r="M1" s="119"/>
      <c r="N1" s="119"/>
      <c r="O1" s="119"/>
      <c r="P1" s="119"/>
      <c r="Q1" s="119"/>
      <c r="R1" s="119"/>
      <c r="S1" s="120"/>
      <c r="T1" s="120"/>
      <c r="U1" s="119"/>
      <c r="V1" s="121"/>
      <c r="W1" s="45"/>
    </row>
    <row r="2" spans="1:48" s="35" customFormat="1" x14ac:dyDescent="0.2">
      <c r="F2" s="117"/>
      <c r="G2" s="117"/>
      <c r="H2" s="117"/>
      <c r="I2" s="117"/>
      <c r="M2" s="117"/>
      <c r="N2" s="117"/>
      <c r="O2" s="117"/>
      <c r="P2" s="117"/>
      <c r="Q2" s="117"/>
      <c r="R2" s="117"/>
      <c r="S2" s="33"/>
      <c r="T2" s="33"/>
      <c r="U2" s="117"/>
      <c r="V2" s="113"/>
      <c r="W2" s="45"/>
    </row>
    <row r="3" spans="1:48" s="115" customFormat="1" ht="20" customHeight="1" x14ac:dyDescent="0.2">
      <c r="A3" s="114"/>
      <c r="B3" s="424" t="s">
        <v>42</v>
      </c>
      <c r="C3" s="424"/>
      <c r="D3" s="424"/>
      <c r="E3" s="424"/>
      <c r="F3" s="424"/>
      <c r="G3" s="424"/>
      <c r="H3" s="116"/>
      <c r="W3" s="131"/>
      <c r="X3" s="114"/>
      <c r="Y3" s="114"/>
      <c r="Z3" s="114"/>
      <c r="AA3" s="114"/>
      <c r="AB3" s="114"/>
      <c r="AC3" s="114"/>
      <c r="AD3" s="114"/>
      <c r="AE3" s="114"/>
      <c r="AF3" s="114"/>
      <c r="AG3" s="114"/>
      <c r="AH3" s="114"/>
      <c r="AI3" s="114"/>
      <c r="AJ3" s="114"/>
      <c r="AK3" s="114"/>
      <c r="AL3" s="114"/>
      <c r="AM3" s="114"/>
      <c r="AN3" s="114"/>
      <c r="AO3" s="114"/>
      <c r="AP3" s="114"/>
      <c r="AQ3" s="114"/>
      <c r="AR3" s="114"/>
      <c r="AS3" s="114"/>
      <c r="AT3" s="114"/>
      <c r="AU3" s="114"/>
    </row>
    <row r="4" spans="1:48" s="20" customFormat="1" ht="188" customHeight="1" x14ac:dyDescent="0.2">
      <c r="A4" s="88"/>
      <c r="B4" s="423" t="s">
        <v>489</v>
      </c>
      <c r="C4" s="423"/>
      <c r="D4" s="423"/>
      <c r="E4" s="423"/>
      <c r="F4" s="423"/>
      <c r="G4" s="423"/>
      <c r="H4" s="109"/>
      <c r="I4" s="108"/>
      <c r="J4" s="108"/>
      <c r="K4" s="108"/>
      <c r="L4" s="108"/>
      <c r="M4" s="108"/>
      <c r="N4" s="108"/>
      <c r="O4" s="108"/>
      <c r="P4" s="108"/>
      <c r="Q4" s="108"/>
      <c r="R4" s="108"/>
      <c r="S4" s="108"/>
      <c r="T4" s="108"/>
      <c r="U4" s="108"/>
      <c r="V4" s="108"/>
      <c r="W4" s="132"/>
      <c r="X4" s="88"/>
      <c r="Y4" s="88"/>
      <c r="Z4" s="88"/>
      <c r="AA4" s="88"/>
      <c r="AB4" s="88"/>
      <c r="AC4" s="88"/>
      <c r="AD4" s="88"/>
      <c r="AE4" s="88"/>
      <c r="AF4" s="88"/>
      <c r="AG4" s="88"/>
      <c r="AH4" s="88"/>
      <c r="AI4" s="88"/>
      <c r="AJ4" s="88"/>
      <c r="AK4" s="88"/>
      <c r="AL4" s="88"/>
      <c r="AM4" s="88"/>
      <c r="AN4" s="88"/>
      <c r="AO4" s="88"/>
      <c r="AP4" s="88"/>
      <c r="AQ4" s="88"/>
      <c r="AR4" s="88"/>
      <c r="AS4" s="88"/>
      <c r="AT4" s="88"/>
      <c r="AU4" s="88"/>
    </row>
    <row r="5" spans="1:48" s="35" customFormat="1" ht="40" customHeight="1" x14ac:dyDescent="0.2">
      <c r="F5" s="33"/>
      <c r="G5" s="33"/>
      <c r="O5" s="113"/>
      <c r="S5" s="33"/>
      <c r="T5" s="33"/>
      <c r="V5" s="113"/>
      <c r="W5" s="45"/>
    </row>
    <row r="6" spans="1:48" s="15" customFormat="1" ht="72" customHeight="1" x14ac:dyDescent="0.2">
      <c r="A6" s="111"/>
      <c r="B6" s="191" t="s">
        <v>163</v>
      </c>
      <c r="C6" s="192" t="s">
        <v>164</v>
      </c>
      <c r="D6" s="192" t="s">
        <v>165</v>
      </c>
      <c r="E6" s="192" t="s">
        <v>166</v>
      </c>
      <c r="F6" s="193" t="s">
        <v>167</v>
      </c>
      <c r="G6" s="193" t="s">
        <v>168</v>
      </c>
      <c r="H6" s="193" t="s">
        <v>169</v>
      </c>
      <c r="I6" s="193" t="s">
        <v>170</v>
      </c>
      <c r="J6" s="194" t="s">
        <v>171</v>
      </c>
      <c r="K6" s="194" t="s">
        <v>172</v>
      </c>
      <c r="L6" s="194" t="s">
        <v>173</v>
      </c>
      <c r="M6" s="195" t="s">
        <v>174</v>
      </c>
      <c r="N6" s="195" t="s">
        <v>175</v>
      </c>
      <c r="O6" s="195" t="s">
        <v>176</v>
      </c>
      <c r="P6" s="195" t="s">
        <v>177</v>
      </c>
      <c r="Q6" s="196" t="s">
        <v>178</v>
      </c>
      <c r="R6" s="196" t="s">
        <v>179</v>
      </c>
      <c r="S6" s="197" t="s">
        <v>180</v>
      </c>
      <c r="T6" s="198" t="s">
        <v>181</v>
      </c>
      <c r="U6" s="198" t="s">
        <v>182</v>
      </c>
      <c r="V6" s="199" t="s">
        <v>183</v>
      </c>
      <c r="W6" s="133"/>
      <c r="X6" s="111"/>
      <c r="Y6" s="111"/>
      <c r="Z6" s="111"/>
      <c r="AA6" s="111"/>
      <c r="AB6" s="111"/>
      <c r="AC6" s="111"/>
      <c r="AD6" s="111"/>
      <c r="AE6" s="111"/>
      <c r="AF6" s="111"/>
      <c r="AG6" s="111"/>
      <c r="AH6" s="111"/>
      <c r="AI6" s="111"/>
      <c r="AJ6" s="111"/>
      <c r="AK6" s="111"/>
      <c r="AL6" s="111"/>
      <c r="AM6" s="111"/>
      <c r="AN6" s="111"/>
      <c r="AO6" s="111"/>
      <c r="AP6" s="111"/>
      <c r="AQ6" s="111"/>
      <c r="AR6" s="111"/>
      <c r="AS6" s="111"/>
      <c r="AT6" s="111"/>
      <c r="AU6" s="111"/>
      <c r="AV6" s="125"/>
    </row>
    <row r="7" spans="1:48" s="16" customFormat="1" ht="255" customHeight="1" x14ac:dyDescent="0.2">
      <c r="A7" s="111"/>
      <c r="B7" s="200" t="s">
        <v>184</v>
      </c>
      <c r="C7" s="201" t="s">
        <v>185</v>
      </c>
      <c r="D7" s="201" t="s">
        <v>186</v>
      </c>
      <c r="E7" s="201" t="s">
        <v>187</v>
      </c>
      <c r="F7" s="201" t="s">
        <v>188</v>
      </c>
      <c r="G7" s="201" t="s">
        <v>189</v>
      </c>
      <c r="H7" s="201" t="s">
        <v>190</v>
      </c>
      <c r="I7" s="201" t="s">
        <v>191</v>
      </c>
      <c r="J7" s="201" t="s">
        <v>192</v>
      </c>
      <c r="K7" s="201" t="s">
        <v>193</v>
      </c>
      <c r="L7" s="201" t="s">
        <v>194</v>
      </c>
      <c r="M7" s="201" t="s">
        <v>195</v>
      </c>
      <c r="N7" s="201" t="s">
        <v>196</v>
      </c>
      <c r="O7" s="201" t="s">
        <v>197</v>
      </c>
      <c r="P7" s="201" t="s">
        <v>198</v>
      </c>
      <c r="Q7" s="201" t="s">
        <v>199</v>
      </c>
      <c r="R7" s="201" t="s">
        <v>200</v>
      </c>
      <c r="S7" s="201" t="s">
        <v>201</v>
      </c>
      <c r="T7" s="201" t="s">
        <v>202</v>
      </c>
      <c r="U7" s="201" t="s">
        <v>203</v>
      </c>
      <c r="V7" s="201" t="s">
        <v>204</v>
      </c>
      <c r="W7" s="134"/>
      <c r="X7" s="111"/>
      <c r="Y7" s="111"/>
      <c r="Z7" s="111"/>
      <c r="AA7" s="111"/>
      <c r="AB7" s="111"/>
      <c r="AC7" s="111"/>
      <c r="AD7" s="111"/>
      <c r="AE7" s="111"/>
      <c r="AF7" s="111"/>
      <c r="AG7" s="111"/>
      <c r="AH7" s="111"/>
      <c r="AI7" s="111"/>
      <c r="AJ7" s="111"/>
      <c r="AK7" s="111"/>
      <c r="AL7" s="111"/>
      <c r="AM7" s="111"/>
      <c r="AN7" s="111"/>
      <c r="AO7" s="111"/>
      <c r="AP7" s="111"/>
      <c r="AQ7" s="111"/>
      <c r="AR7" s="111"/>
      <c r="AS7" s="111"/>
      <c r="AT7" s="111"/>
      <c r="AU7" s="111"/>
    </row>
    <row r="8" spans="1:48" s="19" customFormat="1" ht="68" x14ac:dyDescent="0.2">
      <c r="A8" s="112"/>
      <c r="B8" s="202" t="s">
        <v>205</v>
      </c>
      <c r="C8" s="203" t="str">
        <f>Assumptions!$C$17</f>
        <v>Labor rate for internal Help Desk agents</v>
      </c>
      <c r="D8" s="203" t="str">
        <f>Assumptions!$C$18</f>
        <v>Labor rate for internal support team, excluding Help Desk agents</v>
      </c>
      <c r="E8" s="203" t="str">
        <f>Assumptions!$C$18</f>
        <v>Labor rate for internal support team, excluding Help Desk agents</v>
      </c>
      <c r="F8" s="204" t="str">
        <f>Assumptions!$C$19</f>
        <v>Labor rate for internal engineering team</v>
      </c>
      <c r="G8" s="204" t="str">
        <f>Assumptions!$C$19</f>
        <v>Labor rate for internal engineering team</v>
      </c>
      <c r="H8" s="204" t="str">
        <f>Assumptions!$C$19</f>
        <v>Labor rate for internal engineering team</v>
      </c>
      <c r="I8" s="204" t="str">
        <f>Assumptions!$C$19</f>
        <v>Labor rate for internal engineering team</v>
      </c>
      <c r="J8" s="203" t="str">
        <f>Assumptions!$C$17</f>
        <v>Labor rate for internal Help Desk agents</v>
      </c>
      <c r="K8" s="203" t="str">
        <f>Assumptions!$C$18</f>
        <v>Labor rate for internal support team, excluding Help Desk agents</v>
      </c>
      <c r="L8" s="203" t="str">
        <f>Assumptions!$C$18</f>
        <v>Labor rate for internal support team, excluding Help Desk agents</v>
      </c>
      <c r="M8" s="204" t="str">
        <f>Assumptions!$C$19</f>
        <v>Labor rate for internal engineering team</v>
      </c>
      <c r="N8" s="204" t="str">
        <f>Assumptions!$C$19</f>
        <v>Labor rate for internal engineering team</v>
      </c>
      <c r="O8" s="204" t="str">
        <f>Assumptions!$C$19</f>
        <v>Labor rate for internal engineering team</v>
      </c>
      <c r="P8" s="204" t="str">
        <f>Assumptions!$C$19</f>
        <v>Labor rate for internal engineering team</v>
      </c>
      <c r="Q8" s="204" t="str">
        <f>Assumptions!$C$19</f>
        <v>Labor rate for internal engineering team</v>
      </c>
      <c r="R8" s="204" t="str">
        <f>Assumptions!$C$19</f>
        <v>Labor rate for internal engineering team</v>
      </c>
      <c r="S8" s="205" t="s">
        <v>69</v>
      </c>
      <c r="T8" s="205" t="s">
        <v>69</v>
      </c>
      <c r="U8" s="205" t="s">
        <v>69</v>
      </c>
      <c r="V8" s="206"/>
      <c r="W8" s="390" t="s">
        <v>206</v>
      </c>
      <c r="X8" s="124"/>
      <c r="Y8" s="124"/>
      <c r="Z8" s="124"/>
      <c r="AA8" s="124"/>
      <c r="AB8" s="124"/>
      <c r="AC8" s="124"/>
      <c r="AD8" s="124"/>
      <c r="AE8" s="124"/>
      <c r="AF8" s="112"/>
      <c r="AG8" s="112"/>
      <c r="AH8" s="112"/>
      <c r="AI8" s="112"/>
      <c r="AJ8" s="112"/>
      <c r="AK8" s="112"/>
      <c r="AL8" s="112"/>
      <c r="AM8" s="112"/>
      <c r="AN8" s="112"/>
      <c r="AO8" s="112"/>
      <c r="AP8" s="112"/>
      <c r="AQ8" s="112"/>
      <c r="AR8" s="112"/>
      <c r="AS8" s="112"/>
      <c r="AT8" s="112"/>
      <c r="AU8" s="112"/>
    </row>
    <row r="9" spans="1:48" s="18" customFormat="1" ht="24" customHeight="1" x14ac:dyDescent="0.2">
      <c r="A9" s="38"/>
      <c r="B9" s="207" t="s">
        <v>207</v>
      </c>
      <c r="C9" s="208">
        <f>Assumptions!$D$17</f>
        <v>100000</v>
      </c>
      <c r="D9" s="208">
        <f>Assumptions!$D$18</f>
        <v>100000</v>
      </c>
      <c r="E9" s="208">
        <f>Assumptions!$D$18</f>
        <v>100000</v>
      </c>
      <c r="F9" s="208">
        <f>Assumptions!$D$19</f>
        <v>100000</v>
      </c>
      <c r="G9" s="208">
        <f>Assumptions!$D$19</f>
        <v>100000</v>
      </c>
      <c r="H9" s="208">
        <f>Assumptions!$D$19</f>
        <v>100000</v>
      </c>
      <c r="I9" s="208">
        <f>Assumptions!$D$19</f>
        <v>100000</v>
      </c>
      <c r="J9" s="208">
        <f>Assumptions!$D$17</f>
        <v>100000</v>
      </c>
      <c r="K9" s="208">
        <f>Assumptions!$D$18</f>
        <v>100000</v>
      </c>
      <c r="L9" s="208">
        <f>Assumptions!$D$18</f>
        <v>100000</v>
      </c>
      <c r="M9" s="208">
        <f>Assumptions!$D$19</f>
        <v>100000</v>
      </c>
      <c r="N9" s="208">
        <f>Assumptions!$D$19</f>
        <v>100000</v>
      </c>
      <c r="O9" s="208">
        <f>Assumptions!$D$19</f>
        <v>100000</v>
      </c>
      <c r="P9" s="208">
        <f>Assumptions!$D$19</f>
        <v>100000</v>
      </c>
      <c r="Q9" s="208">
        <f>Assumptions!$D$19</f>
        <v>100000</v>
      </c>
      <c r="R9" s="208">
        <f>Assumptions!$D$19</f>
        <v>100000</v>
      </c>
      <c r="S9" s="209" t="s">
        <v>69</v>
      </c>
      <c r="T9" s="209" t="s">
        <v>69</v>
      </c>
      <c r="U9" s="210" t="s">
        <v>69</v>
      </c>
      <c r="V9" s="209" t="s">
        <v>69</v>
      </c>
      <c r="W9" s="391" t="s">
        <v>206</v>
      </c>
      <c r="X9" s="38"/>
      <c r="Y9" s="38"/>
      <c r="Z9" s="38"/>
      <c r="AA9" s="38"/>
      <c r="AB9" s="38"/>
      <c r="AC9" s="38"/>
      <c r="AD9" s="38"/>
      <c r="AE9" s="38"/>
      <c r="AF9" s="38"/>
      <c r="AG9" s="38"/>
      <c r="AH9" s="38"/>
      <c r="AI9" s="38"/>
      <c r="AJ9" s="38"/>
      <c r="AK9" s="38"/>
      <c r="AL9" s="38"/>
      <c r="AM9" s="38"/>
      <c r="AN9" s="38"/>
      <c r="AO9" s="38"/>
      <c r="AP9" s="38"/>
      <c r="AQ9" s="38"/>
      <c r="AR9" s="38"/>
      <c r="AS9" s="38"/>
      <c r="AT9" s="38"/>
      <c r="AU9" s="38"/>
    </row>
    <row r="10" spans="1:48" s="12" customFormat="1" ht="53" customHeight="1" x14ac:dyDescent="0.2">
      <c r="A10" s="39"/>
      <c r="B10" s="207" t="s">
        <v>208</v>
      </c>
      <c r="C10" s="211" t="str">
        <f>Assumptions!$B$8</f>
        <v>Active managed devices</v>
      </c>
      <c r="D10" s="211" t="str">
        <f>Assumptions!$B$14</f>
        <v>Active &amp; inactive corporate-owned assets in use or in stock</v>
      </c>
      <c r="E10" s="211" t="str">
        <f>Assumptions!$B$8</f>
        <v>Active managed devices</v>
      </c>
      <c r="F10" s="211" t="str">
        <f>Assumptions!$B$8</f>
        <v>Active managed devices</v>
      </c>
      <c r="G10" s="211" t="str">
        <f>Assumptions!$B$8</f>
        <v>Active managed devices</v>
      </c>
      <c r="H10" s="211" t="str">
        <f>Assumptions!$B$8</f>
        <v>Active managed devices</v>
      </c>
      <c r="I10" s="211" t="str">
        <f>Assumptions!$B$8</f>
        <v>Active managed devices</v>
      </c>
      <c r="J10" s="211" t="str">
        <f>Assumptions!$B$8</f>
        <v>Active managed devices</v>
      </c>
      <c r="K10" s="211" t="str">
        <f>Assumptions!$B$14</f>
        <v>Active &amp; inactive corporate-owned assets in use or in stock</v>
      </c>
      <c r="L10" s="211" t="str">
        <f>Assumptions!$B$8</f>
        <v>Active managed devices</v>
      </c>
      <c r="M10" s="211" t="str">
        <f>Assumptions!$B$8</f>
        <v>Active managed devices</v>
      </c>
      <c r="N10" s="211" t="str">
        <f>Assumptions!$B$8</f>
        <v>Active managed devices</v>
      </c>
      <c r="O10" s="211" t="str">
        <f>Assumptions!$B$8</f>
        <v>Active managed devices</v>
      </c>
      <c r="P10" s="211" t="str">
        <f>Assumptions!$B$8</f>
        <v>Active managed devices</v>
      </c>
      <c r="Q10" s="211" t="str">
        <f>Assumptions!$B$11</f>
        <v>Active corporate-owned assets in use</v>
      </c>
      <c r="R10" s="211" t="str">
        <f>Assumptions!$B$8</f>
        <v>Active managed devices</v>
      </c>
      <c r="S10" s="212"/>
      <c r="T10" s="212"/>
      <c r="U10" s="211" t="str">
        <f>Assumptions!$B$8</f>
        <v>Active managed devices</v>
      </c>
      <c r="V10" s="213" t="s">
        <v>69</v>
      </c>
      <c r="W10" s="390" t="s">
        <v>206</v>
      </c>
      <c r="X10" s="39"/>
      <c r="Y10" s="39"/>
      <c r="Z10" s="39"/>
      <c r="AA10" s="39"/>
      <c r="AB10" s="39"/>
      <c r="AC10" s="39"/>
      <c r="AD10" s="39"/>
      <c r="AE10" s="39"/>
      <c r="AF10" s="39"/>
      <c r="AG10" s="39"/>
      <c r="AH10" s="39"/>
      <c r="AI10" s="39"/>
      <c r="AJ10" s="39"/>
      <c r="AK10" s="39"/>
      <c r="AL10" s="39"/>
      <c r="AM10" s="39"/>
      <c r="AN10" s="39"/>
      <c r="AO10" s="39"/>
      <c r="AP10" s="39"/>
      <c r="AQ10" s="39"/>
      <c r="AR10" s="39"/>
      <c r="AS10" s="39"/>
      <c r="AT10" s="39"/>
      <c r="AU10" s="39"/>
    </row>
    <row r="11" spans="1:48" s="18" customFormat="1" ht="24" customHeight="1" x14ac:dyDescent="0.2">
      <c r="A11" s="38"/>
      <c r="B11" s="248" t="s">
        <v>209</v>
      </c>
      <c r="C11" s="249">
        <f>Assumptions!$D$8</f>
        <v>1000</v>
      </c>
      <c r="D11" s="250">
        <f>Assumptions!$D$14</f>
        <v>2000</v>
      </c>
      <c r="E11" s="249">
        <f>Assumptions!$D$8</f>
        <v>1000</v>
      </c>
      <c r="F11" s="249">
        <f>Assumptions!$D$8</f>
        <v>1000</v>
      </c>
      <c r="G11" s="249">
        <f>Assumptions!$D$8</f>
        <v>1000</v>
      </c>
      <c r="H11" s="249">
        <f>Assumptions!$D$8</f>
        <v>1000</v>
      </c>
      <c r="I11" s="249">
        <f>Assumptions!$D$8</f>
        <v>1000</v>
      </c>
      <c r="J11" s="249">
        <f>Assumptions!$D$9</f>
        <v>1000</v>
      </c>
      <c r="K11" s="250">
        <f>Assumptions!$D$15</f>
        <v>2000</v>
      </c>
      <c r="L11" s="249">
        <f>Assumptions!$D$9</f>
        <v>1000</v>
      </c>
      <c r="M11" s="249">
        <f>Assumptions!$D$9</f>
        <v>1000</v>
      </c>
      <c r="N11" s="249">
        <f>Assumptions!$D$9</f>
        <v>1000</v>
      </c>
      <c r="O11" s="249">
        <f>Assumptions!$D$9</f>
        <v>1000</v>
      </c>
      <c r="P11" s="249">
        <f>Assumptions!$D$9</f>
        <v>1000</v>
      </c>
      <c r="Q11" s="250">
        <f>Assumptions!$D$13</f>
        <v>3000</v>
      </c>
      <c r="R11" s="250">
        <f>Assumptions!$D$10</f>
        <v>2000</v>
      </c>
      <c r="S11" s="251" t="s">
        <v>69</v>
      </c>
      <c r="T11" s="251" t="s">
        <v>69</v>
      </c>
      <c r="U11" s="252" t="s">
        <v>69</v>
      </c>
      <c r="V11" s="251" t="s">
        <v>69</v>
      </c>
      <c r="W11" s="391" t="s">
        <v>206</v>
      </c>
      <c r="X11" s="38"/>
      <c r="Y11" s="38"/>
      <c r="Z11" s="38"/>
      <c r="AA11" s="38"/>
      <c r="AB11" s="38"/>
      <c r="AC11" s="38"/>
      <c r="AD11" s="38"/>
      <c r="AE11" s="38"/>
      <c r="AF11" s="38"/>
      <c r="AG11" s="38"/>
      <c r="AH11" s="38"/>
      <c r="AI11" s="38"/>
      <c r="AJ11" s="38"/>
      <c r="AK11" s="38"/>
      <c r="AL11" s="38"/>
      <c r="AM11" s="38"/>
      <c r="AN11" s="38"/>
      <c r="AO11" s="38"/>
      <c r="AP11" s="38"/>
      <c r="AQ11" s="38"/>
      <c r="AR11" s="38"/>
      <c r="AS11" s="38"/>
      <c r="AT11" s="38"/>
      <c r="AU11" s="38"/>
    </row>
    <row r="12" spans="1:48" s="18" customFormat="1" ht="24" customHeight="1" x14ac:dyDescent="0.2">
      <c r="A12" s="38"/>
      <c r="B12" s="142" t="s">
        <v>210</v>
      </c>
      <c r="C12" s="126">
        <f>SUM(C15:C1004)</f>
        <v>0</v>
      </c>
      <c r="D12" s="126">
        <f t="shared" ref="D12:V12" si="0">SUM(D15:D1004)</f>
        <v>0</v>
      </c>
      <c r="E12" s="126">
        <f t="shared" si="0"/>
        <v>0</v>
      </c>
      <c r="F12" s="126">
        <f t="shared" si="0"/>
        <v>1</v>
      </c>
      <c r="G12" s="126">
        <f t="shared" si="0"/>
        <v>0.5</v>
      </c>
      <c r="H12" s="126">
        <f t="shared" si="0"/>
        <v>0</v>
      </c>
      <c r="I12" s="126">
        <f t="shared" si="0"/>
        <v>0</v>
      </c>
      <c r="J12" s="126">
        <f t="shared" si="0"/>
        <v>0</v>
      </c>
      <c r="K12" s="126">
        <f t="shared" si="0"/>
        <v>0</v>
      </c>
      <c r="L12" s="126">
        <f t="shared" si="0"/>
        <v>0</v>
      </c>
      <c r="M12" s="126">
        <f t="shared" si="0"/>
        <v>1</v>
      </c>
      <c r="N12" s="126">
        <f t="shared" si="0"/>
        <v>0.5</v>
      </c>
      <c r="O12" s="126">
        <f t="shared" si="0"/>
        <v>0</v>
      </c>
      <c r="P12" s="126">
        <f t="shared" si="0"/>
        <v>0</v>
      </c>
      <c r="Q12" s="126">
        <f t="shared" si="0"/>
        <v>0</v>
      </c>
      <c r="R12" s="126">
        <f t="shared" si="0"/>
        <v>0</v>
      </c>
      <c r="S12" s="126">
        <f t="shared" si="0"/>
        <v>0</v>
      </c>
      <c r="T12" s="126">
        <f t="shared" si="0"/>
        <v>0</v>
      </c>
      <c r="U12" s="126">
        <f t="shared" si="0"/>
        <v>0</v>
      </c>
      <c r="V12" s="126">
        <f t="shared" si="0"/>
        <v>3</v>
      </c>
      <c r="W12" s="391"/>
      <c r="X12" s="38"/>
      <c r="Y12" s="38"/>
      <c r="Z12" s="38"/>
      <c r="AA12" s="38"/>
      <c r="AB12" s="38"/>
      <c r="AC12" s="38"/>
      <c r="AD12" s="38"/>
      <c r="AE12" s="38"/>
      <c r="AF12" s="38"/>
      <c r="AG12" s="38"/>
      <c r="AH12" s="38"/>
      <c r="AI12" s="38"/>
      <c r="AJ12" s="38"/>
      <c r="AK12" s="38"/>
      <c r="AL12" s="38"/>
      <c r="AM12" s="38"/>
      <c r="AN12" s="38"/>
      <c r="AO12" s="38"/>
      <c r="AP12" s="38"/>
      <c r="AQ12" s="38"/>
      <c r="AR12" s="38"/>
      <c r="AS12" s="38"/>
      <c r="AT12" s="38"/>
      <c r="AU12" s="38"/>
    </row>
    <row r="13" spans="1:48" s="18" customFormat="1" ht="24" customHeight="1" x14ac:dyDescent="0.2">
      <c r="A13" s="38"/>
      <c r="B13" s="142" t="s">
        <v>211</v>
      </c>
      <c r="C13" s="127">
        <f t="shared" ref="C13:I13" si="1">C12*C9/C11</f>
        <v>0</v>
      </c>
      <c r="D13" s="127">
        <f t="shared" si="1"/>
        <v>0</v>
      </c>
      <c r="E13" s="127">
        <f t="shared" si="1"/>
        <v>0</v>
      </c>
      <c r="F13" s="128">
        <f t="shared" si="1"/>
        <v>100</v>
      </c>
      <c r="G13" s="128">
        <f t="shared" si="1"/>
        <v>50</v>
      </c>
      <c r="H13" s="128">
        <f t="shared" si="1"/>
        <v>0</v>
      </c>
      <c r="I13" s="128">
        <f t="shared" si="1"/>
        <v>0</v>
      </c>
      <c r="J13" s="127">
        <v>0</v>
      </c>
      <c r="K13" s="127">
        <v>0</v>
      </c>
      <c r="L13" s="127">
        <v>0</v>
      </c>
      <c r="M13" s="127">
        <v>0</v>
      </c>
      <c r="N13" s="127">
        <v>0</v>
      </c>
      <c r="O13" s="127">
        <v>0</v>
      </c>
      <c r="P13" s="127">
        <v>0</v>
      </c>
      <c r="Q13" s="127">
        <f>Q12*Q9/Q11</f>
        <v>0</v>
      </c>
      <c r="R13" s="128">
        <f>R12*R9/R11</f>
        <v>0</v>
      </c>
      <c r="S13" s="129" t="s">
        <v>69</v>
      </c>
      <c r="T13" s="129" t="s">
        <v>69</v>
      </c>
      <c r="U13" s="130" t="s">
        <v>69</v>
      </c>
      <c r="V13" s="129" t="s">
        <v>69</v>
      </c>
      <c r="W13" s="391" t="s">
        <v>212</v>
      </c>
      <c r="X13" s="38"/>
      <c r="Y13" s="38"/>
      <c r="Z13" s="38"/>
      <c r="AA13" s="38"/>
      <c r="AB13" s="38"/>
      <c r="AC13" s="38"/>
      <c r="AD13" s="38"/>
      <c r="AE13" s="38"/>
      <c r="AF13" s="38"/>
      <c r="AG13" s="38"/>
      <c r="AH13" s="38"/>
      <c r="AI13" s="38"/>
      <c r="AJ13" s="38"/>
      <c r="AK13" s="38"/>
      <c r="AL13" s="38"/>
      <c r="AM13" s="38"/>
      <c r="AN13" s="38"/>
      <c r="AO13" s="38"/>
      <c r="AP13" s="38"/>
      <c r="AQ13" s="38"/>
      <c r="AR13" s="38"/>
      <c r="AS13" s="38"/>
      <c r="AT13" s="38"/>
      <c r="AU13" s="38"/>
    </row>
    <row r="14" spans="1:48" s="18" customFormat="1" ht="24" customHeight="1" x14ac:dyDescent="0.2">
      <c r="A14" s="38"/>
      <c r="B14" s="142" t="s">
        <v>213</v>
      </c>
      <c r="C14" s="127">
        <v>0</v>
      </c>
      <c r="D14" s="127">
        <v>0</v>
      </c>
      <c r="E14" s="127">
        <v>0</v>
      </c>
      <c r="F14" s="127">
        <v>0</v>
      </c>
      <c r="G14" s="127">
        <v>0</v>
      </c>
      <c r="H14" s="127">
        <v>0</v>
      </c>
      <c r="I14" s="127">
        <v>0</v>
      </c>
      <c r="J14" s="127">
        <f t="shared" ref="J14:R14" si="2">J12*J9/J11</f>
        <v>0</v>
      </c>
      <c r="K14" s="127">
        <f t="shared" si="2"/>
        <v>0</v>
      </c>
      <c r="L14" s="127">
        <f t="shared" si="2"/>
        <v>0</v>
      </c>
      <c r="M14" s="127">
        <f t="shared" si="2"/>
        <v>100</v>
      </c>
      <c r="N14" s="127">
        <f t="shared" si="2"/>
        <v>50</v>
      </c>
      <c r="O14" s="127">
        <f t="shared" si="2"/>
        <v>0</v>
      </c>
      <c r="P14" s="127">
        <f t="shared" si="2"/>
        <v>0</v>
      </c>
      <c r="Q14" s="127">
        <f t="shared" si="2"/>
        <v>0</v>
      </c>
      <c r="R14" s="128">
        <f t="shared" si="2"/>
        <v>0</v>
      </c>
      <c r="S14" s="129" t="s">
        <v>69</v>
      </c>
      <c r="T14" s="129" t="s">
        <v>69</v>
      </c>
      <c r="U14" s="130" t="s">
        <v>69</v>
      </c>
      <c r="V14" s="129" t="s">
        <v>69</v>
      </c>
      <c r="W14" s="391" t="s">
        <v>212</v>
      </c>
      <c r="X14" s="38"/>
      <c r="Y14" s="38"/>
      <c r="Z14" s="38"/>
      <c r="AA14" s="38"/>
      <c r="AB14" s="38"/>
      <c r="AC14" s="38"/>
      <c r="AD14" s="38"/>
      <c r="AE14" s="38"/>
      <c r="AF14" s="38"/>
      <c r="AG14" s="38"/>
      <c r="AH14" s="38"/>
      <c r="AI14" s="38"/>
      <c r="AJ14" s="38"/>
      <c r="AK14" s="38"/>
      <c r="AL14" s="38"/>
      <c r="AM14" s="38"/>
      <c r="AN14" s="38"/>
      <c r="AO14" s="38"/>
      <c r="AP14" s="38"/>
      <c r="AQ14" s="38"/>
      <c r="AR14" s="38"/>
      <c r="AS14" s="38"/>
      <c r="AT14" s="38"/>
      <c r="AU14" s="38"/>
    </row>
    <row r="15" spans="1:48" s="20" customFormat="1" ht="20" customHeight="1" x14ac:dyDescent="0.2">
      <c r="A15" s="88"/>
      <c r="B15" s="253" t="s">
        <v>214</v>
      </c>
      <c r="C15" s="254">
        <v>0</v>
      </c>
      <c r="D15" s="254">
        <v>0</v>
      </c>
      <c r="E15" s="254">
        <v>0</v>
      </c>
      <c r="F15" s="254">
        <v>1</v>
      </c>
      <c r="G15" s="254">
        <v>0</v>
      </c>
      <c r="H15" s="254">
        <v>0</v>
      </c>
      <c r="I15" s="254">
        <v>0</v>
      </c>
      <c r="J15" s="254">
        <v>0</v>
      </c>
      <c r="K15" s="254">
        <v>0</v>
      </c>
      <c r="L15" s="254">
        <v>0</v>
      </c>
      <c r="M15" s="254">
        <v>0</v>
      </c>
      <c r="N15" s="254">
        <v>0</v>
      </c>
      <c r="O15" s="254">
        <v>0</v>
      </c>
      <c r="P15" s="254">
        <v>0</v>
      </c>
      <c r="Q15" s="254">
        <v>0</v>
      </c>
      <c r="R15" s="254">
        <v>0</v>
      </c>
      <c r="S15" s="254">
        <v>0</v>
      </c>
      <c r="T15" s="254">
        <v>0</v>
      </c>
      <c r="U15" s="254">
        <v>0</v>
      </c>
      <c r="V15" s="255">
        <f>SUM(C15:U15)</f>
        <v>1</v>
      </c>
      <c r="W15" s="132"/>
      <c r="X15" s="88"/>
      <c r="Y15" s="88"/>
      <c r="Z15" s="88"/>
      <c r="AA15" s="88"/>
      <c r="AB15" s="88"/>
      <c r="AC15" s="88"/>
      <c r="AD15" s="88"/>
      <c r="AE15" s="88"/>
      <c r="AF15" s="88"/>
      <c r="AG15" s="88"/>
      <c r="AH15" s="88"/>
      <c r="AI15" s="88"/>
      <c r="AJ15" s="88"/>
      <c r="AK15" s="88"/>
      <c r="AL15" s="88"/>
      <c r="AM15" s="88"/>
      <c r="AN15" s="88"/>
      <c r="AO15" s="88"/>
      <c r="AP15" s="88"/>
      <c r="AQ15" s="88"/>
      <c r="AR15" s="88"/>
      <c r="AS15" s="88"/>
      <c r="AT15" s="88"/>
      <c r="AU15" s="88"/>
    </row>
    <row r="16" spans="1:48" s="20" customFormat="1" ht="20" customHeight="1" x14ac:dyDescent="0.2">
      <c r="A16" s="88"/>
      <c r="B16" s="214" t="s">
        <v>215</v>
      </c>
      <c r="C16" s="215">
        <v>0</v>
      </c>
      <c r="D16" s="215">
        <v>0</v>
      </c>
      <c r="E16" s="215">
        <v>0</v>
      </c>
      <c r="F16" s="215">
        <v>0</v>
      </c>
      <c r="G16" s="215">
        <v>0</v>
      </c>
      <c r="H16" s="215">
        <v>0</v>
      </c>
      <c r="I16" s="215">
        <v>0</v>
      </c>
      <c r="J16" s="215">
        <v>0</v>
      </c>
      <c r="K16" s="215">
        <v>0</v>
      </c>
      <c r="L16" s="215">
        <v>0</v>
      </c>
      <c r="M16" s="215">
        <v>1</v>
      </c>
      <c r="N16" s="215">
        <v>0</v>
      </c>
      <c r="O16" s="215">
        <v>0</v>
      </c>
      <c r="P16" s="215">
        <v>0</v>
      </c>
      <c r="Q16" s="215">
        <v>0</v>
      </c>
      <c r="R16" s="215">
        <v>0</v>
      </c>
      <c r="S16" s="215">
        <v>0</v>
      </c>
      <c r="T16" s="215">
        <v>0</v>
      </c>
      <c r="U16" s="215">
        <v>0</v>
      </c>
      <c r="V16" s="216">
        <f t="shared" ref="V16:V35" si="3">SUM(C16:U16)</f>
        <v>1</v>
      </c>
      <c r="W16" s="132"/>
      <c r="X16" s="88"/>
      <c r="Y16" s="88"/>
      <c r="Z16" s="88"/>
      <c r="AA16" s="88"/>
      <c r="AB16" s="88"/>
      <c r="AC16" s="88"/>
      <c r="AD16" s="88"/>
      <c r="AE16" s="88"/>
      <c r="AF16" s="88"/>
      <c r="AG16" s="88"/>
      <c r="AH16" s="88"/>
      <c r="AI16" s="88"/>
      <c r="AJ16" s="88"/>
      <c r="AK16" s="88"/>
      <c r="AL16" s="88"/>
      <c r="AM16" s="88"/>
      <c r="AN16" s="88"/>
      <c r="AO16" s="88"/>
      <c r="AP16" s="88"/>
      <c r="AQ16" s="88"/>
      <c r="AR16" s="88"/>
      <c r="AS16" s="88"/>
      <c r="AT16" s="88"/>
      <c r="AU16" s="88"/>
    </row>
    <row r="17" spans="1:47" s="20" customFormat="1" ht="20" customHeight="1" x14ac:dyDescent="0.2">
      <c r="A17" s="88"/>
      <c r="B17" s="214" t="s">
        <v>216</v>
      </c>
      <c r="C17" s="215">
        <v>0</v>
      </c>
      <c r="D17" s="215">
        <v>0</v>
      </c>
      <c r="E17" s="215">
        <v>0</v>
      </c>
      <c r="F17" s="215">
        <v>0</v>
      </c>
      <c r="G17" s="215">
        <v>0.5</v>
      </c>
      <c r="H17" s="215">
        <v>0</v>
      </c>
      <c r="I17" s="215">
        <v>0</v>
      </c>
      <c r="J17" s="215">
        <v>0</v>
      </c>
      <c r="K17" s="215">
        <v>0</v>
      </c>
      <c r="L17" s="215">
        <v>0</v>
      </c>
      <c r="M17" s="215">
        <v>0</v>
      </c>
      <c r="N17" s="215">
        <v>0.5</v>
      </c>
      <c r="O17" s="215">
        <v>0</v>
      </c>
      <c r="P17" s="215">
        <v>0</v>
      </c>
      <c r="Q17" s="215">
        <v>0</v>
      </c>
      <c r="R17" s="215">
        <v>0</v>
      </c>
      <c r="S17" s="215">
        <v>0</v>
      </c>
      <c r="T17" s="215">
        <v>0</v>
      </c>
      <c r="U17" s="215">
        <v>0</v>
      </c>
      <c r="V17" s="216">
        <f t="shared" si="3"/>
        <v>1</v>
      </c>
      <c r="W17" s="132"/>
      <c r="X17" s="88"/>
      <c r="Y17" s="88"/>
      <c r="Z17" s="88"/>
      <c r="AA17" s="88"/>
      <c r="AB17" s="88"/>
      <c r="AC17" s="88"/>
      <c r="AD17" s="88"/>
      <c r="AE17" s="88"/>
      <c r="AF17" s="88"/>
      <c r="AG17" s="88"/>
      <c r="AH17" s="88"/>
      <c r="AI17" s="88"/>
      <c r="AJ17" s="88"/>
      <c r="AK17" s="88"/>
      <c r="AL17" s="88"/>
      <c r="AM17" s="88"/>
      <c r="AN17" s="88"/>
      <c r="AO17" s="88"/>
      <c r="AP17" s="88"/>
      <c r="AQ17" s="88"/>
      <c r="AR17" s="88"/>
      <c r="AS17" s="88"/>
      <c r="AT17" s="88"/>
      <c r="AU17" s="88"/>
    </row>
    <row r="18" spans="1:47" s="20" customFormat="1" ht="20" customHeight="1" x14ac:dyDescent="0.2">
      <c r="A18" s="88"/>
      <c r="B18" s="214" t="s">
        <v>217</v>
      </c>
      <c r="C18" s="215">
        <v>0</v>
      </c>
      <c r="D18" s="215">
        <v>0</v>
      </c>
      <c r="E18" s="215">
        <v>0</v>
      </c>
      <c r="F18" s="215">
        <v>0</v>
      </c>
      <c r="G18" s="215">
        <v>0</v>
      </c>
      <c r="H18" s="215">
        <v>0</v>
      </c>
      <c r="I18" s="215">
        <v>0</v>
      </c>
      <c r="J18" s="215">
        <v>0</v>
      </c>
      <c r="K18" s="215">
        <v>0</v>
      </c>
      <c r="L18" s="215">
        <v>0</v>
      </c>
      <c r="M18" s="215">
        <v>0</v>
      </c>
      <c r="N18" s="215">
        <v>0</v>
      </c>
      <c r="O18" s="215">
        <v>0</v>
      </c>
      <c r="P18" s="215">
        <v>0</v>
      </c>
      <c r="Q18" s="215">
        <v>0</v>
      </c>
      <c r="R18" s="215">
        <v>0</v>
      </c>
      <c r="S18" s="215">
        <v>0</v>
      </c>
      <c r="T18" s="215">
        <v>0</v>
      </c>
      <c r="U18" s="215">
        <v>0</v>
      </c>
      <c r="V18" s="216">
        <f t="shared" si="3"/>
        <v>0</v>
      </c>
      <c r="W18" s="132"/>
      <c r="X18" s="88"/>
      <c r="Y18" s="88"/>
      <c r="Z18" s="88"/>
      <c r="AA18" s="88"/>
      <c r="AB18" s="88"/>
      <c r="AC18" s="88"/>
      <c r="AD18" s="88"/>
      <c r="AE18" s="88"/>
      <c r="AF18" s="88"/>
      <c r="AG18" s="88"/>
      <c r="AH18" s="88"/>
      <c r="AI18" s="88"/>
      <c r="AJ18" s="88"/>
      <c r="AK18" s="88"/>
      <c r="AL18" s="88"/>
      <c r="AM18" s="88"/>
      <c r="AN18" s="88"/>
      <c r="AO18" s="88"/>
      <c r="AP18" s="88"/>
      <c r="AQ18" s="88"/>
      <c r="AR18" s="88"/>
      <c r="AS18" s="88"/>
      <c r="AT18" s="88"/>
      <c r="AU18" s="88"/>
    </row>
    <row r="19" spans="1:47" s="20" customFormat="1" ht="20" customHeight="1" x14ac:dyDescent="0.2">
      <c r="A19" s="88"/>
      <c r="B19" s="214" t="s">
        <v>218</v>
      </c>
      <c r="C19" s="215">
        <v>0</v>
      </c>
      <c r="D19" s="215">
        <v>0</v>
      </c>
      <c r="E19" s="215">
        <v>0</v>
      </c>
      <c r="F19" s="215">
        <v>0</v>
      </c>
      <c r="G19" s="215">
        <v>0</v>
      </c>
      <c r="H19" s="215">
        <v>0</v>
      </c>
      <c r="I19" s="215">
        <v>0</v>
      </c>
      <c r="J19" s="215">
        <v>0</v>
      </c>
      <c r="K19" s="215">
        <v>0</v>
      </c>
      <c r="L19" s="215">
        <v>0</v>
      </c>
      <c r="M19" s="215">
        <v>0</v>
      </c>
      <c r="N19" s="215">
        <v>0</v>
      </c>
      <c r="O19" s="215">
        <v>0</v>
      </c>
      <c r="P19" s="215">
        <v>0</v>
      </c>
      <c r="Q19" s="215">
        <v>0</v>
      </c>
      <c r="R19" s="215">
        <v>0</v>
      </c>
      <c r="S19" s="215">
        <v>0</v>
      </c>
      <c r="T19" s="215">
        <v>0</v>
      </c>
      <c r="U19" s="215">
        <v>0</v>
      </c>
      <c r="V19" s="216">
        <f t="shared" si="3"/>
        <v>0</v>
      </c>
      <c r="W19" s="132"/>
      <c r="X19" s="88"/>
      <c r="Y19" s="88"/>
      <c r="Z19" s="88"/>
      <c r="AA19" s="88"/>
      <c r="AB19" s="88"/>
      <c r="AC19" s="88"/>
      <c r="AD19" s="88"/>
      <c r="AE19" s="88"/>
      <c r="AF19" s="88"/>
      <c r="AG19" s="88"/>
      <c r="AH19" s="88"/>
      <c r="AI19" s="88"/>
      <c r="AJ19" s="88"/>
      <c r="AK19" s="88"/>
      <c r="AL19" s="88"/>
      <c r="AM19" s="88"/>
      <c r="AN19" s="88"/>
      <c r="AO19" s="88"/>
      <c r="AP19" s="88"/>
      <c r="AQ19" s="88"/>
      <c r="AR19" s="88"/>
      <c r="AS19" s="88"/>
      <c r="AT19" s="88"/>
      <c r="AU19" s="88"/>
    </row>
    <row r="20" spans="1:47" s="20" customFormat="1" ht="20" customHeight="1" x14ac:dyDescent="0.2">
      <c r="A20" s="88"/>
      <c r="B20" s="214" t="s">
        <v>219</v>
      </c>
      <c r="C20" s="215">
        <v>0</v>
      </c>
      <c r="D20" s="215">
        <v>0</v>
      </c>
      <c r="E20" s="215">
        <v>0</v>
      </c>
      <c r="F20" s="215">
        <v>0</v>
      </c>
      <c r="G20" s="215">
        <v>0</v>
      </c>
      <c r="H20" s="215">
        <v>0</v>
      </c>
      <c r="I20" s="215">
        <v>0</v>
      </c>
      <c r="J20" s="215">
        <v>0</v>
      </c>
      <c r="K20" s="215">
        <v>0</v>
      </c>
      <c r="L20" s="215">
        <v>0</v>
      </c>
      <c r="M20" s="215">
        <v>0</v>
      </c>
      <c r="N20" s="215">
        <v>0</v>
      </c>
      <c r="O20" s="215">
        <v>0</v>
      </c>
      <c r="P20" s="215">
        <v>0</v>
      </c>
      <c r="Q20" s="215">
        <v>0</v>
      </c>
      <c r="R20" s="215">
        <v>0</v>
      </c>
      <c r="S20" s="215">
        <v>0</v>
      </c>
      <c r="T20" s="215">
        <v>0</v>
      </c>
      <c r="U20" s="215">
        <v>0</v>
      </c>
      <c r="V20" s="216">
        <f t="shared" si="3"/>
        <v>0</v>
      </c>
      <c r="W20" s="132"/>
      <c r="X20" s="88"/>
      <c r="Y20" s="88"/>
      <c r="Z20" s="88"/>
      <c r="AA20" s="88"/>
      <c r="AB20" s="88"/>
      <c r="AC20" s="88"/>
      <c r="AD20" s="88"/>
      <c r="AE20" s="88"/>
      <c r="AF20" s="88"/>
      <c r="AG20" s="88"/>
      <c r="AH20" s="88"/>
      <c r="AI20" s="88"/>
      <c r="AJ20" s="88"/>
      <c r="AK20" s="88"/>
      <c r="AL20" s="88"/>
      <c r="AM20" s="88"/>
      <c r="AN20" s="88"/>
      <c r="AO20" s="88"/>
      <c r="AP20" s="88"/>
      <c r="AQ20" s="88"/>
      <c r="AR20" s="88"/>
      <c r="AS20" s="88"/>
      <c r="AT20" s="88"/>
      <c r="AU20" s="88"/>
    </row>
    <row r="21" spans="1:47" s="20" customFormat="1" ht="20" customHeight="1" x14ac:dyDescent="0.2">
      <c r="A21" s="88"/>
      <c r="B21" s="214" t="s">
        <v>220</v>
      </c>
      <c r="C21" s="215">
        <v>0</v>
      </c>
      <c r="D21" s="215">
        <v>0</v>
      </c>
      <c r="E21" s="215">
        <v>0</v>
      </c>
      <c r="F21" s="215">
        <v>0</v>
      </c>
      <c r="G21" s="215">
        <v>0</v>
      </c>
      <c r="H21" s="215">
        <v>0</v>
      </c>
      <c r="I21" s="215">
        <v>0</v>
      </c>
      <c r="J21" s="215">
        <v>0</v>
      </c>
      <c r="K21" s="215">
        <v>0</v>
      </c>
      <c r="L21" s="215">
        <v>0</v>
      </c>
      <c r="M21" s="215">
        <v>0</v>
      </c>
      <c r="N21" s="215">
        <v>0</v>
      </c>
      <c r="O21" s="215">
        <v>0</v>
      </c>
      <c r="P21" s="215">
        <v>0</v>
      </c>
      <c r="Q21" s="215">
        <v>0</v>
      </c>
      <c r="R21" s="215">
        <v>0</v>
      </c>
      <c r="S21" s="215">
        <v>0</v>
      </c>
      <c r="T21" s="215">
        <v>0</v>
      </c>
      <c r="U21" s="215">
        <v>0</v>
      </c>
      <c r="V21" s="216">
        <f t="shared" si="3"/>
        <v>0</v>
      </c>
      <c r="W21" s="132"/>
      <c r="X21" s="88"/>
      <c r="Y21" s="88"/>
      <c r="Z21" s="88"/>
      <c r="AA21" s="88"/>
      <c r="AB21" s="88"/>
      <c r="AC21" s="88"/>
      <c r="AD21" s="88"/>
      <c r="AE21" s="88"/>
      <c r="AF21" s="88"/>
      <c r="AG21" s="88"/>
      <c r="AH21" s="88"/>
      <c r="AI21" s="88"/>
      <c r="AJ21" s="88"/>
      <c r="AK21" s="88"/>
      <c r="AL21" s="88"/>
      <c r="AM21" s="88"/>
      <c r="AN21" s="88"/>
      <c r="AO21" s="88"/>
      <c r="AP21" s="88"/>
      <c r="AQ21" s="88"/>
      <c r="AR21" s="88"/>
      <c r="AS21" s="88"/>
      <c r="AT21" s="88"/>
      <c r="AU21" s="88"/>
    </row>
    <row r="22" spans="1:47" s="20" customFormat="1" ht="20" customHeight="1" x14ac:dyDescent="0.2">
      <c r="A22" s="88"/>
      <c r="B22" s="214" t="s">
        <v>221</v>
      </c>
      <c r="C22" s="215">
        <v>0</v>
      </c>
      <c r="D22" s="215">
        <v>0</v>
      </c>
      <c r="E22" s="215">
        <v>0</v>
      </c>
      <c r="F22" s="215">
        <v>0</v>
      </c>
      <c r="G22" s="215">
        <v>0</v>
      </c>
      <c r="H22" s="215">
        <v>0</v>
      </c>
      <c r="I22" s="215">
        <v>0</v>
      </c>
      <c r="J22" s="215">
        <v>0</v>
      </c>
      <c r="K22" s="215">
        <v>0</v>
      </c>
      <c r="L22" s="215">
        <v>0</v>
      </c>
      <c r="M22" s="215">
        <v>0</v>
      </c>
      <c r="N22" s="215">
        <v>0</v>
      </c>
      <c r="O22" s="215">
        <v>0</v>
      </c>
      <c r="P22" s="215">
        <v>0</v>
      </c>
      <c r="Q22" s="215">
        <v>0</v>
      </c>
      <c r="R22" s="215">
        <v>0</v>
      </c>
      <c r="S22" s="215">
        <v>0</v>
      </c>
      <c r="T22" s="215">
        <v>0</v>
      </c>
      <c r="U22" s="215">
        <v>0</v>
      </c>
      <c r="V22" s="216">
        <f t="shared" si="3"/>
        <v>0</v>
      </c>
      <c r="W22" s="132"/>
      <c r="X22" s="88"/>
      <c r="Y22" s="88"/>
      <c r="Z22" s="88"/>
      <c r="AA22" s="88"/>
      <c r="AB22" s="88"/>
      <c r="AC22" s="88"/>
      <c r="AD22" s="88"/>
      <c r="AE22" s="88"/>
      <c r="AF22" s="88"/>
      <c r="AG22" s="88"/>
      <c r="AH22" s="88"/>
      <c r="AI22" s="88"/>
      <c r="AJ22" s="88"/>
      <c r="AK22" s="88"/>
      <c r="AL22" s="88"/>
      <c r="AM22" s="88"/>
      <c r="AN22" s="88"/>
      <c r="AO22" s="88"/>
      <c r="AP22" s="88"/>
      <c r="AQ22" s="88"/>
      <c r="AR22" s="88"/>
      <c r="AS22" s="88"/>
      <c r="AT22" s="88"/>
      <c r="AU22" s="88"/>
    </row>
    <row r="23" spans="1:47" s="20" customFormat="1" ht="20" customHeight="1" x14ac:dyDescent="0.2">
      <c r="A23" s="88"/>
      <c r="B23" s="214" t="s">
        <v>222</v>
      </c>
      <c r="C23" s="215">
        <v>0</v>
      </c>
      <c r="D23" s="215">
        <v>0</v>
      </c>
      <c r="E23" s="215">
        <v>0</v>
      </c>
      <c r="F23" s="215">
        <v>0</v>
      </c>
      <c r="G23" s="215">
        <v>0</v>
      </c>
      <c r="H23" s="215">
        <v>0</v>
      </c>
      <c r="I23" s="215">
        <v>0</v>
      </c>
      <c r="J23" s="215">
        <v>0</v>
      </c>
      <c r="K23" s="215">
        <v>0</v>
      </c>
      <c r="L23" s="215">
        <v>0</v>
      </c>
      <c r="M23" s="215">
        <v>0</v>
      </c>
      <c r="N23" s="215">
        <v>0</v>
      </c>
      <c r="O23" s="215">
        <v>0</v>
      </c>
      <c r="P23" s="215">
        <v>0</v>
      </c>
      <c r="Q23" s="215">
        <v>0</v>
      </c>
      <c r="R23" s="215">
        <v>0</v>
      </c>
      <c r="S23" s="215">
        <v>0</v>
      </c>
      <c r="T23" s="215">
        <v>0</v>
      </c>
      <c r="U23" s="215">
        <v>0</v>
      </c>
      <c r="V23" s="216">
        <f t="shared" si="3"/>
        <v>0</v>
      </c>
      <c r="W23" s="132"/>
      <c r="X23" s="88"/>
      <c r="Y23" s="88"/>
      <c r="Z23" s="88"/>
      <c r="AA23" s="88"/>
      <c r="AB23" s="88"/>
      <c r="AC23" s="88"/>
      <c r="AD23" s="88"/>
      <c r="AE23" s="88"/>
      <c r="AF23" s="88"/>
      <c r="AG23" s="88"/>
      <c r="AH23" s="88"/>
      <c r="AI23" s="88"/>
      <c r="AJ23" s="88"/>
      <c r="AK23" s="88"/>
      <c r="AL23" s="88"/>
      <c r="AM23" s="88"/>
      <c r="AN23" s="88"/>
      <c r="AO23" s="88"/>
      <c r="AP23" s="88"/>
      <c r="AQ23" s="88"/>
      <c r="AR23" s="88"/>
      <c r="AS23" s="88"/>
      <c r="AT23" s="88"/>
      <c r="AU23" s="88"/>
    </row>
    <row r="24" spans="1:47" s="20" customFormat="1" ht="20" customHeight="1" x14ac:dyDescent="0.2">
      <c r="A24" s="88"/>
      <c r="B24" s="214" t="s">
        <v>223</v>
      </c>
      <c r="C24" s="215">
        <v>0</v>
      </c>
      <c r="D24" s="215">
        <v>0</v>
      </c>
      <c r="E24" s="215">
        <v>0</v>
      </c>
      <c r="F24" s="215">
        <v>0</v>
      </c>
      <c r="G24" s="215">
        <v>0</v>
      </c>
      <c r="H24" s="215">
        <v>0</v>
      </c>
      <c r="I24" s="215">
        <v>0</v>
      </c>
      <c r="J24" s="215">
        <v>0</v>
      </c>
      <c r="K24" s="215">
        <v>0</v>
      </c>
      <c r="L24" s="215">
        <v>0</v>
      </c>
      <c r="M24" s="215">
        <v>0</v>
      </c>
      <c r="N24" s="215">
        <v>0</v>
      </c>
      <c r="O24" s="215">
        <v>0</v>
      </c>
      <c r="P24" s="215">
        <v>0</v>
      </c>
      <c r="Q24" s="215">
        <v>0</v>
      </c>
      <c r="R24" s="215">
        <v>0</v>
      </c>
      <c r="S24" s="215">
        <v>0</v>
      </c>
      <c r="T24" s="215">
        <v>0</v>
      </c>
      <c r="U24" s="215">
        <v>0</v>
      </c>
      <c r="V24" s="216">
        <f t="shared" si="3"/>
        <v>0</v>
      </c>
      <c r="W24" s="132"/>
      <c r="X24" s="88"/>
      <c r="Y24" s="88"/>
      <c r="Z24" s="88"/>
      <c r="AA24" s="88"/>
      <c r="AB24" s="88"/>
      <c r="AC24" s="88"/>
      <c r="AD24" s="88"/>
      <c r="AE24" s="88"/>
      <c r="AF24" s="88"/>
      <c r="AG24" s="88"/>
      <c r="AH24" s="88"/>
      <c r="AI24" s="88"/>
      <c r="AJ24" s="88"/>
      <c r="AK24" s="88"/>
      <c r="AL24" s="88"/>
      <c r="AM24" s="88"/>
      <c r="AN24" s="88"/>
      <c r="AO24" s="88"/>
      <c r="AP24" s="88"/>
      <c r="AQ24" s="88"/>
      <c r="AR24" s="88"/>
      <c r="AS24" s="88"/>
      <c r="AT24" s="88"/>
      <c r="AU24" s="88"/>
    </row>
    <row r="25" spans="1:47" s="20" customFormat="1" ht="20" customHeight="1" x14ac:dyDescent="0.2">
      <c r="A25" s="88"/>
      <c r="B25" s="214" t="s">
        <v>224</v>
      </c>
      <c r="C25" s="215">
        <v>0</v>
      </c>
      <c r="D25" s="215">
        <v>0</v>
      </c>
      <c r="E25" s="215">
        <v>0</v>
      </c>
      <c r="F25" s="215">
        <v>0</v>
      </c>
      <c r="G25" s="215">
        <v>0</v>
      </c>
      <c r="H25" s="215">
        <v>0</v>
      </c>
      <c r="I25" s="215">
        <v>0</v>
      </c>
      <c r="J25" s="215">
        <v>0</v>
      </c>
      <c r="K25" s="215">
        <v>0</v>
      </c>
      <c r="L25" s="215">
        <v>0</v>
      </c>
      <c r="M25" s="215">
        <v>0</v>
      </c>
      <c r="N25" s="215">
        <v>0</v>
      </c>
      <c r="O25" s="215">
        <v>0</v>
      </c>
      <c r="P25" s="215">
        <v>0</v>
      </c>
      <c r="Q25" s="215">
        <v>0</v>
      </c>
      <c r="R25" s="215">
        <v>0</v>
      </c>
      <c r="S25" s="215">
        <v>0</v>
      </c>
      <c r="T25" s="215">
        <v>0</v>
      </c>
      <c r="U25" s="215">
        <v>0</v>
      </c>
      <c r="V25" s="216">
        <f t="shared" si="3"/>
        <v>0</v>
      </c>
      <c r="W25" s="132"/>
      <c r="X25" s="88"/>
      <c r="Y25" s="88"/>
      <c r="Z25" s="88"/>
      <c r="AA25" s="88"/>
      <c r="AB25" s="88"/>
      <c r="AC25" s="88"/>
      <c r="AD25" s="88"/>
      <c r="AE25" s="88"/>
      <c r="AF25" s="88"/>
      <c r="AG25" s="88"/>
      <c r="AH25" s="88"/>
      <c r="AI25" s="88"/>
      <c r="AJ25" s="88"/>
      <c r="AK25" s="88"/>
      <c r="AL25" s="88"/>
      <c r="AM25" s="88"/>
      <c r="AN25" s="88"/>
      <c r="AO25" s="88"/>
      <c r="AP25" s="88"/>
      <c r="AQ25" s="88"/>
      <c r="AR25" s="88"/>
      <c r="AS25" s="88"/>
      <c r="AT25" s="88"/>
      <c r="AU25" s="88"/>
    </row>
    <row r="26" spans="1:47" s="20" customFormat="1" ht="20" customHeight="1" x14ac:dyDescent="0.2">
      <c r="A26" s="88"/>
      <c r="B26" s="214" t="s">
        <v>225</v>
      </c>
      <c r="C26" s="215">
        <v>0</v>
      </c>
      <c r="D26" s="215">
        <v>0</v>
      </c>
      <c r="E26" s="215">
        <v>0</v>
      </c>
      <c r="F26" s="215">
        <v>0</v>
      </c>
      <c r="G26" s="215">
        <v>0</v>
      </c>
      <c r="H26" s="215">
        <v>0</v>
      </c>
      <c r="I26" s="215">
        <v>0</v>
      </c>
      <c r="J26" s="215">
        <v>0</v>
      </c>
      <c r="K26" s="215">
        <v>0</v>
      </c>
      <c r="L26" s="215">
        <v>0</v>
      </c>
      <c r="M26" s="215">
        <v>0</v>
      </c>
      <c r="N26" s="215">
        <v>0</v>
      </c>
      <c r="O26" s="215">
        <v>0</v>
      </c>
      <c r="P26" s="215">
        <v>0</v>
      </c>
      <c r="Q26" s="215">
        <v>0</v>
      </c>
      <c r="R26" s="215">
        <v>0</v>
      </c>
      <c r="S26" s="215">
        <v>0</v>
      </c>
      <c r="T26" s="215">
        <v>0</v>
      </c>
      <c r="U26" s="215">
        <v>0</v>
      </c>
      <c r="V26" s="216">
        <f t="shared" si="3"/>
        <v>0</v>
      </c>
      <c r="W26" s="132"/>
      <c r="X26" s="88"/>
      <c r="Y26" s="88"/>
      <c r="Z26" s="88"/>
      <c r="AA26" s="88"/>
      <c r="AB26" s="88"/>
      <c r="AC26" s="88"/>
      <c r="AD26" s="88"/>
      <c r="AE26" s="88"/>
      <c r="AF26" s="88"/>
      <c r="AG26" s="88"/>
      <c r="AH26" s="88"/>
      <c r="AI26" s="88"/>
      <c r="AJ26" s="88"/>
      <c r="AK26" s="88"/>
      <c r="AL26" s="88"/>
      <c r="AM26" s="88"/>
      <c r="AN26" s="88"/>
      <c r="AO26" s="88"/>
      <c r="AP26" s="88"/>
      <c r="AQ26" s="88"/>
      <c r="AR26" s="88"/>
      <c r="AS26" s="88"/>
      <c r="AT26" s="88"/>
      <c r="AU26" s="88"/>
    </row>
    <row r="27" spans="1:47" s="20" customFormat="1" ht="20" customHeight="1" x14ac:dyDescent="0.2">
      <c r="A27" s="88"/>
      <c r="B27" s="214" t="s">
        <v>226</v>
      </c>
      <c r="C27" s="215">
        <v>0</v>
      </c>
      <c r="D27" s="215">
        <v>0</v>
      </c>
      <c r="E27" s="215">
        <v>0</v>
      </c>
      <c r="F27" s="215">
        <v>0</v>
      </c>
      <c r="G27" s="215">
        <v>0</v>
      </c>
      <c r="H27" s="215">
        <v>0</v>
      </c>
      <c r="I27" s="215">
        <v>0</v>
      </c>
      <c r="J27" s="215">
        <v>0</v>
      </c>
      <c r="K27" s="215">
        <v>0</v>
      </c>
      <c r="L27" s="215">
        <v>0</v>
      </c>
      <c r="M27" s="215">
        <v>0</v>
      </c>
      <c r="N27" s="215">
        <v>0</v>
      </c>
      <c r="O27" s="215">
        <v>0</v>
      </c>
      <c r="P27" s="215">
        <v>0</v>
      </c>
      <c r="Q27" s="215">
        <v>0</v>
      </c>
      <c r="R27" s="215">
        <v>0</v>
      </c>
      <c r="S27" s="215">
        <v>0</v>
      </c>
      <c r="T27" s="215">
        <v>0</v>
      </c>
      <c r="U27" s="215">
        <v>0</v>
      </c>
      <c r="V27" s="216">
        <f t="shared" si="3"/>
        <v>0</v>
      </c>
      <c r="W27" s="132"/>
      <c r="X27" s="88"/>
      <c r="Y27" s="88"/>
      <c r="Z27" s="88"/>
      <c r="AA27" s="88"/>
      <c r="AB27" s="88"/>
      <c r="AC27" s="88"/>
      <c r="AD27" s="88"/>
      <c r="AE27" s="88"/>
      <c r="AF27" s="88"/>
      <c r="AG27" s="88"/>
      <c r="AH27" s="88"/>
      <c r="AI27" s="88"/>
      <c r="AJ27" s="88"/>
      <c r="AK27" s="88"/>
      <c r="AL27" s="88"/>
      <c r="AM27" s="88"/>
      <c r="AN27" s="88"/>
      <c r="AO27" s="88"/>
      <c r="AP27" s="88"/>
      <c r="AQ27" s="88"/>
      <c r="AR27" s="88"/>
      <c r="AS27" s="88"/>
      <c r="AT27" s="88"/>
      <c r="AU27" s="88"/>
    </row>
    <row r="28" spans="1:47" s="20" customFormat="1" ht="20" customHeight="1" x14ac:dyDescent="0.2">
      <c r="A28" s="88"/>
      <c r="B28" s="214" t="s">
        <v>227</v>
      </c>
      <c r="C28" s="215">
        <v>0</v>
      </c>
      <c r="D28" s="215">
        <v>0</v>
      </c>
      <c r="E28" s="215">
        <v>0</v>
      </c>
      <c r="F28" s="215">
        <v>0</v>
      </c>
      <c r="G28" s="215">
        <v>0</v>
      </c>
      <c r="H28" s="215">
        <v>0</v>
      </c>
      <c r="I28" s="215">
        <v>0</v>
      </c>
      <c r="J28" s="215">
        <v>0</v>
      </c>
      <c r="K28" s="215">
        <v>0</v>
      </c>
      <c r="L28" s="215">
        <v>0</v>
      </c>
      <c r="M28" s="215">
        <v>0</v>
      </c>
      <c r="N28" s="215">
        <v>0</v>
      </c>
      <c r="O28" s="215">
        <v>0</v>
      </c>
      <c r="P28" s="215">
        <v>0</v>
      </c>
      <c r="Q28" s="215">
        <v>0</v>
      </c>
      <c r="R28" s="215">
        <v>0</v>
      </c>
      <c r="S28" s="215">
        <v>0</v>
      </c>
      <c r="T28" s="215">
        <v>0</v>
      </c>
      <c r="U28" s="215">
        <v>0</v>
      </c>
      <c r="V28" s="216">
        <f t="shared" si="3"/>
        <v>0</v>
      </c>
      <c r="W28" s="132"/>
      <c r="X28" s="88"/>
      <c r="Y28" s="88"/>
      <c r="Z28" s="88"/>
      <c r="AA28" s="88"/>
      <c r="AB28" s="88"/>
      <c r="AC28" s="88"/>
      <c r="AD28" s="88"/>
      <c r="AE28" s="88"/>
      <c r="AF28" s="88"/>
      <c r="AG28" s="88"/>
      <c r="AH28" s="88"/>
      <c r="AI28" s="88"/>
      <c r="AJ28" s="88"/>
      <c r="AK28" s="88"/>
      <c r="AL28" s="88"/>
      <c r="AM28" s="88"/>
      <c r="AN28" s="88"/>
      <c r="AO28" s="88"/>
      <c r="AP28" s="88"/>
      <c r="AQ28" s="88"/>
      <c r="AR28" s="88"/>
      <c r="AS28" s="88"/>
      <c r="AT28" s="88"/>
      <c r="AU28" s="88"/>
    </row>
    <row r="29" spans="1:47" s="20" customFormat="1" ht="20" customHeight="1" x14ac:dyDescent="0.2">
      <c r="A29" s="88"/>
      <c r="B29" s="214" t="s">
        <v>228</v>
      </c>
      <c r="C29" s="215">
        <v>0</v>
      </c>
      <c r="D29" s="215">
        <v>0</v>
      </c>
      <c r="E29" s="215">
        <v>0</v>
      </c>
      <c r="F29" s="215">
        <v>0</v>
      </c>
      <c r="G29" s="215">
        <v>0</v>
      </c>
      <c r="H29" s="215">
        <v>0</v>
      </c>
      <c r="I29" s="215">
        <v>0</v>
      </c>
      <c r="J29" s="215">
        <v>0</v>
      </c>
      <c r="K29" s="215">
        <v>0</v>
      </c>
      <c r="L29" s="215">
        <v>0</v>
      </c>
      <c r="M29" s="215">
        <v>0</v>
      </c>
      <c r="N29" s="215">
        <v>0</v>
      </c>
      <c r="O29" s="215">
        <v>0</v>
      </c>
      <c r="P29" s="215">
        <v>0</v>
      </c>
      <c r="Q29" s="215">
        <v>0</v>
      </c>
      <c r="R29" s="215">
        <v>0</v>
      </c>
      <c r="S29" s="215">
        <v>0</v>
      </c>
      <c r="T29" s="215">
        <v>0</v>
      </c>
      <c r="U29" s="215">
        <v>0</v>
      </c>
      <c r="V29" s="216">
        <f t="shared" si="3"/>
        <v>0</v>
      </c>
      <c r="W29" s="132"/>
      <c r="X29" s="88"/>
      <c r="Y29" s="88"/>
      <c r="Z29" s="88"/>
      <c r="AA29" s="88"/>
      <c r="AB29" s="88"/>
      <c r="AC29" s="88"/>
      <c r="AD29" s="88"/>
      <c r="AE29" s="88"/>
      <c r="AF29" s="88"/>
      <c r="AG29" s="88"/>
      <c r="AH29" s="88"/>
      <c r="AI29" s="88"/>
      <c r="AJ29" s="88"/>
      <c r="AK29" s="88"/>
      <c r="AL29" s="88"/>
      <c r="AM29" s="88"/>
      <c r="AN29" s="88"/>
      <c r="AO29" s="88"/>
      <c r="AP29" s="88"/>
      <c r="AQ29" s="88"/>
      <c r="AR29" s="88"/>
      <c r="AS29" s="88"/>
      <c r="AT29" s="88"/>
      <c r="AU29" s="88"/>
    </row>
    <row r="30" spans="1:47" s="20" customFormat="1" ht="20" customHeight="1" x14ac:dyDescent="0.2">
      <c r="A30" s="88"/>
      <c r="B30" s="214" t="s">
        <v>229</v>
      </c>
      <c r="C30" s="215">
        <v>0</v>
      </c>
      <c r="D30" s="215">
        <v>0</v>
      </c>
      <c r="E30" s="215">
        <v>0</v>
      </c>
      <c r="F30" s="215">
        <v>0</v>
      </c>
      <c r="G30" s="215">
        <v>0</v>
      </c>
      <c r="H30" s="215">
        <v>0</v>
      </c>
      <c r="I30" s="215">
        <v>0</v>
      </c>
      <c r="J30" s="215">
        <v>0</v>
      </c>
      <c r="K30" s="215">
        <v>0</v>
      </c>
      <c r="L30" s="215">
        <v>0</v>
      </c>
      <c r="M30" s="215">
        <v>0</v>
      </c>
      <c r="N30" s="215">
        <v>0</v>
      </c>
      <c r="O30" s="215">
        <v>0</v>
      </c>
      <c r="P30" s="215">
        <v>0</v>
      </c>
      <c r="Q30" s="215">
        <v>0</v>
      </c>
      <c r="R30" s="215">
        <v>0</v>
      </c>
      <c r="S30" s="215">
        <v>0</v>
      </c>
      <c r="T30" s="215">
        <v>0</v>
      </c>
      <c r="U30" s="215">
        <v>0</v>
      </c>
      <c r="V30" s="216">
        <f t="shared" si="3"/>
        <v>0</v>
      </c>
      <c r="W30" s="132"/>
      <c r="X30" s="88"/>
      <c r="Y30" s="88"/>
      <c r="Z30" s="88"/>
      <c r="AA30" s="88"/>
      <c r="AB30" s="88"/>
      <c r="AC30" s="88"/>
      <c r="AD30" s="88"/>
      <c r="AE30" s="88"/>
      <c r="AF30" s="88"/>
      <c r="AG30" s="88"/>
      <c r="AH30" s="88"/>
      <c r="AI30" s="88"/>
      <c r="AJ30" s="88"/>
      <c r="AK30" s="88"/>
      <c r="AL30" s="88"/>
      <c r="AM30" s="88"/>
      <c r="AN30" s="88"/>
      <c r="AO30" s="88"/>
      <c r="AP30" s="88"/>
      <c r="AQ30" s="88"/>
      <c r="AR30" s="88"/>
      <c r="AS30" s="88"/>
      <c r="AT30" s="88"/>
      <c r="AU30" s="88"/>
    </row>
    <row r="31" spans="1:47" s="20" customFormat="1" ht="20" customHeight="1" x14ac:dyDescent="0.2">
      <c r="A31" s="88"/>
      <c r="B31" s="214" t="s">
        <v>230</v>
      </c>
      <c r="C31" s="215">
        <v>0</v>
      </c>
      <c r="D31" s="215">
        <v>0</v>
      </c>
      <c r="E31" s="215">
        <v>0</v>
      </c>
      <c r="F31" s="215">
        <v>0</v>
      </c>
      <c r="G31" s="215">
        <v>0</v>
      </c>
      <c r="H31" s="215">
        <v>0</v>
      </c>
      <c r="I31" s="215">
        <v>0</v>
      </c>
      <c r="J31" s="215">
        <v>0</v>
      </c>
      <c r="K31" s="215">
        <v>0</v>
      </c>
      <c r="L31" s="215">
        <v>0</v>
      </c>
      <c r="M31" s="215">
        <v>0</v>
      </c>
      <c r="N31" s="215">
        <v>0</v>
      </c>
      <c r="O31" s="215">
        <v>0</v>
      </c>
      <c r="P31" s="215">
        <v>0</v>
      </c>
      <c r="Q31" s="215">
        <v>0</v>
      </c>
      <c r="R31" s="215">
        <v>0</v>
      </c>
      <c r="S31" s="215">
        <v>0</v>
      </c>
      <c r="T31" s="215">
        <v>0</v>
      </c>
      <c r="U31" s="215">
        <v>0</v>
      </c>
      <c r="V31" s="216">
        <f t="shared" si="3"/>
        <v>0</v>
      </c>
      <c r="W31" s="132"/>
      <c r="X31" s="88"/>
      <c r="Y31" s="88"/>
      <c r="Z31" s="88"/>
      <c r="AA31" s="88"/>
      <c r="AB31" s="88"/>
      <c r="AC31" s="88"/>
      <c r="AD31" s="88"/>
      <c r="AE31" s="88"/>
      <c r="AF31" s="88"/>
      <c r="AG31" s="88"/>
      <c r="AH31" s="88"/>
      <c r="AI31" s="88"/>
      <c r="AJ31" s="88"/>
      <c r="AK31" s="88"/>
      <c r="AL31" s="88"/>
      <c r="AM31" s="88"/>
      <c r="AN31" s="88"/>
      <c r="AO31" s="88"/>
      <c r="AP31" s="88"/>
      <c r="AQ31" s="88"/>
      <c r="AR31" s="88"/>
      <c r="AS31" s="88"/>
      <c r="AT31" s="88"/>
      <c r="AU31" s="88"/>
    </row>
    <row r="32" spans="1:47" s="20" customFormat="1" ht="20" customHeight="1" x14ac:dyDescent="0.2">
      <c r="A32" s="88"/>
      <c r="B32" s="214" t="s">
        <v>231</v>
      </c>
      <c r="C32" s="215">
        <v>0</v>
      </c>
      <c r="D32" s="215">
        <v>0</v>
      </c>
      <c r="E32" s="215">
        <v>0</v>
      </c>
      <c r="F32" s="215">
        <v>0</v>
      </c>
      <c r="G32" s="215">
        <v>0</v>
      </c>
      <c r="H32" s="215">
        <v>0</v>
      </c>
      <c r="I32" s="215">
        <v>0</v>
      </c>
      <c r="J32" s="215">
        <v>0</v>
      </c>
      <c r="K32" s="215">
        <v>0</v>
      </c>
      <c r="L32" s="215">
        <v>0</v>
      </c>
      <c r="M32" s="215">
        <v>0</v>
      </c>
      <c r="N32" s="215">
        <v>0</v>
      </c>
      <c r="O32" s="215">
        <v>0</v>
      </c>
      <c r="P32" s="215">
        <v>0</v>
      </c>
      <c r="Q32" s="215">
        <v>0</v>
      </c>
      <c r="R32" s="215">
        <v>0</v>
      </c>
      <c r="S32" s="215">
        <v>0</v>
      </c>
      <c r="T32" s="215">
        <v>0</v>
      </c>
      <c r="U32" s="215">
        <v>0</v>
      </c>
      <c r="V32" s="216">
        <f t="shared" si="3"/>
        <v>0</v>
      </c>
      <c r="W32" s="132"/>
      <c r="X32" s="88"/>
      <c r="Y32" s="88"/>
      <c r="Z32" s="88"/>
      <c r="AA32" s="88"/>
      <c r="AB32" s="88"/>
      <c r="AC32" s="88"/>
      <c r="AD32" s="88"/>
      <c r="AE32" s="88"/>
      <c r="AF32" s="88"/>
      <c r="AG32" s="88"/>
      <c r="AH32" s="88"/>
      <c r="AI32" s="88"/>
      <c r="AJ32" s="88"/>
      <c r="AK32" s="88"/>
      <c r="AL32" s="88"/>
      <c r="AM32" s="88"/>
      <c r="AN32" s="88"/>
      <c r="AO32" s="88"/>
      <c r="AP32" s="88"/>
      <c r="AQ32" s="88"/>
      <c r="AR32" s="88"/>
      <c r="AS32" s="88"/>
      <c r="AT32" s="88"/>
      <c r="AU32" s="88"/>
    </row>
    <row r="33" spans="1:47" s="20" customFormat="1" ht="20" customHeight="1" x14ac:dyDescent="0.2">
      <c r="A33" s="88"/>
      <c r="B33" s="214" t="s">
        <v>232</v>
      </c>
      <c r="C33" s="215">
        <v>0</v>
      </c>
      <c r="D33" s="215">
        <v>0</v>
      </c>
      <c r="E33" s="215">
        <v>0</v>
      </c>
      <c r="F33" s="215">
        <v>0</v>
      </c>
      <c r="G33" s="215">
        <v>0</v>
      </c>
      <c r="H33" s="215">
        <v>0</v>
      </c>
      <c r="I33" s="215">
        <v>0</v>
      </c>
      <c r="J33" s="215">
        <v>0</v>
      </c>
      <c r="K33" s="215">
        <v>0</v>
      </c>
      <c r="L33" s="215">
        <v>0</v>
      </c>
      <c r="M33" s="215">
        <v>0</v>
      </c>
      <c r="N33" s="215">
        <v>0</v>
      </c>
      <c r="O33" s="215">
        <v>0</v>
      </c>
      <c r="P33" s="215">
        <v>0</v>
      </c>
      <c r="Q33" s="215">
        <v>0</v>
      </c>
      <c r="R33" s="215">
        <v>0</v>
      </c>
      <c r="S33" s="215">
        <v>0</v>
      </c>
      <c r="T33" s="215">
        <v>0</v>
      </c>
      <c r="U33" s="215">
        <v>0</v>
      </c>
      <c r="V33" s="216">
        <f t="shared" si="3"/>
        <v>0</v>
      </c>
      <c r="W33" s="132"/>
      <c r="X33" s="88"/>
      <c r="Y33" s="88"/>
      <c r="Z33" s="88"/>
      <c r="AA33" s="88"/>
      <c r="AB33" s="88"/>
      <c r="AC33" s="88"/>
      <c r="AD33" s="88"/>
      <c r="AE33" s="88"/>
      <c r="AF33" s="88"/>
      <c r="AG33" s="88"/>
      <c r="AH33" s="88"/>
      <c r="AI33" s="88"/>
      <c r="AJ33" s="88"/>
      <c r="AK33" s="88"/>
      <c r="AL33" s="88"/>
      <c r="AM33" s="88"/>
      <c r="AN33" s="88"/>
      <c r="AO33" s="88"/>
      <c r="AP33" s="88"/>
      <c r="AQ33" s="88"/>
      <c r="AR33" s="88"/>
      <c r="AS33" s="88"/>
      <c r="AT33" s="88"/>
      <c r="AU33" s="88"/>
    </row>
    <row r="34" spans="1:47" s="20" customFormat="1" ht="20" customHeight="1" x14ac:dyDescent="0.2">
      <c r="A34" s="88"/>
      <c r="B34" s="214" t="s">
        <v>233</v>
      </c>
      <c r="C34" s="215">
        <v>0</v>
      </c>
      <c r="D34" s="215">
        <v>0</v>
      </c>
      <c r="E34" s="215">
        <v>0</v>
      </c>
      <c r="F34" s="215">
        <v>0</v>
      </c>
      <c r="G34" s="215">
        <v>0</v>
      </c>
      <c r="H34" s="215">
        <v>0</v>
      </c>
      <c r="I34" s="215">
        <v>0</v>
      </c>
      <c r="J34" s="215">
        <v>0</v>
      </c>
      <c r="K34" s="215">
        <v>0</v>
      </c>
      <c r="L34" s="215">
        <v>0</v>
      </c>
      <c r="M34" s="215">
        <v>0</v>
      </c>
      <c r="N34" s="215">
        <v>0</v>
      </c>
      <c r="O34" s="215">
        <v>0</v>
      </c>
      <c r="P34" s="215">
        <v>0</v>
      </c>
      <c r="Q34" s="215">
        <v>0</v>
      </c>
      <c r="R34" s="215">
        <v>0</v>
      </c>
      <c r="S34" s="215">
        <v>0</v>
      </c>
      <c r="T34" s="215">
        <v>0</v>
      </c>
      <c r="U34" s="215">
        <v>0</v>
      </c>
      <c r="V34" s="216">
        <f t="shared" si="3"/>
        <v>0</v>
      </c>
      <c r="W34" s="132"/>
      <c r="X34" s="88"/>
      <c r="Y34" s="88"/>
      <c r="Z34" s="88"/>
      <c r="AA34" s="88"/>
      <c r="AB34" s="88"/>
      <c r="AC34" s="88"/>
      <c r="AD34" s="88"/>
      <c r="AE34" s="88"/>
      <c r="AF34" s="88"/>
      <c r="AG34" s="88"/>
      <c r="AH34" s="88"/>
      <c r="AI34" s="88"/>
      <c r="AJ34" s="88"/>
      <c r="AK34" s="88"/>
      <c r="AL34" s="88"/>
      <c r="AM34" s="88"/>
      <c r="AN34" s="88"/>
      <c r="AO34" s="88"/>
      <c r="AP34" s="88"/>
      <c r="AQ34" s="88"/>
      <c r="AR34" s="88"/>
      <c r="AS34" s="88"/>
      <c r="AT34" s="88"/>
      <c r="AU34" s="88"/>
    </row>
    <row r="35" spans="1:47" s="20" customFormat="1" ht="20" customHeight="1" x14ac:dyDescent="0.2">
      <c r="A35" s="88"/>
      <c r="B35" s="214" t="s">
        <v>234</v>
      </c>
      <c r="C35" s="215">
        <v>0</v>
      </c>
      <c r="D35" s="215">
        <v>0</v>
      </c>
      <c r="E35" s="215">
        <v>0</v>
      </c>
      <c r="F35" s="215">
        <v>0</v>
      </c>
      <c r="G35" s="215">
        <v>0</v>
      </c>
      <c r="H35" s="215">
        <v>0</v>
      </c>
      <c r="I35" s="215">
        <v>0</v>
      </c>
      <c r="J35" s="215">
        <v>0</v>
      </c>
      <c r="K35" s="215">
        <v>0</v>
      </c>
      <c r="L35" s="215">
        <v>0</v>
      </c>
      <c r="M35" s="215">
        <v>0</v>
      </c>
      <c r="N35" s="215">
        <v>0</v>
      </c>
      <c r="O35" s="215">
        <v>0</v>
      </c>
      <c r="P35" s="215">
        <v>0</v>
      </c>
      <c r="Q35" s="215">
        <v>0</v>
      </c>
      <c r="R35" s="215">
        <v>0</v>
      </c>
      <c r="S35" s="215">
        <v>0</v>
      </c>
      <c r="T35" s="215">
        <v>0</v>
      </c>
      <c r="U35" s="215">
        <v>0</v>
      </c>
      <c r="V35" s="216">
        <f t="shared" si="3"/>
        <v>0</v>
      </c>
      <c r="W35" s="132"/>
      <c r="X35" s="88"/>
      <c r="Y35" s="88"/>
      <c r="Z35" s="88"/>
      <c r="AA35" s="88"/>
      <c r="AB35" s="88"/>
      <c r="AC35" s="88"/>
      <c r="AD35" s="88"/>
      <c r="AE35" s="88"/>
      <c r="AF35" s="88"/>
      <c r="AG35" s="88"/>
      <c r="AH35" s="88"/>
      <c r="AI35" s="88"/>
      <c r="AJ35" s="88"/>
      <c r="AK35" s="88"/>
      <c r="AL35" s="88"/>
      <c r="AM35" s="88"/>
      <c r="AN35" s="88"/>
      <c r="AO35" s="88"/>
      <c r="AP35" s="88"/>
      <c r="AQ35" s="88"/>
      <c r="AR35" s="88"/>
      <c r="AS35" s="88"/>
      <c r="AT35" s="88"/>
      <c r="AU35" s="88"/>
    </row>
    <row r="36" spans="1:47" s="20" customFormat="1" ht="20" customHeight="1" x14ac:dyDescent="0.2">
      <c r="A36" s="88"/>
      <c r="B36" s="214" t="s">
        <v>235</v>
      </c>
      <c r="C36" s="215">
        <v>0</v>
      </c>
      <c r="D36" s="215">
        <v>0</v>
      </c>
      <c r="E36" s="215">
        <v>0</v>
      </c>
      <c r="F36" s="215">
        <v>0</v>
      </c>
      <c r="G36" s="215">
        <v>0</v>
      </c>
      <c r="H36" s="215">
        <v>0</v>
      </c>
      <c r="I36" s="215">
        <v>0</v>
      </c>
      <c r="J36" s="215">
        <v>0</v>
      </c>
      <c r="K36" s="215">
        <v>0</v>
      </c>
      <c r="L36" s="215">
        <v>0</v>
      </c>
      <c r="M36" s="215">
        <v>0</v>
      </c>
      <c r="N36" s="215">
        <v>0</v>
      </c>
      <c r="O36" s="215">
        <v>0</v>
      </c>
      <c r="P36" s="215">
        <v>0</v>
      </c>
      <c r="Q36" s="215">
        <v>0</v>
      </c>
      <c r="R36" s="215">
        <v>0</v>
      </c>
      <c r="S36" s="215">
        <v>0</v>
      </c>
      <c r="T36" s="215">
        <v>0</v>
      </c>
      <c r="U36" s="215">
        <v>0</v>
      </c>
      <c r="V36" s="216">
        <f t="shared" ref="V36:V79" si="4">SUM(C36:U36)</f>
        <v>0</v>
      </c>
      <c r="W36" s="132"/>
      <c r="X36" s="88"/>
      <c r="Y36" s="88"/>
      <c r="Z36" s="88"/>
      <c r="AA36" s="88"/>
      <c r="AB36" s="88"/>
      <c r="AC36" s="88"/>
      <c r="AD36" s="88"/>
      <c r="AE36" s="88"/>
      <c r="AF36" s="88"/>
      <c r="AG36" s="88"/>
      <c r="AH36" s="88"/>
      <c r="AI36" s="88"/>
      <c r="AJ36" s="88"/>
      <c r="AK36" s="88"/>
      <c r="AL36" s="88"/>
      <c r="AM36" s="88"/>
      <c r="AN36" s="88"/>
      <c r="AO36" s="88"/>
      <c r="AP36" s="88"/>
      <c r="AQ36" s="88"/>
      <c r="AR36" s="88"/>
      <c r="AS36" s="88"/>
      <c r="AT36" s="88"/>
      <c r="AU36" s="88"/>
    </row>
    <row r="37" spans="1:47" s="20" customFormat="1" ht="20" customHeight="1" x14ac:dyDescent="0.2">
      <c r="A37" s="88"/>
      <c r="B37" s="214" t="s">
        <v>236</v>
      </c>
      <c r="C37" s="215">
        <v>0</v>
      </c>
      <c r="D37" s="215">
        <v>0</v>
      </c>
      <c r="E37" s="215">
        <v>0</v>
      </c>
      <c r="F37" s="215">
        <v>0</v>
      </c>
      <c r="G37" s="215">
        <v>0</v>
      </c>
      <c r="H37" s="215">
        <v>0</v>
      </c>
      <c r="I37" s="215">
        <v>0</v>
      </c>
      <c r="J37" s="215">
        <v>0</v>
      </c>
      <c r="K37" s="215">
        <v>0</v>
      </c>
      <c r="L37" s="215">
        <v>0</v>
      </c>
      <c r="M37" s="215">
        <v>0</v>
      </c>
      <c r="N37" s="215">
        <v>0</v>
      </c>
      <c r="O37" s="215">
        <v>0</v>
      </c>
      <c r="P37" s="215">
        <v>0</v>
      </c>
      <c r="Q37" s="215">
        <v>0</v>
      </c>
      <c r="R37" s="215">
        <v>0</v>
      </c>
      <c r="S37" s="215">
        <v>0</v>
      </c>
      <c r="T37" s="215">
        <v>0</v>
      </c>
      <c r="U37" s="215">
        <v>0</v>
      </c>
      <c r="V37" s="216">
        <f t="shared" si="4"/>
        <v>0</v>
      </c>
      <c r="W37" s="132"/>
      <c r="X37" s="88"/>
      <c r="Y37" s="88"/>
      <c r="Z37" s="88"/>
      <c r="AA37" s="88"/>
      <c r="AB37" s="88"/>
      <c r="AC37" s="88"/>
      <c r="AD37" s="88"/>
      <c r="AE37" s="88"/>
      <c r="AF37" s="88"/>
      <c r="AG37" s="88"/>
      <c r="AH37" s="88"/>
      <c r="AI37" s="88"/>
      <c r="AJ37" s="88"/>
      <c r="AK37" s="88"/>
      <c r="AL37" s="88"/>
      <c r="AM37" s="88"/>
      <c r="AN37" s="88"/>
      <c r="AO37" s="88"/>
      <c r="AP37" s="88"/>
      <c r="AQ37" s="88"/>
      <c r="AR37" s="88"/>
      <c r="AS37" s="88"/>
      <c r="AT37" s="88"/>
      <c r="AU37" s="88"/>
    </row>
    <row r="38" spans="1:47" s="20" customFormat="1" ht="20" customHeight="1" x14ac:dyDescent="0.2">
      <c r="A38" s="88"/>
      <c r="B38" s="214" t="s">
        <v>237</v>
      </c>
      <c r="C38" s="215">
        <v>0</v>
      </c>
      <c r="D38" s="215">
        <v>0</v>
      </c>
      <c r="E38" s="215">
        <v>0</v>
      </c>
      <c r="F38" s="215">
        <v>0</v>
      </c>
      <c r="G38" s="215">
        <v>0</v>
      </c>
      <c r="H38" s="215">
        <v>0</v>
      </c>
      <c r="I38" s="215">
        <v>0</v>
      </c>
      <c r="J38" s="215">
        <v>0</v>
      </c>
      <c r="K38" s="215">
        <v>0</v>
      </c>
      <c r="L38" s="215">
        <v>0</v>
      </c>
      <c r="M38" s="215">
        <v>0</v>
      </c>
      <c r="N38" s="215">
        <v>0</v>
      </c>
      <c r="O38" s="215">
        <v>0</v>
      </c>
      <c r="P38" s="215">
        <v>0</v>
      </c>
      <c r="Q38" s="215">
        <v>0</v>
      </c>
      <c r="R38" s="215">
        <v>0</v>
      </c>
      <c r="S38" s="215">
        <v>0</v>
      </c>
      <c r="T38" s="215">
        <v>0</v>
      </c>
      <c r="U38" s="215">
        <v>0</v>
      </c>
      <c r="V38" s="216">
        <f t="shared" si="4"/>
        <v>0</v>
      </c>
      <c r="W38" s="132"/>
      <c r="X38" s="88"/>
      <c r="Y38" s="88"/>
      <c r="Z38" s="88"/>
      <c r="AA38" s="88"/>
      <c r="AB38" s="88"/>
      <c r="AC38" s="88"/>
      <c r="AD38" s="88"/>
      <c r="AE38" s="88"/>
      <c r="AF38" s="88"/>
      <c r="AG38" s="88"/>
      <c r="AH38" s="88"/>
      <c r="AI38" s="88"/>
      <c r="AJ38" s="88"/>
      <c r="AK38" s="88"/>
      <c r="AL38" s="88"/>
      <c r="AM38" s="88"/>
      <c r="AN38" s="88"/>
      <c r="AO38" s="88"/>
      <c r="AP38" s="88"/>
      <c r="AQ38" s="88"/>
      <c r="AR38" s="88"/>
      <c r="AS38" s="88"/>
      <c r="AT38" s="88"/>
      <c r="AU38" s="88"/>
    </row>
    <row r="39" spans="1:47" s="20" customFormat="1" ht="20" customHeight="1" x14ac:dyDescent="0.2">
      <c r="A39" s="88"/>
      <c r="B39" s="214" t="s">
        <v>238</v>
      </c>
      <c r="C39" s="215">
        <v>0</v>
      </c>
      <c r="D39" s="215">
        <v>0</v>
      </c>
      <c r="E39" s="215">
        <v>0</v>
      </c>
      <c r="F39" s="215">
        <v>0</v>
      </c>
      <c r="G39" s="215">
        <v>0</v>
      </c>
      <c r="H39" s="215">
        <v>0</v>
      </c>
      <c r="I39" s="215">
        <v>0</v>
      </c>
      <c r="J39" s="215">
        <v>0</v>
      </c>
      <c r="K39" s="215">
        <v>0</v>
      </c>
      <c r="L39" s="215">
        <v>0</v>
      </c>
      <c r="M39" s="215">
        <v>0</v>
      </c>
      <c r="N39" s="215">
        <v>0</v>
      </c>
      <c r="O39" s="215">
        <v>0</v>
      </c>
      <c r="P39" s="215">
        <v>0</v>
      </c>
      <c r="Q39" s="215">
        <v>0</v>
      </c>
      <c r="R39" s="215">
        <v>0</v>
      </c>
      <c r="S39" s="215">
        <v>0</v>
      </c>
      <c r="T39" s="215">
        <v>0</v>
      </c>
      <c r="U39" s="215">
        <v>0</v>
      </c>
      <c r="V39" s="216">
        <f t="shared" si="4"/>
        <v>0</v>
      </c>
      <c r="W39" s="132"/>
      <c r="X39" s="88"/>
      <c r="Y39" s="88"/>
      <c r="Z39" s="88"/>
      <c r="AA39" s="88"/>
      <c r="AB39" s="88"/>
      <c r="AC39" s="88"/>
      <c r="AD39" s="88"/>
      <c r="AE39" s="88"/>
      <c r="AF39" s="88"/>
      <c r="AG39" s="88"/>
      <c r="AH39" s="88"/>
      <c r="AI39" s="88"/>
      <c r="AJ39" s="88"/>
      <c r="AK39" s="88"/>
      <c r="AL39" s="88"/>
      <c r="AM39" s="88"/>
      <c r="AN39" s="88"/>
      <c r="AO39" s="88"/>
      <c r="AP39" s="88"/>
      <c r="AQ39" s="88"/>
      <c r="AR39" s="88"/>
      <c r="AS39" s="88"/>
      <c r="AT39" s="88"/>
      <c r="AU39" s="88"/>
    </row>
    <row r="40" spans="1:47" s="20" customFormat="1" ht="20" customHeight="1" x14ac:dyDescent="0.2">
      <c r="A40" s="88"/>
      <c r="B40" s="214" t="s">
        <v>239</v>
      </c>
      <c r="C40" s="215">
        <v>0</v>
      </c>
      <c r="D40" s="215">
        <v>0</v>
      </c>
      <c r="E40" s="215">
        <v>0</v>
      </c>
      <c r="F40" s="215">
        <v>0</v>
      </c>
      <c r="G40" s="215">
        <v>0</v>
      </c>
      <c r="H40" s="215">
        <v>0</v>
      </c>
      <c r="I40" s="215">
        <v>0</v>
      </c>
      <c r="J40" s="215">
        <v>0</v>
      </c>
      <c r="K40" s="215">
        <v>0</v>
      </c>
      <c r="L40" s="215">
        <v>0</v>
      </c>
      <c r="M40" s="215">
        <v>0</v>
      </c>
      <c r="N40" s="215">
        <v>0</v>
      </c>
      <c r="O40" s="215">
        <v>0</v>
      </c>
      <c r="P40" s="215">
        <v>0</v>
      </c>
      <c r="Q40" s="215">
        <v>0</v>
      </c>
      <c r="R40" s="215">
        <v>0</v>
      </c>
      <c r="S40" s="215">
        <v>0</v>
      </c>
      <c r="T40" s="215">
        <v>0</v>
      </c>
      <c r="U40" s="215">
        <v>0</v>
      </c>
      <c r="V40" s="216">
        <f t="shared" si="4"/>
        <v>0</v>
      </c>
      <c r="W40" s="132"/>
      <c r="X40" s="88"/>
      <c r="Y40" s="88"/>
      <c r="Z40" s="88"/>
      <c r="AA40" s="88"/>
      <c r="AB40" s="88"/>
      <c r="AC40" s="88"/>
      <c r="AD40" s="88"/>
      <c r="AE40" s="88"/>
      <c r="AF40" s="88"/>
      <c r="AG40" s="88"/>
      <c r="AH40" s="88"/>
      <c r="AI40" s="88"/>
      <c r="AJ40" s="88"/>
      <c r="AK40" s="88"/>
      <c r="AL40" s="88"/>
      <c r="AM40" s="88"/>
      <c r="AN40" s="88"/>
      <c r="AO40" s="88"/>
      <c r="AP40" s="88"/>
      <c r="AQ40" s="88"/>
      <c r="AR40" s="88"/>
      <c r="AS40" s="88"/>
      <c r="AT40" s="88"/>
      <c r="AU40" s="88"/>
    </row>
    <row r="41" spans="1:47" s="20" customFormat="1" ht="20" customHeight="1" x14ac:dyDescent="0.2">
      <c r="A41" s="88"/>
      <c r="B41" s="214" t="s">
        <v>240</v>
      </c>
      <c r="C41" s="215">
        <v>0</v>
      </c>
      <c r="D41" s="215">
        <v>0</v>
      </c>
      <c r="E41" s="215">
        <v>0</v>
      </c>
      <c r="F41" s="215">
        <v>0</v>
      </c>
      <c r="G41" s="215">
        <v>0</v>
      </c>
      <c r="H41" s="215">
        <v>0</v>
      </c>
      <c r="I41" s="215">
        <v>0</v>
      </c>
      <c r="J41" s="215">
        <v>0</v>
      </c>
      <c r="K41" s="215">
        <v>0</v>
      </c>
      <c r="L41" s="215">
        <v>0</v>
      </c>
      <c r="M41" s="215">
        <v>0</v>
      </c>
      <c r="N41" s="215">
        <v>0</v>
      </c>
      <c r="O41" s="215">
        <v>0</v>
      </c>
      <c r="P41" s="215">
        <v>0</v>
      </c>
      <c r="Q41" s="215">
        <v>0</v>
      </c>
      <c r="R41" s="215">
        <v>0</v>
      </c>
      <c r="S41" s="215">
        <v>0</v>
      </c>
      <c r="T41" s="215">
        <v>0</v>
      </c>
      <c r="U41" s="215">
        <v>0</v>
      </c>
      <c r="V41" s="216">
        <f t="shared" si="4"/>
        <v>0</v>
      </c>
      <c r="W41" s="136"/>
      <c r="X41" s="88"/>
      <c r="Y41" s="88"/>
      <c r="Z41" s="88"/>
      <c r="AA41" s="88"/>
      <c r="AB41" s="88"/>
      <c r="AC41" s="88"/>
      <c r="AD41" s="88"/>
      <c r="AE41" s="88"/>
      <c r="AF41" s="88"/>
      <c r="AG41" s="88"/>
      <c r="AH41" s="88"/>
      <c r="AI41" s="88"/>
      <c r="AJ41" s="88"/>
      <c r="AK41" s="88"/>
      <c r="AL41" s="88"/>
      <c r="AM41" s="88"/>
      <c r="AN41" s="88"/>
      <c r="AO41" s="88"/>
      <c r="AP41" s="88"/>
      <c r="AQ41" s="88"/>
      <c r="AR41" s="88"/>
      <c r="AS41" s="88"/>
      <c r="AT41" s="88"/>
      <c r="AU41" s="88"/>
    </row>
    <row r="42" spans="1:47" s="20" customFormat="1" ht="20" customHeight="1" x14ac:dyDescent="0.2">
      <c r="A42" s="88"/>
      <c r="B42" s="214" t="s">
        <v>241</v>
      </c>
      <c r="C42" s="215">
        <v>0</v>
      </c>
      <c r="D42" s="215">
        <v>0</v>
      </c>
      <c r="E42" s="215">
        <v>0</v>
      </c>
      <c r="F42" s="215">
        <v>0</v>
      </c>
      <c r="G42" s="215">
        <v>0</v>
      </c>
      <c r="H42" s="215">
        <v>0</v>
      </c>
      <c r="I42" s="215">
        <v>0</v>
      </c>
      <c r="J42" s="215">
        <v>0</v>
      </c>
      <c r="K42" s="215">
        <v>0</v>
      </c>
      <c r="L42" s="215">
        <v>0</v>
      </c>
      <c r="M42" s="215">
        <v>0</v>
      </c>
      <c r="N42" s="215">
        <v>0</v>
      </c>
      <c r="O42" s="215">
        <v>0</v>
      </c>
      <c r="P42" s="215">
        <v>0</v>
      </c>
      <c r="Q42" s="215">
        <v>0</v>
      </c>
      <c r="R42" s="215">
        <v>0</v>
      </c>
      <c r="S42" s="215">
        <v>0</v>
      </c>
      <c r="T42" s="215">
        <v>0</v>
      </c>
      <c r="U42" s="215">
        <v>0</v>
      </c>
      <c r="V42" s="216">
        <f t="shared" si="4"/>
        <v>0</v>
      </c>
      <c r="W42" s="132"/>
      <c r="X42" s="88"/>
      <c r="Y42" s="88"/>
      <c r="Z42" s="88"/>
      <c r="AA42" s="88"/>
      <c r="AB42" s="88"/>
      <c r="AC42" s="88"/>
      <c r="AD42" s="88"/>
      <c r="AE42" s="88"/>
      <c r="AF42" s="88"/>
      <c r="AG42" s="88"/>
      <c r="AH42" s="88"/>
      <c r="AI42" s="88"/>
      <c r="AJ42" s="88"/>
      <c r="AK42" s="88"/>
      <c r="AL42" s="88"/>
      <c r="AM42" s="88"/>
      <c r="AN42" s="88"/>
      <c r="AO42" s="88"/>
      <c r="AP42" s="88"/>
      <c r="AQ42" s="88"/>
      <c r="AR42" s="88"/>
      <c r="AS42" s="88"/>
      <c r="AT42" s="88"/>
      <c r="AU42" s="88"/>
    </row>
    <row r="43" spans="1:47" s="20" customFormat="1" ht="20" customHeight="1" x14ac:dyDescent="0.2">
      <c r="A43" s="88"/>
      <c r="B43" s="214" t="s">
        <v>242</v>
      </c>
      <c r="C43" s="215">
        <v>0</v>
      </c>
      <c r="D43" s="215">
        <v>0</v>
      </c>
      <c r="E43" s="215">
        <v>0</v>
      </c>
      <c r="F43" s="215">
        <v>0</v>
      </c>
      <c r="G43" s="215">
        <v>0</v>
      </c>
      <c r="H43" s="215">
        <v>0</v>
      </c>
      <c r="I43" s="215">
        <v>0</v>
      </c>
      <c r="J43" s="215">
        <v>0</v>
      </c>
      <c r="K43" s="215">
        <v>0</v>
      </c>
      <c r="L43" s="215">
        <v>0</v>
      </c>
      <c r="M43" s="215">
        <v>0</v>
      </c>
      <c r="N43" s="215">
        <v>0</v>
      </c>
      <c r="O43" s="215">
        <v>0</v>
      </c>
      <c r="P43" s="215">
        <v>0</v>
      </c>
      <c r="Q43" s="215">
        <v>0</v>
      </c>
      <c r="R43" s="215">
        <v>0</v>
      </c>
      <c r="S43" s="215">
        <v>0</v>
      </c>
      <c r="T43" s="215">
        <v>0</v>
      </c>
      <c r="U43" s="215">
        <v>0</v>
      </c>
      <c r="V43" s="216">
        <f t="shared" si="4"/>
        <v>0</v>
      </c>
      <c r="W43" s="132"/>
      <c r="X43" s="88"/>
      <c r="Y43" s="88"/>
      <c r="Z43" s="88"/>
      <c r="AA43" s="88"/>
      <c r="AB43" s="88"/>
      <c r="AC43" s="88"/>
      <c r="AD43" s="88"/>
      <c r="AE43" s="88"/>
      <c r="AF43" s="88"/>
      <c r="AG43" s="88"/>
      <c r="AH43" s="88"/>
      <c r="AI43" s="88"/>
      <c r="AJ43" s="88"/>
      <c r="AK43" s="88"/>
      <c r="AL43" s="88"/>
      <c r="AM43" s="88"/>
      <c r="AN43" s="88"/>
      <c r="AO43" s="88"/>
      <c r="AP43" s="88"/>
      <c r="AQ43" s="88"/>
      <c r="AR43" s="88"/>
      <c r="AS43" s="88"/>
      <c r="AT43" s="88"/>
      <c r="AU43" s="88"/>
    </row>
    <row r="44" spans="1:47" s="20" customFormat="1" ht="20" customHeight="1" x14ac:dyDescent="0.2">
      <c r="A44" s="88"/>
      <c r="B44" s="214" t="s">
        <v>243</v>
      </c>
      <c r="C44" s="215">
        <v>0</v>
      </c>
      <c r="D44" s="215">
        <v>0</v>
      </c>
      <c r="E44" s="215">
        <v>0</v>
      </c>
      <c r="F44" s="215">
        <v>0</v>
      </c>
      <c r="G44" s="215">
        <v>0</v>
      </c>
      <c r="H44" s="215">
        <v>0</v>
      </c>
      <c r="I44" s="215">
        <v>0</v>
      </c>
      <c r="J44" s="215">
        <v>0</v>
      </c>
      <c r="K44" s="215">
        <v>0</v>
      </c>
      <c r="L44" s="215">
        <v>0</v>
      </c>
      <c r="M44" s="215">
        <v>0</v>
      </c>
      <c r="N44" s="215">
        <v>0</v>
      </c>
      <c r="O44" s="215">
        <v>0</v>
      </c>
      <c r="P44" s="215">
        <v>0</v>
      </c>
      <c r="Q44" s="215">
        <v>0</v>
      </c>
      <c r="R44" s="215">
        <v>0</v>
      </c>
      <c r="S44" s="215">
        <v>0</v>
      </c>
      <c r="T44" s="215">
        <v>0</v>
      </c>
      <c r="U44" s="215">
        <v>0</v>
      </c>
      <c r="V44" s="216">
        <f t="shared" si="4"/>
        <v>0</v>
      </c>
      <c r="W44" s="132"/>
      <c r="X44" s="88"/>
      <c r="Y44" s="88"/>
      <c r="Z44" s="88"/>
      <c r="AA44" s="88"/>
      <c r="AB44" s="88"/>
      <c r="AC44" s="88"/>
      <c r="AD44" s="88"/>
      <c r="AE44" s="88"/>
      <c r="AF44" s="88"/>
      <c r="AG44" s="88"/>
      <c r="AH44" s="88"/>
      <c r="AI44" s="88"/>
      <c r="AJ44" s="88"/>
      <c r="AK44" s="88"/>
      <c r="AL44" s="88"/>
      <c r="AM44" s="88"/>
      <c r="AN44" s="88"/>
      <c r="AO44" s="88"/>
      <c r="AP44" s="88"/>
      <c r="AQ44" s="88"/>
      <c r="AR44" s="88"/>
      <c r="AS44" s="88"/>
      <c r="AT44" s="88"/>
      <c r="AU44" s="88"/>
    </row>
    <row r="45" spans="1:47" s="20" customFormat="1" ht="20" customHeight="1" x14ac:dyDescent="0.2">
      <c r="A45" s="88"/>
      <c r="B45" s="214" t="s">
        <v>244</v>
      </c>
      <c r="C45" s="215">
        <v>0</v>
      </c>
      <c r="D45" s="215">
        <v>0</v>
      </c>
      <c r="E45" s="215">
        <v>0</v>
      </c>
      <c r="F45" s="215">
        <v>0</v>
      </c>
      <c r="G45" s="215">
        <v>0</v>
      </c>
      <c r="H45" s="215">
        <v>0</v>
      </c>
      <c r="I45" s="215">
        <v>0</v>
      </c>
      <c r="J45" s="215">
        <v>0</v>
      </c>
      <c r="K45" s="215">
        <v>0</v>
      </c>
      <c r="L45" s="215">
        <v>0</v>
      </c>
      <c r="M45" s="215">
        <v>0</v>
      </c>
      <c r="N45" s="215">
        <v>0</v>
      </c>
      <c r="O45" s="215">
        <v>0</v>
      </c>
      <c r="P45" s="215">
        <v>0</v>
      </c>
      <c r="Q45" s="215">
        <v>0</v>
      </c>
      <c r="R45" s="215">
        <v>0</v>
      </c>
      <c r="S45" s="215">
        <v>0</v>
      </c>
      <c r="T45" s="215">
        <v>0</v>
      </c>
      <c r="U45" s="215">
        <v>0</v>
      </c>
      <c r="V45" s="216">
        <f t="shared" si="4"/>
        <v>0</v>
      </c>
      <c r="W45" s="132"/>
      <c r="X45" s="88"/>
      <c r="Y45" s="88"/>
      <c r="Z45" s="88"/>
      <c r="AA45" s="88"/>
      <c r="AB45" s="88"/>
      <c r="AC45" s="88"/>
      <c r="AD45" s="88"/>
      <c r="AE45" s="88"/>
      <c r="AF45" s="88"/>
      <c r="AG45" s="88"/>
      <c r="AH45" s="88"/>
      <c r="AI45" s="88"/>
      <c r="AJ45" s="88"/>
      <c r="AK45" s="88"/>
      <c r="AL45" s="88"/>
      <c r="AM45" s="88"/>
      <c r="AN45" s="88"/>
      <c r="AO45" s="88"/>
      <c r="AP45" s="88"/>
      <c r="AQ45" s="88"/>
      <c r="AR45" s="88"/>
      <c r="AS45" s="88"/>
      <c r="AT45" s="88"/>
      <c r="AU45" s="88"/>
    </row>
    <row r="46" spans="1:47" s="20" customFormat="1" ht="20" customHeight="1" x14ac:dyDescent="0.2">
      <c r="A46" s="88"/>
      <c r="B46" s="214" t="s">
        <v>245</v>
      </c>
      <c r="C46" s="215">
        <v>0</v>
      </c>
      <c r="D46" s="215">
        <v>0</v>
      </c>
      <c r="E46" s="215">
        <v>0</v>
      </c>
      <c r="F46" s="215">
        <v>0</v>
      </c>
      <c r="G46" s="215">
        <v>0</v>
      </c>
      <c r="H46" s="215">
        <v>0</v>
      </c>
      <c r="I46" s="215">
        <v>0</v>
      </c>
      <c r="J46" s="215">
        <v>0</v>
      </c>
      <c r="K46" s="215">
        <v>0</v>
      </c>
      <c r="L46" s="215">
        <v>0</v>
      </c>
      <c r="M46" s="215">
        <v>0</v>
      </c>
      <c r="N46" s="215">
        <v>0</v>
      </c>
      <c r="O46" s="215">
        <v>0</v>
      </c>
      <c r="P46" s="215">
        <v>0</v>
      </c>
      <c r="Q46" s="215">
        <v>0</v>
      </c>
      <c r="R46" s="215">
        <v>0</v>
      </c>
      <c r="S46" s="215">
        <v>0</v>
      </c>
      <c r="T46" s="215">
        <v>0</v>
      </c>
      <c r="U46" s="215">
        <v>0</v>
      </c>
      <c r="V46" s="216">
        <f t="shared" si="4"/>
        <v>0</v>
      </c>
      <c r="W46" s="132"/>
      <c r="X46" s="88"/>
      <c r="Y46" s="88"/>
      <c r="Z46" s="88"/>
      <c r="AA46" s="88"/>
      <c r="AB46" s="88"/>
      <c r="AC46" s="88"/>
      <c r="AD46" s="88"/>
      <c r="AE46" s="88"/>
      <c r="AF46" s="88"/>
      <c r="AG46" s="88"/>
      <c r="AH46" s="88"/>
      <c r="AI46" s="88"/>
      <c r="AJ46" s="88"/>
      <c r="AK46" s="88"/>
      <c r="AL46" s="88"/>
      <c r="AM46" s="88"/>
      <c r="AN46" s="88"/>
      <c r="AO46" s="88"/>
      <c r="AP46" s="88"/>
      <c r="AQ46" s="88"/>
      <c r="AR46" s="88"/>
      <c r="AS46" s="88"/>
      <c r="AT46" s="88"/>
      <c r="AU46" s="88"/>
    </row>
    <row r="47" spans="1:47" s="20" customFormat="1" ht="20" customHeight="1" x14ac:dyDescent="0.2">
      <c r="A47" s="88"/>
      <c r="B47" s="214" t="s">
        <v>246</v>
      </c>
      <c r="C47" s="215">
        <v>0</v>
      </c>
      <c r="D47" s="215">
        <v>0</v>
      </c>
      <c r="E47" s="215">
        <v>0</v>
      </c>
      <c r="F47" s="215">
        <v>0</v>
      </c>
      <c r="G47" s="215">
        <v>0</v>
      </c>
      <c r="H47" s="215">
        <v>0</v>
      </c>
      <c r="I47" s="215">
        <v>0</v>
      </c>
      <c r="J47" s="215">
        <v>0</v>
      </c>
      <c r="K47" s="215">
        <v>0</v>
      </c>
      <c r="L47" s="215">
        <v>0</v>
      </c>
      <c r="M47" s="215">
        <v>0</v>
      </c>
      <c r="N47" s="215">
        <v>0</v>
      </c>
      <c r="O47" s="215">
        <v>0</v>
      </c>
      <c r="P47" s="215">
        <v>0</v>
      </c>
      <c r="Q47" s="215">
        <v>0</v>
      </c>
      <c r="R47" s="215">
        <v>0</v>
      </c>
      <c r="S47" s="215">
        <v>0</v>
      </c>
      <c r="T47" s="215">
        <v>0</v>
      </c>
      <c r="U47" s="215">
        <v>0</v>
      </c>
      <c r="V47" s="216">
        <f t="shared" si="4"/>
        <v>0</v>
      </c>
      <c r="W47" s="132"/>
      <c r="X47" s="88"/>
      <c r="Y47" s="88"/>
      <c r="Z47" s="88"/>
      <c r="AA47" s="88"/>
      <c r="AB47" s="88"/>
      <c r="AC47" s="88"/>
      <c r="AD47" s="88"/>
      <c r="AE47" s="88"/>
      <c r="AF47" s="88"/>
      <c r="AG47" s="88"/>
      <c r="AH47" s="88"/>
      <c r="AI47" s="88"/>
      <c r="AJ47" s="88"/>
      <c r="AK47" s="88"/>
      <c r="AL47" s="88"/>
      <c r="AM47" s="88"/>
      <c r="AN47" s="88"/>
      <c r="AO47" s="88"/>
      <c r="AP47" s="88"/>
      <c r="AQ47" s="88"/>
      <c r="AR47" s="88"/>
      <c r="AS47" s="88"/>
      <c r="AT47" s="88"/>
      <c r="AU47" s="88"/>
    </row>
    <row r="48" spans="1:47" s="20" customFormat="1" ht="20" customHeight="1" x14ac:dyDescent="0.2">
      <c r="A48" s="88"/>
      <c r="B48" s="214" t="s">
        <v>247</v>
      </c>
      <c r="C48" s="215">
        <v>0</v>
      </c>
      <c r="D48" s="215">
        <v>0</v>
      </c>
      <c r="E48" s="215">
        <v>0</v>
      </c>
      <c r="F48" s="215">
        <v>0</v>
      </c>
      <c r="G48" s="215">
        <v>0</v>
      </c>
      <c r="H48" s="215">
        <v>0</v>
      </c>
      <c r="I48" s="215">
        <v>0</v>
      </c>
      <c r="J48" s="215">
        <v>0</v>
      </c>
      <c r="K48" s="215">
        <v>0</v>
      </c>
      <c r="L48" s="215">
        <v>0</v>
      </c>
      <c r="M48" s="215">
        <v>0</v>
      </c>
      <c r="N48" s="215">
        <v>0</v>
      </c>
      <c r="O48" s="215">
        <v>0</v>
      </c>
      <c r="P48" s="215">
        <v>0</v>
      </c>
      <c r="Q48" s="215">
        <v>0</v>
      </c>
      <c r="R48" s="215">
        <v>0</v>
      </c>
      <c r="S48" s="215">
        <v>0</v>
      </c>
      <c r="T48" s="215">
        <v>0</v>
      </c>
      <c r="U48" s="215">
        <v>0</v>
      </c>
      <c r="V48" s="216">
        <f t="shared" si="4"/>
        <v>0</v>
      </c>
      <c r="W48" s="132"/>
      <c r="X48" s="88"/>
      <c r="Y48" s="88"/>
      <c r="Z48" s="88"/>
      <c r="AA48" s="88"/>
      <c r="AB48" s="88"/>
      <c r="AC48" s="88"/>
      <c r="AD48" s="88"/>
      <c r="AE48" s="88"/>
      <c r="AF48" s="88"/>
      <c r="AG48" s="88"/>
      <c r="AH48" s="88"/>
      <c r="AI48" s="88"/>
      <c r="AJ48" s="88"/>
      <c r="AK48" s="88"/>
      <c r="AL48" s="88"/>
      <c r="AM48" s="88"/>
      <c r="AN48" s="88"/>
      <c r="AO48" s="88"/>
      <c r="AP48" s="88"/>
      <c r="AQ48" s="88"/>
      <c r="AR48" s="88"/>
      <c r="AS48" s="88"/>
      <c r="AT48" s="88"/>
      <c r="AU48" s="88"/>
    </row>
    <row r="49" spans="1:47" s="20" customFormat="1" ht="20" customHeight="1" x14ac:dyDescent="0.2">
      <c r="A49" s="88"/>
      <c r="B49" s="214" t="s">
        <v>248</v>
      </c>
      <c r="C49" s="215">
        <v>0</v>
      </c>
      <c r="D49" s="215">
        <v>0</v>
      </c>
      <c r="E49" s="215">
        <v>0</v>
      </c>
      <c r="F49" s="215">
        <v>0</v>
      </c>
      <c r="G49" s="215">
        <v>0</v>
      </c>
      <c r="H49" s="215">
        <v>0</v>
      </c>
      <c r="I49" s="215">
        <v>0</v>
      </c>
      <c r="J49" s="215">
        <v>0</v>
      </c>
      <c r="K49" s="215">
        <v>0</v>
      </c>
      <c r="L49" s="215">
        <v>0</v>
      </c>
      <c r="M49" s="215">
        <v>0</v>
      </c>
      <c r="N49" s="215">
        <v>0</v>
      </c>
      <c r="O49" s="215">
        <v>0</v>
      </c>
      <c r="P49" s="215">
        <v>0</v>
      </c>
      <c r="Q49" s="215">
        <v>0</v>
      </c>
      <c r="R49" s="215">
        <v>0</v>
      </c>
      <c r="S49" s="215">
        <v>0</v>
      </c>
      <c r="T49" s="215">
        <v>0</v>
      </c>
      <c r="U49" s="215">
        <v>0</v>
      </c>
      <c r="V49" s="216">
        <f t="shared" si="4"/>
        <v>0</v>
      </c>
      <c r="W49" s="132"/>
      <c r="X49" s="88"/>
      <c r="Y49" s="88"/>
      <c r="Z49" s="88"/>
      <c r="AA49" s="88"/>
      <c r="AB49" s="88"/>
      <c r="AC49" s="88"/>
      <c r="AD49" s="88"/>
      <c r="AE49" s="88"/>
      <c r="AF49" s="88"/>
      <c r="AG49" s="88"/>
      <c r="AH49" s="88"/>
      <c r="AI49" s="88"/>
      <c r="AJ49" s="88"/>
      <c r="AK49" s="88"/>
      <c r="AL49" s="88"/>
      <c r="AM49" s="88"/>
      <c r="AN49" s="88"/>
      <c r="AO49" s="88"/>
      <c r="AP49" s="88"/>
      <c r="AQ49" s="88"/>
      <c r="AR49" s="88"/>
      <c r="AS49" s="88"/>
      <c r="AT49" s="88"/>
      <c r="AU49" s="88"/>
    </row>
    <row r="50" spans="1:47" s="20" customFormat="1" ht="20" customHeight="1" x14ac:dyDescent="0.2">
      <c r="A50" s="88"/>
      <c r="B50" s="214" t="s">
        <v>249</v>
      </c>
      <c r="C50" s="215">
        <v>0</v>
      </c>
      <c r="D50" s="215">
        <v>0</v>
      </c>
      <c r="E50" s="215">
        <v>0</v>
      </c>
      <c r="F50" s="215">
        <v>0</v>
      </c>
      <c r="G50" s="215">
        <v>0</v>
      </c>
      <c r="H50" s="215">
        <v>0</v>
      </c>
      <c r="I50" s="215">
        <v>0</v>
      </c>
      <c r="J50" s="215">
        <v>0</v>
      </c>
      <c r="K50" s="215">
        <v>0</v>
      </c>
      <c r="L50" s="215">
        <v>0</v>
      </c>
      <c r="M50" s="215">
        <v>0</v>
      </c>
      <c r="N50" s="215">
        <v>0</v>
      </c>
      <c r="O50" s="215">
        <v>0</v>
      </c>
      <c r="P50" s="215">
        <v>0</v>
      </c>
      <c r="Q50" s="215">
        <v>0</v>
      </c>
      <c r="R50" s="215">
        <v>0</v>
      </c>
      <c r="S50" s="215">
        <v>0</v>
      </c>
      <c r="T50" s="215">
        <v>0</v>
      </c>
      <c r="U50" s="215">
        <v>0</v>
      </c>
      <c r="V50" s="216">
        <f t="shared" si="4"/>
        <v>0</v>
      </c>
      <c r="W50" s="132"/>
      <c r="X50" s="88"/>
      <c r="Y50" s="88"/>
      <c r="Z50" s="88"/>
      <c r="AA50" s="88"/>
      <c r="AB50" s="88"/>
      <c r="AC50" s="88"/>
      <c r="AD50" s="88"/>
      <c r="AE50" s="88"/>
      <c r="AF50" s="88"/>
      <c r="AG50" s="88"/>
      <c r="AH50" s="88"/>
      <c r="AI50" s="88"/>
      <c r="AJ50" s="88"/>
      <c r="AK50" s="88"/>
      <c r="AL50" s="88"/>
      <c r="AM50" s="88"/>
      <c r="AN50" s="88"/>
      <c r="AO50" s="88"/>
      <c r="AP50" s="88"/>
      <c r="AQ50" s="88"/>
      <c r="AR50" s="88"/>
      <c r="AS50" s="88"/>
      <c r="AT50" s="88"/>
      <c r="AU50" s="88"/>
    </row>
    <row r="51" spans="1:47" s="20" customFormat="1" ht="20" customHeight="1" x14ac:dyDescent="0.2">
      <c r="A51" s="88"/>
      <c r="B51" s="214" t="s">
        <v>250</v>
      </c>
      <c r="C51" s="215">
        <v>0</v>
      </c>
      <c r="D51" s="215">
        <v>0</v>
      </c>
      <c r="E51" s="215">
        <v>0</v>
      </c>
      <c r="F51" s="215">
        <v>0</v>
      </c>
      <c r="G51" s="215">
        <v>0</v>
      </c>
      <c r="H51" s="215">
        <v>0</v>
      </c>
      <c r="I51" s="215">
        <v>0</v>
      </c>
      <c r="J51" s="215">
        <v>0</v>
      </c>
      <c r="K51" s="215">
        <v>0</v>
      </c>
      <c r="L51" s="215">
        <v>0</v>
      </c>
      <c r="M51" s="215">
        <v>0</v>
      </c>
      <c r="N51" s="215">
        <v>0</v>
      </c>
      <c r="O51" s="215">
        <v>0</v>
      </c>
      <c r="P51" s="215">
        <v>0</v>
      </c>
      <c r="Q51" s="215">
        <v>0</v>
      </c>
      <c r="R51" s="215">
        <v>0</v>
      </c>
      <c r="S51" s="215">
        <v>0</v>
      </c>
      <c r="T51" s="215">
        <v>0</v>
      </c>
      <c r="U51" s="215">
        <v>0</v>
      </c>
      <c r="V51" s="216">
        <f t="shared" si="4"/>
        <v>0</v>
      </c>
      <c r="W51" s="132"/>
      <c r="X51" s="88"/>
      <c r="Y51" s="88"/>
      <c r="Z51" s="88"/>
      <c r="AA51" s="88"/>
      <c r="AB51" s="88"/>
      <c r="AC51" s="88"/>
      <c r="AD51" s="88"/>
      <c r="AE51" s="88"/>
      <c r="AF51" s="88"/>
      <c r="AG51" s="88"/>
      <c r="AH51" s="88"/>
      <c r="AI51" s="88"/>
      <c r="AJ51" s="88"/>
      <c r="AK51" s="88"/>
      <c r="AL51" s="88"/>
      <c r="AM51" s="88"/>
      <c r="AN51" s="88"/>
      <c r="AO51" s="88"/>
      <c r="AP51" s="88"/>
      <c r="AQ51" s="88"/>
      <c r="AR51" s="88"/>
      <c r="AS51" s="88"/>
      <c r="AT51" s="88"/>
      <c r="AU51" s="88"/>
    </row>
    <row r="52" spans="1:47" s="20" customFormat="1" ht="20" customHeight="1" x14ac:dyDescent="0.2">
      <c r="A52" s="88"/>
      <c r="B52" s="214" t="s">
        <v>251</v>
      </c>
      <c r="C52" s="215">
        <v>0</v>
      </c>
      <c r="D52" s="215">
        <v>0</v>
      </c>
      <c r="E52" s="215">
        <v>0</v>
      </c>
      <c r="F52" s="215">
        <v>0</v>
      </c>
      <c r="G52" s="215">
        <v>0</v>
      </c>
      <c r="H52" s="215">
        <v>0</v>
      </c>
      <c r="I52" s="215">
        <v>0</v>
      </c>
      <c r="J52" s="215">
        <v>0</v>
      </c>
      <c r="K52" s="215">
        <v>0</v>
      </c>
      <c r="L52" s="215">
        <v>0</v>
      </c>
      <c r="M52" s="215">
        <v>0</v>
      </c>
      <c r="N52" s="215">
        <v>0</v>
      </c>
      <c r="O52" s="215">
        <v>0</v>
      </c>
      <c r="P52" s="215">
        <v>0</v>
      </c>
      <c r="Q52" s="215">
        <v>0</v>
      </c>
      <c r="R52" s="215">
        <v>0</v>
      </c>
      <c r="S52" s="215">
        <v>0</v>
      </c>
      <c r="T52" s="215">
        <v>0</v>
      </c>
      <c r="U52" s="215">
        <v>0</v>
      </c>
      <c r="V52" s="216">
        <f t="shared" si="4"/>
        <v>0</v>
      </c>
      <c r="W52" s="132"/>
      <c r="X52" s="88"/>
      <c r="Y52" s="88"/>
      <c r="Z52" s="88"/>
      <c r="AA52" s="88"/>
      <c r="AB52" s="88"/>
      <c r="AC52" s="88"/>
      <c r="AD52" s="88"/>
      <c r="AE52" s="88"/>
      <c r="AF52" s="88"/>
      <c r="AG52" s="88"/>
      <c r="AH52" s="88"/>
      <c r="AI52" s="88"/>
      <c r="AJ52" s="88"/>
      <c r="AK52" s="88"/>
      <c r="AL52" s="88"/>
      <c r="AM52" s="88"/>
      <c r="AN52" s="88"/>
      <c r="AO52" s="88"/>
      <c r="AP52" s="88"/>
      <c r="AQ52" s="88"/>
      <c r="AR52" s="88"/>
      <c r="AS52" s="88"/>
      <c r="AT52" s="88"/>
      <c r="AU52" s="88"/>
    </row>
    <row r="53" spans="1:47" s="20" customFormat="1" ht="20" customHeight="1" x14ac:dyDescent="0.2">
      <c r="A53" s="88"/>
      <c r="B53" s="214" t="s">
        <v>252</v>
      </c>
      <c r="C53" s="215">
        <v>0</v>
      </c>
      <c r="D53" s="215">
        <v>0</v>
      </c>
      <c r="E53" s="215">
        <v>0</v>
      </c>
      <c r="F53" s="215">
        <v>0</v>
      </c>
      <c r="G53" s="215">
        <v>0</v>
      </c>
      <c r="H53" s="215">
        <v>0</v>
      </c>
      <c r="I53" s="215">
        <v>0</v>
      </c>
      <c r="J53" s="215">
        <v>0</v>
      </c>
      <c r="K53" s="215">
        <v>0</v>
      </c>
      <c r="L53" s="215">
        <v>0</v>
      </c>
      <c r="M53" s="215">
        <v>0</v>
      </c>
      <c r="N53" s="215">
        <v>0</v>
      </c>
      <c r="O53" s="215">
        <v>0</v>
      </c>
      <c r="P53" s="215">
        <v>0</v>
      </c>
      <c r="Q53" s="215">
        <v>0</v>
      </c>
      <c r="R53" s="215">
        <v>0</v>
      </c>
      <c r="S53" s="215">
        <v>0</v>
      </c>
      <c r="T53" s="215">
        <v>0</v>
      </c>
      <c r="U53" s="215">
        <v>0</v>
      </c>
      <c r="V53" s="216">
        <f t="shared" si="4"/>
        <v>0</v>
      </c>
      <c r="W53" s="132"/>
      <c r="X53" s="88"/>
      <c r="Y53" s="88"/>
      <c r="Z53" s="88"/>
      <c r="AA53" s="88"/>
      <c r="AB53" s="88"/>
      <c r="AC53" s="88"/>
      <c r="AD53" s="88"/>
      <c r="AE53" s="88"/>
      <c r="AF53" s="88"/>
      <c r="AG53" s="88"/>
      <c r="AH53" s="88"/>
      <c r="AI53" s="88"/>
      <c r="AJ53" s="88"/>
      <c r="AK53" s="88"/>
      <c r="AL53" s="88"/>
      <c r="AM53" s="88"/>
      <c r="AN53" s="88"/>
      <c r="AO53" s="88"/>
      <c r="AP53" s="88"/>
      <c r="AQ53" s="88"/>
      <c r="AR53" s="88"/>
      <c r="AS53" s="88"/>
      <c r="AT53" s="88"/>
      <c r="AU53" s="88"/>
    </row>
    <row r="54" spans="1:47" s="20" customFormat="1" ht="20" customHeight="1" x14ac:dyDescent="0.2">
      <c r="A54" s="88"/>
      <c r="B54" s="214" t="s">
        <v>253</v>
      </c>
      <c r="C54" s="215">
        <v>0</v>
      </c>
      <c r="D54" s="215">
        <v>0</v>
      </c>
      <c r="E54" s="215">
        <v>0</v>
      </c>
      <c r="F54" s="215">
        <v>0</v>
      </c>
      <c r="G54" s="215">
        <v>0</v>
      </c>
      <c r="H54" s="215">
        <v>0</v>
      </c>
      <c r="I54" s="215">
        <v>0</v>
      </c>
      <c r="J54" s="215">
        <v>0</v>
      </c>
      <c r="K54" s="215">
        <v>0</v>
      </c>
      <c r="L54" s="215">
        <v>0</v>
      </c>
      <c r="M54" s="215">
        <v>0</v>
      </c>
      <c r="N54" s="215">
        <v>0</v>
      </c>
      <c r="O54" s="215">
        <v>0</v>
      </c>
      <c r="P54" s="215">
        <v>0</v>
      </c>
      <c r="Q54" s="215">
        <v>0</v>
      </c>
      <c r="R54" s="215">
        <v>0</v>
      </c>
      <c r="S54" s="215">
        <v>0</v>
      </c>
      <c r="T54" s="215">
        <v>0</v>
      </c>
      <c r="U54" s="215">
        <v>0</v>
      </c>
      <c r="V54" s="216">
        <f t="shared" si="4"/>
        <v>0</v>
      </c>
      <c r="W54" s="132"/>
      <c r="X54" s="88"/>
      <c r="Y54" s="88"/>
      <c r="Z54" s="88"/>
      <c r="AA54" s="88"/>
      <c r="AB54" s="88"/>
      <c r="AC54" s="88"/>
      <c r="AD54" s="88"/>
      <c r="AE54" s="88"/>
      <c r="AF54" s="88"/>
      <c r="AG54" s="88"/>
      <c r="AH54" s="88"/>
      <c r="AI54" s="88"/>
      <c r="AJ54" s="88"/>
      <c r="AK54" s="88"/>
      <c r="AL54" s="88"/>
      <c r="AM54" s="88"/>
      <c r="AN54" s="88"/>
      <c r="AO54" s="88"/>
      <c r="AP54" s="88"/>
      <c r="AQ54" s="88"/>
      <c r="AR54" s="88"/>
      <c r="AS54" s="88"/>
      <c r="AT54" s="88"/>
      <c r="AU54" s="88"/>
    </row>
    <row r="55" spans="1:47" s="20" customFormat="1" ht="20" customHeight="1" x14ac:dyDescent="0.2">
      <c r="A55" s="88"/>
      <c r="B55" s="214" t="s">
        <v>254</v>
      </c>
      <c r="C55" s="215">
        <v>0</v>
      </c>
      <c r="D55" s="215">
        <v>0</v>
      </c>
      <c r="E55" s="215">
        <v>0</v>
      </c>
      <c r="F55" s="215">
        <v>0</v>
      </c>
      <c r="G55" s="215">
        <v>0</v>
      </c>
      <c r="H55" s="215">
        <v>0</v>
      </c>
      <c r="I55" s="215">
        <v>0</v>
      </c>
      <c r="J55" s="215">
        <v>0</v>
      </c>
      <c r="K55" s="215">
        <v>0</v>
      </c>
      <c r="L55" s="215">
        <v>0</v>
      </c>
      <c r="M55" s="215">
        <v>0</v>
      </c>
      <c r="N55" s="215">
        <v>0</v>
      </c>
      <c r="O55" s="215">
        <v>0</v>
      </c>
      <c r="P55" s="215">
        <v>0</v>
      </c>
      <c r="Q55" s="215">
        <v>0</v>
      </c>
      <c r="R55" s="215">
        <v>0</v>
      </c>
      <c r="S55" s="215">
        <v>0</v>
      </c>
      <c r="T55" s="215">
        <v>0</v>
      </c>
      <c r="U55" s="215">
        <v>0</v>
      </c>
      <c r="V55" s="216">
        <f t="shared" si="4"/>
        <v>0</v>
      </c>
      <c r="W55" s="132"/>
      <c r="X55" s="88"/>
      <c r="Y55" s="88"/>
      <c r="Z55" s="88"/>
      <c r="AA55" s="88"/>
      <c r="AB55" s="88"/>
      <c r="AC55" s="88"/>
      <c r="AD55" s="88"/>
      <c r="AE55" s="88"/>
      <c r="AF55" s="88"/>
      <c r="AG55" s="88"/>
      <c r="AH55" s="88"/>
      <c r="AI55" s="88"/>
      <c r="AJ55" s="88"/>
      <c r="AK55" s="88"/>
      <c r="AL55" s="88"/>
      <c r="AM55" s="88"/>
      <c r="AN55" s="88"/>
      <c r="AO55" s="88"/>
      <c r="AP55" s="88"/>
      <c r="AQ55" s="88"/>
      <c r="AR55" s="88"/>
      <c r="AS55" s="88"/>
      <c r="AT55" s="88"/>
      <c r="AU55" s="88"/>
    </row>
    <row r="56" spans="1:47" s="20" customFormat="1" ht="20" customHeight="1" x14ac:dyDescent="0.2">
      <c r="A56" s="88"/>
      <c r="B56" s="214" t="s">
        <v>255</v>
      </c>
      <c r="C56" s="215">
        <v>0</v>
      </c>
      <c r="D56" s="215">
        <v>0</v>
      </c>
      <c r="E56" s="215">
        <v>0</v>
      </c>
      <c r="F56" s="215">
        <v>0</v>
      </c>
      <c r="G56" s="215">
        <v>0</v>
      </c>
      <c r="H56" s="215">
        <v>0</v>
      </c>
      <c r="I56" s="215">
        <v>0</v>
      </c>
      <c r="J56" s="215">
        <v>0</v>
      </c>
      <c r="K56" s="215">
        <v>0</v>
      </c>
      <c r="L56" s="215">
        <v>0</v>
      </c>
      <c r="M56" s="215">
        <v>0</v>
      </c>
      <c r="N56" s="215">
        <v>0</v>
      </c>
      <c r="O56" s="215">
        <v>0</v>
      </c>
      <c r="P56" s="215">
        <v>0</v>
      </c>
      <c r="Q56" s="215">
        <v>0</v>
      </c>
      <c r="R56" s="215">
        <v>0</v>
      </c>
      <c r="S56" s="215">
        <v>0</v>
      </c>
      <c r="T56" s="215">
        <v>0</v>
      </c>
      <c r="U56" s="215">
        <v>0</v>
      </c>
      <c r="V56" s="216">
        <f t="shared" si="4"/>
        <v>0</v>
      </c>
      <c r="W56" s="132"/>
      <c r="X56" s="88"/>
      <c r="Y56" s="88"/>
      <c r="Z56" s="88"/>
      <c r="AA56" s="88"/>
      <c r="AB56" s="88"/>
      <c r="AC56" s="88"/>
      <c r="AD56" s="88"/>
      <c r="AE56" s="88"/>
      <c r="AF56" s="88"/>
      <c r="AG56" s="88"/>
      <c r="AH56" s="88"/>
      <c r="AI56" s="88"/>
      <c r="AJ56" s="88"/>
      <c r="AK56" s="88"/>
      <c r="AL56" s="88"/>
      <c r="AM56" s="88"/>
      <c r="AN56" s="88"/>
      <c r="AO56" s="88"/>
      <c r="AP56" s="88"/>
      <c r="AQ56" s="88"/>
      <c r="AR56" s="88"/>
      <c r="AS56" s="88"/>
      <c r="AT56" s="88"/>
      <c r="AU56" s="88"/>
    </row>
    <row r="57" spans="1:47" s="20" customFormat="1" ht="20" customHeight="1" x14ac:dyDescent="0.2">
      <c r="A57" s="88"/>
      <c r="B57" s="214" t="s">
        <v>256</v>
      </c>
      <c r="C57" s="215">
        <v>0</v>
      </c>
      <c r="D57" s="215">
        <v>0</v>
      </c>
      <c r="E57" s="215">
        <v>0</v>
      </c>
      <c r="F57" s="215">
        <v>0</v>
      </c>
      <c r="G57" s="215">
        <v>0</v>
      </c>
      <c r="H57" s="215">
        <v>0</v>
      </c>
      <c r="I57" s="215">
        <v>0</v>
      </c>
      <c r="J57" s="215">
        <v>0</v>
      </c>
      <c r="K57" s="215">
        <v>0</v>
      </c>
      <c r="L57" s="215">
        <v>0</v>
      </c>
      <c r="M57" s="215">
        <v>0</v>
      </c>
      <c r="N57" s="215">
        <v>0</v>
      </c>
      <c r="O57" s="215">
        <v>0</v>
      </c>
      <c r="P57" s="215">
        <v>0</v>
      </c>
      <c r="Q57" s="215">
        <v>0</v>
      </c>
      <c r="R57" s="215">
        <v>0</v>
      </c>
      <c r="S57" s="215">
        <v>0</v>
      </c>
      <c r="T57" s="215">
        <v>0</v>
      </c>
      <c r="U57" s="215">
        <v>0</v>
      </c>
      <c r="V57" s="216">
        <f t="shared" si="4"/>
        <v>0</v>
      </c>
      <c r="W57" s="132"/>
      <c r="X57" s="88"/>
      <c r="Y57" s="88"/>
      <c r="Z57" s="88"/>
      <c r="AA57" s="88"/>
      <c r="AB57" s="88"/>
      <c r="AC57" s="88"/>
      <c r="AD57" s="88"/>
      <c r="AE57" s="88"/>
      <c r="AF57" s="88"/>
      <c r="AG57" s="88"/>
      <c r="AH57" s="88"/>
      <c r="AI57" s="88"/>
      <c r="AJ57" s="88"/>
      <c r="AK57" s="88"/>
      <c r="AL57" s="88"/>
      <c r="AM57" s="88"/>
      <c r="AN57" s="88"/>
      <c r="AO57" s="88"/>
      <c r="AP57" s="88"/>
      <c r="AQ57" s="88"/>
      <c r="AR57" s="88"/>
      <c r="AS57" s="88"/>
      <c r="AT57" s="88"/>
      <c r="AU57" s="88"/>
    </row>
    <row r="58" spans="1:47" s="20" customFormat="1" ht="20" customHeight="1" x14ac:dyDescent="0.2">
      <c r="A58" s="88"/>
      <c r="B58" s="214" t="s">
        <v>257</v>
      </c>
      <c r="C58" s="215">
        <v>0</v>
      </c>
      <c r="D58" s="215">
        <v>0</v>
      </c>
      <c r="E58" s="215">
        <v>0</v>
      </c>
      <c r="F58" s="215">
        <v>0</v>
      </c>
      <c r="G58" s="215">
        <v>0</v>
      </c>
      <c r="H58" s="215">
        <v>0</v>
      </c>
      <c r="I58" s="215">
        <v>0</v>
      </c>
      <c r="J58" s="215">
        <v>0</v>
      </c>
      <c r="K58" s="215">
        <v>0</v>
      </c>
      <c r="L58" s="215">
        <v>0</v>
      </c>
      <c r="M58" s="215">
        <v>0</v>
      </c>
      <c r="N58" s="215">
        <v>0</v>
      </c>
      <c r="O58" s="215">
        <v>0</v>
      </c>
      <c r="P58" s="215">
        <v>0</v>
      </c>
      <c r="Q58" s="215">
        <v>0</v>
      </c>
      <c r="R58" s="215">
        <v>0</v>
      </c>
      <c r="S58" s="215">
        <v>0</v>
      </c>
      <c r="T58" s="215">
        <v>0</v>
      </c>
      <c r="U58" s="215">
        <v>0</v>
      </c>
      <c r="V58" s="216">
        <f t="shared" si="4"/>
        <v>0</v>
      </c>
      <c r="W58" s="132"/>
      <c r="X58" s="88"/>
      <c r="Y58" s="88"/>
      <c r="Z58" s="88"/>
      <c r="AA58" s="88"/>
      <c r="AB58" s="88"/>
      <c r="AC58" s="88"/>
      <c r="AD58" s="88"/>
      <c r="AE58" s="88"/>
      <c r="AF58" s="88"/>
      <c r="AG58" s="88"/>
      <c r="AH58" s="88"/>
      <c r="AI58" s="88"/>
      <c r="AJ58" s="88"/>
      <c r="AK58" s="88"/>
      <c r="AL58" s="88"/>
      <c r="AM58" s="88"/>
      <c r="AN58" s="88"/>
      <c r="AO58" s="88"/>
      <c r="AP58" s="88"/>
      <c r="AQ58" s="88"/>
      <c r="AR58" s="88"/>
      <c r="AS58" s="88"/>
      <c r="AT58" s="88"/>
      <c r="AU58" s="88"/>
    </row>
    <row r="59" spans="1:47" s="20" customFormat="1" ht="20" customHeight="1" x14ac:dyDescent="0.2">
      <c r="A59" s="88"/>
      <c r="B59" s="214" t="s">
        <v>258</v>
      </c>
      <c r="C59" s="215">
        <v>0</v>
      </c>
      <c r="D59" s="215">
        <v>0</v>
      </c>
      <c r="E59" s="215">
        <v>0</v>
      </c>
      <c r="F59" s="215">
        <v>0</v>
      </c>
      <c r="G59" s="215">
        <v>0</v>
      </c>
      <c r="H59" s="215">
        <v>0</v>
      </c>
      <c r="I59" s="215">
        <v>0</v>
      </c>
      <c r="J59" s="215">
        <v>0</v>
      </c>
      <c r="K59" s="215">
        <v>0</v>
      </c>
      <c r="L59" s="215">
        <v>0</v>
      </c>
      <c r="M59" s="215">
        <v>0</v>
      </c>
      <c r="N59" s="215">
        <v>0</v>
      </c>
      <c r="O59" s="215">
        <v>0</v>
      </c>
      <c r="P59" s="215">
        <v>0</v>
      </c>
      <c r="Q59" s="215">
        <v>0</v>
      </c>
      <c r="R59" s="215">
        <v>0</v>
      </c>
      <c r="S59" s="215">
        <v>0</v>
      </c>
      <c r="T59" s="215">
        <v>0</v>
      </c>
      <c r="U59" s="215">
        <v>0</v>
      </c>
      <c r="V59" s="216">
        <f t="shared" si="4"/>
        <v>0</v>
      </c>
      <c r="W59" s="132"/>
      <c r="X59" s="88"/>
      <c r="Y59" s="88"/>
      <c r="Z59" s="88"/>
      <c r="AA59" s="88"/>
      <c r="AB59" s="88"/>
      <c r="AC59" s="88"/>
      <c r="AD59" s="88"/>
      <c r="AE59" s="88"/>
      <c r="AF59" s="88"/>
      <c r="AG59" s="88"/>
      <c r="AH59" s="88"/>
      <c r="AI59" s="88"/>
      <c r="AJ59" s="88"/>
      <c r="AK59" s="88"/>
      <c r="AL59" s="88"/>
      <c r="AM59" s="88"/>
      <c r="AN59" s="88"/>
      <c r="AO59" s="88"/>
      <c r="AP59" s="88"/>
      <c r="AQ59" s="88"/>
      <c r="AR59" s="88"/>
      <c r="AS59" s="88"/>
      <c r="AT59" s="88"/>
      <c r="AU59" s="88"/>
    </row>
    <row r="60" spans="1:47" s="20" customFormat="1" ht="20" customHeight="1" x14ac:dyDescent="0.2">
      <c r="A60" s="88"/>
      <c r="B60" s="214" t="s">
        <v>259</v>
      </c>
      <c r="C60" s="215">
        <v>0</v>
      </c>
      <c r="D60" s="215">
        <v>0</v>
      </c>
      <c r="E60" s="215">
        <v>0</v>
      </c>
      <c r="F60" s="215">
        <v>0</v>
      </c>
      <c r="G60" s="215">
        <v>0</v>
      </c>
      <c r="H60" s="215">
        <v>0</v>
      </c>
      <c r="I60" s="215">
        <v>0</v>
      </c>
      <c r="J60" s="215">
        <v>0</v>
      </c>
      <c r="K60" s="215">
        <v>0</v>
      </c>
      <c r="L60" s="215">
        <v>0</v>
      </c>
      <c r="M60" s="215">
        <v>0</v>
      </c>
      <c r="N60" s="215">
        <v>0</v>
      </c>
      <c r="O60" s="215">
        <v>0</v>
      </c>
      <c r="P60" s="215">
        <v>0</v>
      </c>
      <c r="Q60" s="215">
        <v>0</v>
      </c>
      <c r="R60" s="215">
        <v>0</v>
      </c>
      <c r="S60" s="215">
        <v>0</v>
      </c>
      <c r="T60" s="215">
        <v>0</v>
      </c>
      <c r="U60" s="215">
        <v>0</v>
      </c>
      <c r="V60" s="216">
        <f t="shared" si="4"/>
        <v>0</v>
      </c>
      <c r="W60" s="132"/>
      <c r="X60" s="88"/>
      <c r="Y60" s="88"/>
      <c r="Z60" s="88"/>
      <c r="AA60" s="88"/>
      <c r="AB60" s="88"/>
      <c r="AC60" s="88"/>
      <c r="AD60" s="88"/>
      <c r="AE60" s="88"/>
      <c r="AF60" s="88"/>
      <c r="AG60" s="88"/>
      <c r="AH60" s="88"/>
      <c r="AI60" s="88"/>
      <c r="AJ60" s="88"/>
      <c r="AK60" s="88"/>
      <c r="AL60" s="88"/>
      <c r="AM60" s="88"/>
      <c r="AN60" s="88"/>
      <c r="AO60" s="88"/>
      <c r="AP60" s="88"/>
      <c r="AQ60" s="88"/>
      <c r="AR60" s="88"/>
      <c r="AS60" s="88"/>
      <c r="AT60" s="88"/>
      <c r="AU60" s="88"/>
    </row>
    <row r="61" spans="1:47" s="20" customFormat="1" ht="20" customHeight="1" x14ac:dyDescent="0.2">
      <c r="A61" s="88"/>
      <c r="B61" s="214" t="s">
        <v>260</v>
      </c>
      <c r="C61" s="215">
        <v>0</v>
      </c>
      <c r="D61" s="215">
        <v>0</v>
      </c>
      <c r="E61" s="215">
        <v>0</v>
      </c>
      <c r="F61" s="215">
        <v>0</v>
      </c>
      <c r="G61" s="215">
        <v>0</v>
      </c>
      <c r="H61" s="215">
        <v>0</v>
      </c>
      <c r="I61" s="215">
        <v>0</v>
      </c>
      <c r="J61" s="215">
        <v>0</v>
      </c>
      <c r="K61" s="215">
        <v>0</v>
      </c>
      <c r="L61" s="215">
        <v>0</v>
      </c>
      <c r="M61" s="215">
        <v>0</v>
      </c>
      <c r="N61" s="215">
        <v>0</v>
      </c>
      <c r="O61" s="215">
        <v>0</v>
      </c>
      <c r="P61" s="215">
        <v>0</v>
      </c>
      <c r="Q61" s="215">
        <v>0</v>
      </c>
      <c r="R61" s="215">
        <v>0</v>
      </c>
      <c r="S61" s="215">
        <v>0</v>
      </c>
      <c r="T61" s="215">
        <v>0</v>
      </c>
      <c r="U61" s="215">
        <v>0</v>
      </c>
      <c r="V61" s="216">
        <f t="shared" si="4"/>
        <v>0</v>
      </c>
      <c r="W61" s="132"/>
      <c r="X61" s="88"/>
      <c r="Y61" s="88"/>
      <c r="Z61" s="88"/>
      <c r="AA61" s="88"/>
      <c r="AB61" s="88"/>
      <c r="AC61" s="88"/>
      <c r="AD61" s="88"/>
      <c r="AE61" s="88"/>
      <c r="AF61" s="88"/>
      <c r="AG61" s="88"/>
      <c r="AH61" s="88"/>
      <c r="AI61" s="88"/>
      <c r="AJ61" s="88"/>
      <c r="AK61" s="88"/>
      <c r="AL61" s="88"/>
      <c r="AM61" s="88"/>
      <c r="AN61" s="88"/>
      <c r="AO61" s="88"/>
      <c r="AP61" s="88"/>
      <c r="AQ61" s="88"/>
      <c r="AR61" s="88"/>
      <c r="AS61" s="88"/>
      <c r="AT61" s="88"/>
      <c r="AU61" s="88"/>
    </row>
    <row r="62" spans="1:47" s="20" customFormat="1" ht="20" customHeight="1" x14ac:dyDescent="0.2">
      <c r="A62" s="88"/>
      <c r="B62" s="214" t="s">
        <v>261</v>
      </c>
      <c r="C62" s="215">
        <v>0</v>
      </c>
      <c r="D62" s="215">
        <v>0</v>
      </c>
      <c r="E62" s="215">
        <v>0</v>
      </c>
      <c r="F62" s="215">
        <v>0</v>
      </c>
      <c r="G62" s="215">
        <v>0</v>
      </c>
      <c r="H62" s="215">
        <v>0</v>
      </c>
      <c r="I62" s="215">
        <v>0</v>
      </c>
      <c r="J62" s="215">
        <v>0</v>
      </c>
      <c r="K62" s="215">
        <v>0</v>
      </c>
      <c r="L62" s="215">
        <v>0</v>
      </c>
      <c r="M62" s="215">
        <v>0</v>
      </c>
      <c r="N62" s="215">
        <v>0</v>
      </c>
      <c r="O62" s="215">
        <v>0</v>
      </c>
      <c r="P62" s="215">
        <v>0</v>
      </c>
      <c r="Q62" s="215">
        <v>0</v>
      </c>
      <c r="R62" s="215">
        <v>0</v>
      </c>
      <c r="S62" s="215">
        <v>0</v>
      </c>
      <c r="T62" s="215">
        <v>0</v>
      </c>
      <c r="U62" s="215">
        <v>0</v>
      </c>
      <c r="V62" s="216">
        <f t="shared" si="4"/>
        <v>0</v>
      </c>
      <c r="W62" s="132"/>
      <c r="X62" s="88"/>
      <c r="Y62" s="88"/>
      <c r="Z62" s="88"/>
      <c r="AA62" s="88"/>
      <c r="AB62" s="88"/>
      <c r="AC62" s="88"/>
      <c r="AD62" s="88"/>
      <c r="AE62" s="88"/>
      <c r="AF62" s="88"/>
      <c r="AG62" s="88"/>
      <c r="AH62" s="88"/>
      <c r="AI62" s="88"/>
      <c r="AJ62" s="88"/>
      <c r="AK62" s="88"/>
      <c r="AL62" s="88"/>
      <c r="AM62" s="88"/>
      <c r="AN62" s="88"/>
      <c r="AO62" s="88"/>
      <c r="AP62" s="88"/>
      <c r="AQ62" s="88"/>
      <c r="AR62" s="88"/>
      <c r="AS62" s="88"/>
      <c r="AT62" s="88"/>
      <c r="AU62" s="88"/>
    </row>
    <row r="63" spans="1:47" s="20" customFormat="1" ht="20" customHeight="1" x14ac:dyDescent="0.2">
      <c r="A63" s="88"/>
      <c r="B63" s="214" t="s">
        <v>262</v>
      </c>
      <c r="C63" s="215">
        <v>0</v>
      </c>
      <c r="D63" s="215">
        <v>0</v>
      </c>
      <c r="E63" s="215">
        <v>0</v>
      </c>
      <c r="F63" s="215">
        <v>0</v>
      </c>
      <c r="G63" s="215">
        <v>0</v>
      </c>
      <c r="H63" s="215">
        <v>0</v>
      </c>
      <c r="I63" s="215">
        <v>0</v>
      </c>
      <c r="J63" s="215">
        <v>0</v>
      </c>
      <c r="K63" s="215">
        <v>0</v>
      </c>
      <c r="L63" s="215">
        <v>0</v>
      </c>
      <c r="M63" s="215">
        <v>0</v>
      </c>
      <c r="N63" s="215">
        <v>0</v>
      </c>
      <c r="O63" s="215">
        <v>0</v>
      </c>
      <c r="P63" s="215">
        <v>0</v>
      </c>
      <c r="Q63" s="215">
        <v>0</v>
      </c>
      <c r="R63" s="215">
        <v>0</v>
      </c>
      <c r="S63" s="215">
        <v>0</v>
      </c>
      <c r="T63" s="215">
        <v>0</v>
      </c>
      <c r="U63" s="215">
        <v>0</v>
      </c>
      <c r="V63" s="216">
        <f t="shared" si="4"/>
        <v>0</v>
      </c>
      <c r="W63" s="132"/>
      <c r="X63" s="88"/>
      <c r="Y63" s="88"/>
      <c r="Z63" s="88"/>
      <c r="AA63" s="88"/>
      <c r="AB63" s="88"/>
      <c r="AC63" s="88"/>
      <c r="AD63" s="88"/>
      <c r="AE63" s="88"/>
      <c r="AF63" s="88"/>
      <c r="AG63" s="88"/>
      <c r="AH63" s="88"/>
      <c r="AI63" s="88"/>
      <c r="AJ63" s="88"/>
      <c r="AK63" s="88"/>
      <c r="AL63" s="88"/>
      <c r="AM63" s="88"/>
      <c r="AN63" s="88"/>
      <c r="AO63" s="88"/>
      <c r="AP63" s="88"/>
      <c r="AQ63" s="88"/>
      <c r="AR63" s="88"/>
      <c r="AS63" s="88"/>
      <c r="AT63" s="88"/>
      <c r="AU63" s="88"/>
    </row>
    <row r="64" spans="1:47" s="20" customFormat="1" ht="20" customHeight="1" x14ac:dyDescent="0.2">
      <c r="A64" s="88"/>
      <c r="B64" s="214" t="s">
        <v>263</v>
      </c>
      <c r="C64" s="215">
        <v>0</v>
      </c>
      <c r="D64" s="215">
        <v>0</v>
      </c>
      <c r="E64" s="215">
        <v>0</v>
      </c>
      <c r="F64" s="215">
        <v>0</v>
      </c>
      <c r="G64" s="215">
        <v>0</v>
      </c>
      <c r="H64" s="215">
        <v>0</v>
      </c>
      <c r="I64" s="215">
        <v>0</v>
      </c>
      <c r="J64" s="215">
        <v>0</v>
      </c>
      <c r="K64" s="215">
        <v>0</v>
      </c>
      <c r="L64" s="215">
        <v>0</v>
      </c>
      <c r="M64" s="215">
        <v>0</v>
      </c>
      <c r="N64" s="215">
        <v>0</v>
      </c>
      <c r="O64" s="215">
        <v>0</v>
      </c>
      <c r="P64" s="215">
        <v>0</v>
      </c>
      <c r="Q64" s="215">
        <v>0</v>
      </c>
      <c r="R64" s="215">
        <v>0</v>
      </c>
      <c r="S64" s="215">
        <v>0</v>
      </c>
      <c r="T64" s="215">
        <v>0</v>
      </c>
      <c r="U64" s="215">
        <v>0</v>
      </c>
      <c r="V64" s="216">
        <f t="shared" si="4"/>
        <v>0</v>
      </c>
      <c r="W64" s="132"/>
      <c r="X64" s="88"/>
      <c r="Y64" s="88"/>
      <c r="Z64" s="88"/>
      <c r="AA64" s="88"/>
      <c r="AB64" s="88"/>
      <c r="AC64" s="88"/>
      <c r="AD64" s="88"/>
      <c r="AE64" s="88"/>
      <c r="AF64" s="88"/>
      <c r="AG64" s="88"/>
      <c r="AH64" s="88"/>
      <c r="AI64" s="88"/>
      <c r="AJ64" s="88"/>
      <c r="AK64" s="88"/>
      <c r="AL64" s="88"/>
      <c r="AM64" s="88"/>
      <c r="AN64" s="88"/>
      <c r="AO64" s="88"/>
      <c r="AP64" s="88"/>
      <c r="AQ64" s="88"/>
      <c r="AR64" s="88"/>
      <c r="AS64" s="88"/>
      <c r="AT64" s="88"/>
      <c r="AU64" s="88"/>
    </row>
    <row r="65" spans="1:47" s="20" customFormat="1" ht="20" customHeight="1" x14ac:dyDescent="0.2">
      <c r="A65" s="88"/>
      <c r="B65" s="214" t="s">
        <v>264</v>
      </c>
      <c r="C65" s="215">
        <v>0</v>
      </c>
      <c r="D65" s="215">
        <v>0</v>
      </c>
      <c r="E65" s="215">
        <v>0</v>
      </c>
      <c r="F65" s="215">
        <v>0</v>
      </c>
      <c r="G65" s="215">
        <v>0</v>
      </c>
      <c r="H65" s="215">
        <v>0</v>
      </c>
      <c r="I65" s="215">
        <v>0</v>
      </c>
      <c r="J65" s="215">
        <v>0</v>
      </c>
      <c r="K65" s="215">
        <v>0</v>
      </c>
      <c r="L65" s="215">
        <v>0</v>
      </c>
      <c r="M65" s="215">
        <v>0</v>
      </c>
      <c r="N65" s="215">
        <v>0</v>
      </c>
      <c r="O65" s="215">
        <v>0</v>
      </c>
      <c r="P65" s="215">
        <v>0</v>
      </c>
      <c r="Q65" s="215">
        <v>0</v>
      </c>
      <c r="R65" s="215">
        <v>0</v>
      </c>
      <c r="S65" s="215">
        <v>0</v>
      </c>
      <c r="T65" s="215">
        <v>0</v>
      </c>
      <c r="U65" s="215">
        <v>0</v>
      </c>
      <c r="V65" s="216">
        <f t="shared" si="4"/>
        <v>0</v>
      </c>
      <c r="W65" s="132"/>
      <c r="X65" s="88"/>
      <c r="Y65" s="88"/>
      <c r="Z65" s="88"/>
      <c r="AA65" s="88"/>
      <c r="AB65" s="88"/>
      <c r="AC65" s="88"/>
      <c r="AD65" s="88"/>
      <c r="AE65" s="88"/>
      <c r="AF65" s="88"/>
      <c r="AG65" s="88"/>
      <c r="AH65" s="88"/>
      <c r="AI65" s="88"/>
      <c r="AJ65" s="88"/>
      <c r="AK65" s="88"/>
      <c r="AL65" s="88"/>
      <c r="AM65" s="88"/>
      <c r="AN65" s="88"/>
      <c r="AO65" s="88"/>
      <c r="AP65" s="88"/>
      <c r="AQ65" s="88"/>
      <c r="AR65" s="88"/>
      <c r="AS65" s="88"/>
      <c r="AT65" s="88"/>
      <c r="AU65" s="88"/>
    </row>
    <row r="66" spans="1:47" s="20" customFormat="1" ht="20" customHeight="1" x14ac:dyDescent="0.2">
      <c r="A66" s="88"/>
      <c r="B66" s="214" t="s">
        <v>265</v>
      </c>
      <c r="C66" s="215">
        <v>0</v>
      </c>
      <c r="D66" s="215">
        <v>0</v>
      </c>
      <c r="E66" s="215">
        <v>0</v>
      </c>
      <c r="F66" s="215">
        <v>0</v>
      </c>
      <c r="G66" s="215">
        <v>0</v>
      </c>
      <c r="H66" s="215">
        <v>0</v>
      </c>
      <c r="I66" s="215">
        <v>0</v>
      </c>
      <c r="J66" s="215">
        <v>0</v>
      </c>
      <c r="K66" s="215">
        <v>0</v>
      </c>
      <c r="L66" s="215">
        <v>0</v>
      </c>
      <c r="M66" s="215">
        <v>0</v>
      </c>
      <c r="N66" s="215">
        <v>0</v>
      </c>
      <c r="O66" s="215">
        <v>0</v>
      </c>
      <c r="P66" s="215">
        <v>0</v>
      </c>
      <c r="Q66" s="215">
        <v>0</v>
      </c>
      <c r="R66" s="215">
        <v>0</v>
      </c>
      <c r="S66" s="215">
        <v>0</v>
      </c>
      <c r="T66" s="215">
        <v>0</v>
      </c>
      <c r="U66" s="215">
        <v>0</v>
      </c>
      <c r="V66" s="216">
        <f t="shared" si="4"/>
        <v>0</v>
      </c>
      <c r="W66" s="132"/>
      <c r="X66" s="88"/>
      <c r="Y66" s="88"/>
      <c r="Z66" s="88"/>
      <c r="AA66" s="88"/>
      <c r="AB66" s="88"/>
      <c r="AC66" s="88"/>
      <c r="AD66" s="88"/>
      <c r="AE66" s="88"/>
      <c r="AF66" s="88"/>
      <c r="AG66" s="88"/>
      <c r="AH66" s="88"/>
      <c r="AI66" s="88"/>
      <c r="AJ66" s="88"/>
      <c r="AK66" s="88"/>
      <c r="AL66" s="88"/>
      <c r="AM66" s="88"/>
      <c r="AN66" s="88"/>
      <c r="AO66" s="88"/>
      <c r="AP66" s="88"/>
      <c r="AQ66" s="88"/>
      <c r="AR66" s="88"/>
      <c r="AS66" s="88"/>
      <c r="AT66" s="88"/>
      <c r="AU66" s="88"/>
    </row>
    <row r="67" spans="1:47" s="20" customFormat="1" ht="20" customHeight="1" x14ac:dyDescent="0.2">
      <c r="A67" s="88"/>
      <c r="B67" s="214" t="s">
        <v>266</v>
      </c>
      <c r="C67" s="215">
        <v>0</v>
      </c>
      <c r="D67" s="215">
        <v>0</v>
      </c>
      <c r="E67" s="215">
        <v>0</v>
      </c>
      <c r="F67" s="215">
        <v>0</v>
      </c>
      <c r="G67" s="215">
        <v>0</v>
      </c>
      <c r="H67" s="215">
        <v>0</v>
      </c>
      <c r="I67" s="215">
        <v>0</v>
      </c>
      <c r="J67" s="215">
        <v>0</v>
      </c>
      <c r="K67" s="215">
        <v>0</v>
      </c>
      <c r="L67" s="215">
        <v>0</v>
      </c>
      <c r="M67" s="215">
        <v>0</v>
      </c>
      <c r="N67" s="215">
        <v>0</v>
      </c>
      <c r="O67" s="215">
        <v>0</v>
      </c>
      <c r="P67" s="215">
        <v>0</v>
      </c>
      <c r="Q67" s="215">
        <v>0</v>
      </c>
      <c r="R67" s="215">
        <v>0</v>
      </c>
      <c r="S67" s="215">
        <v>0</v>
      </c>
      <c r="T67" s="215">
        <v>0</v>
      </c>
      <c r="U67" s="215">
        <v>0</v>
      </c>
      <c r="V67" s="216">
        <f t="shared" si="4"/>
        <v>0</v>
      </c>
      <c r="W67" s="132"/>
      <c r="X67" s="88"/>
      <c r="Y67" s="88"/>
      <c r="Z67" s="88"/>
      <c r="AA67" s="88"/>
      <c r="AB67" s="88"/>
      <c r="AC67" s="88"/>
      <c r="AD67" s="88"/>
      <c r="AE67" s="88"/>
      <c r="AF67" s="88"/>
      <c r="AG67" s="88"/>
      <c r="AH67" s="88"/>
      <c r="AI67" s="88"/>
      <c r="AJ67" s="88"/>
      <c r="AK67" s="88"/>
      <c r="AL67" s="88"/>
      <c r="AM67" s="88"/>
      <c r="AN67" s="88"/>
      <c r="AO67" s="88"/>
      <c r="AP67" s="88"/>
      <c r="AQ67" s="88"/>
      <c r="AR67" s="88"/>
      <c r="AS67" s="88"/>
      <c r="AT67" s="88"/>
      <c r="AU67" s="88"/>
    </row>
    <row r="68" spans="1:47" s="20" customFormat="1" ht="20" customHeight="1" x14ac:dyDescent="0.2">
      <c r="A68" s="88"/>
      <c r="B68" s="214" t="s">
        <v>267</v>
      </c>
      <c r="C68" s="215">
        <v>0</v>
      </c>
      <c r="D68" s="215">
        <v>0</v>
      </c>
      <c r="E68" s="215">
        <v>0</v>
      </c>
      <c r="F68" s="215">
        <v>0</v>
      </c>
      <c r="G68" s="215">
        <v>0</v>
      </c>
      <c r="H68" s="215">
        <v>0</v>
      </c>
      <c r="I68" s="215">
        <v>0</v>
      </c>
      <c r="J68" s="215">
        <v>0</v>
      </c>
      <c r="K68" s="215">
        <v>0</v>
      </c>
      <c r="L68" s="215">
        <v>0</v>
      </c>
      <c r="M68" s="215">
        <v>0</v>
      </c>
      <c r="N68" s="215">
        <v>0</v>
      </c>
      <c r="O68" s="215">
        <v>0</v>
      </c>
      <c r="P68" s="215">
        <v>0</v>
      </c>
      <c r="Q68" s="215">
        <v>0</v>
      </c>
      <c r="R68" s="215">
        <v>0</v>
      </c>
      <c r="S68" s="215">
        <v>0</v>
      </c>
      <c r="T68" s="215">
        <v>0</v>
      </c>
      <c r="U68" s="215">
        <v>0</v>
      </c>
      <c r="V68" s="216">
        <f t="shared" si="4"/>
        <v>0</v>
      </c>
      <c r="W68" s="132"/>
      <c r="X68" s="88"/>
      <c r="Y68" s="88"/>
      <c r="Z68" s="88"/>
      <c r="AA68" s="88"/>
      <c r="AB68" s="88"/>
      <c r="AC68" s="88"/>
      <c r="AD68" s="88"/>
      <c r="AE68" s="88"/>
      <c r="AF68" s="88"/>
      <c r="AG68" s="88"/>
      <c r="AH68" s="88"/>
      <c r="AI68" s="88"/>
      <c r="AJ68" s="88"/>
      <c r="AK68" s="88"/>
      <c r="AL68" s="88"/>
      <c r="AM68" s="88"/>
      <c r="AN68" s="88"/>
      <c r="AO68" s="88"/>
      <c r="AP68" s="88"/>
      <c r="AQ68" s="88"/>
      <c r="AR68" s="88"/>
      <c r="AS68" s="88"/>
      <c r="AT68" s="88"/>
      <c r="AU68" s="88"/>
    </row>
    <row r="69" spans="1:47" s="20" customFormat="1" ht="20" customHeight="1" x14ac:dyDescent="0.2">
      <c r="A69" s="88"/>
      <c r="B69" s="214" t="s">
        <v>268</v>
      </c>
      <c r="C69" s="215">
        <v>0</v>
      </c>
      <c r="D69" s="215">
        <v>0</v>
      </c>
      <c r="E69" s="215">
        <v>0</v>
      </c>
      <c r="F69" s="215">
        <v>0</v>
      </c>
      <c r="G69" s="215">
        <v>0</v>
      </c>
      <c r="H69" s="215">
        <v>0</v>
      </c>
      <c r="I69" s="215">
        <v>0</v>
      </c>
      <c r="J69" s="215">
        <v>0</v>
      </c>
      <c r="K69" s="215">
        <v>0</v>
      </c>
      <c r="L69" s="215">
        <v>0</v>
      </c>
      <c r="M69" s="215">
        <v>0</v>
      </c>
      <c r="N69" s="215">
        <v>0</v>
      </c>
      <c r="O69" s="215">
        <v>0</v>
      </c>
      <c r="P69" s="215">
        <v>0</v>
      </c>
      <c r="Q69" s="215">
        <v>0</v>
      </c>
      <c r="R69" s="215">
        <v>0</v>
      </c>
      <c r="S69" s="215">
        <v>0</v>
      </c>
      <c r="T69" s="215">
        <v>0</v>
      </c>
      <c r="U69" s="215">
        <v>0</v>
      </c>
      <c r="V69" s="216">
        <f t="shared" si="4"/>
        <v>0</v>
      </c>
      <c r="W69" s="132"/>
      <c r="X69" s="88"/>
      <c r="Y69" s="88"/>
      <c r="Z69" s="88"/>
      <c r="AA69" s="88"/>
      <c r="AB69" s="88"/>
      <c r="AC69" s="88"/>
      <c r="AD69" s="88"/>
      <c r="AE69" s="88"/>
      <c r="AF69" s="88"/>
      <c r="AG69" s="88"/>
      <c r="AH69" s="88"/>
      <c r="AI69" s="88"/>
      <c r="AJ69" s="88"/>
      <c r="AK69" s="88"/>
      <c r="AL69" s="88"/>
      <c r="AM69" s="88"/>
      <c r="AN69" s="88"/>
      <c r="AO69" s="88"/>
      <c r="AP69" s="88"/>
      <c r="AQ69" s="88"/>
      <c r="AR69" s="88"/>
      <c r="AS69" s="88"/>
      <c r="AT69" s="88"/>
      <c r="AU69" s="88"/>
    </row>
    <row r="70" spans="1:47" s="20" customFormat="1" ht="20" customHeight="1" x14ac:dyDescent="0.2">
      <c r="A70" s="88"/>
      <c r="B70" s="214" t="s">
        <v>269</v>
      </c>
      <c r="C70" s="215">
        <v>0</v>
      </c>
      <c r="D70" s="215">
        <v>0</v>
      </c>
      <c r="E70" s="215">
        <v>0</v>
      </c>
      <c r="F70" s="215">
        <v>0</v>
      </c>
      <c r="G70" s="215">
        <v>0</v>
      </c>
      <c r="H70" s="215">
        <v>0</v>
      </c>
      <c r="I70" s="215">
        <v>0</v>
      </c>
      <c r="J70" s="215">
        <v>0</v>
      </c>
      <c r="K70" s="215">
        <v>0</v>
      </c>
      <c r="L70" s="215">
        <v>0</v>
      </c>
      <c r="M70" s="215">
        <v>0</v>
      </c>
      <c r="N70" s="215">
        <v>0</v>
      </c>
      <c r="O70" s="215">
        <v>0</v>
      </c>
      <c r="P70" s="215">
        <v>0</v>
      </c>
      <c r="Q70" s="215">
        <v>0</v>
      </c>
      <c r="R70" s="215">
        <v>0</v>
      </c>
      <c r="S70" s="215">
        <v>0</v>
      </c>
      <c r="T70" s="215">
        <v>0</v>
      </c>
      <c r="U70" s="215">
        <v>0</v>
      </c>
      <c r="V70" s="216">
        <f t="shared" si="4"/>
        <v>0</v>
      </c>
      <c r="W70" s="132"/>
      <c r="X70" s="88"/>
      <c r="Y70" s="88"/>
      <c r="Z70" s="88"/>
      <c r="AA70" s="88"/>
      <c r="AB70" s="88"/>
      <c r="AC70" s="88"/>
      <c r="AD70" s="88"/>
      <c r="AE70" s="88"/>
      <c r="AF70" s="88"/>
      <c r="AG70" s="88"/>
      <c r="AH70" s="88"/>
      <c r="AI70" s="88"/>
      <c r="AJ70" s="88"/>
      <c r="AK70" s="88"/>
      <c r="AL70" s="88"/>
      <c r="AM70" s="88"/>
      <c r="AN70" s="88"/>
      <c r="AO70" s="88"/>
      <c r="AP70" s="88"/>
      <c r="AQ70" s="88"/>
      <c r="AR70" s="88"/>
      <c r="AS70" s="88"/>
      <c r="AT70" s="88"/>
      <c r="AU70" s="88"/>
    </row>
    <row r="71" spans="1:47" s="20" customFormat="1" ht="20" customHeight="1" x14ac:dyDescent="0.2">
      <c r="A71" s="88"/>
      <c r="B71" s="214" t="s">
        <v>270</v>
      </c>
      <c r="C71" s="215">
        <v>0</v>
      </c>
      <c r="D71" s="215">
        <v>0</v>
      </c>
      <c r="E71" s="215">
        <v>0</v>
      </c>
      <c r="F71" s="215">
        <v>0</v>
      </c>
      <c r="G71" s="215">
        <v>0</v>
      </c>
      <c r="H71" s="215">
        <v>0</v>
      </c>
      <c r="I71" s="215">
        <v>0</v>
      </c>
      <c r="J71" s="215">
        <v>0</v>
      </c>
      <c r="K71" s="215">
        <v>0</v>
      </c>
      <c r="L71" s="215">
        <v>0</v>
      </c>
      <c r="M71" s="215">
        <v>0</v>
      </c>
      <c r="N71" s="215">
        <v>0</v>
      </c>
      <c r="O71" s="215">
        <v>0</v>
      </c>
      <c r="P71" s="215">
        <v>0</v>
      </c>
      <c r="Q71" s="215">
        <v>0</v>
      </c>
      <c r="R71" s="215">
        <v>0</v>
      </c>
      <c r="S71" s="215">
        <v>0</v>
      </c>
      <c r="T71" s="215">
        <v>0</v>
      </c>
      <c r="U71" s="215">
        <v>0</v>
      </c>
      <c r="V71" s="216">
        <f t="shared" si="4"/>
        <v>0</v>
      </c>
      <c r="W71" s="132"/>
      <c r="X71" s="88"/>
      <c r="Y71" s="88"/>
      <c r="Z71" s="88"/>
      <c r="AA71" s="88"/>
      <c r="AB71" s="88"/>
      <c r="AC71" s="88"/>
      <c r="AD71" s="88"/>
      <c r="AE71" s="88"/>
      <c r="AF71" s="88"/>
      <c r="AG71" s="88"/>
      <c r="AH71" s="88"/>
      <c r="AI71" s="88"/>
      <c r="AJ71" s="88"/>
      <c r="AK71" s="88"/>
      <c r="AL71" s="88"/>
      <c r="AM71" s="88"/>
      <c r="AN71" s="88"/>
      <c r="AO71" s="88"/>
      <c r="AP71" s="88"/>
      <c r="AQ71" s="88"/>
      <c r="AR71" s="88"/>
      <c r="AS71" s="88"/>
      <c r="AT71" s="88"/>
      <c r="AU71" s="88"/>
    </row>
    <row r="72" spans="1:47" s="20" customFormat="1" ht="20" customHeight="1" x14ac:dyDescent="0.2">
      <c r="A72" s="88"/>
      <c r="B72" s="214" t="s">
        <v>271</v>
      </c>
      <c r="C72" s="215">
        <v>0</v>
      </c>
      <c r="D72" s="215">
        <v>0</v>
      </c>
      <c r="E72" s="215">
        <v>0</v>
      </c>
      <c r="F72" s="215">
        <v>0</v>
      </c>
      <c r="G72" s="215">
        <v>0</v>
      </c>
      <c r="H72" s="215">
        <v>0</v>
      </c>
      <c r="I72" s="215">
        <v>0</v>
      </c>
      <c r="J72" s="215">
        <v>0</v>
      </c>
      <c r="K72" s="215">
        <v>0</v>
      </c>
      <c r="L72" s="215">
        <v>0</v>
      </c>
      <c r="M72" s="215">
        <v>0</v>
      </c>
      <c r="N72" s="215">
        <v>0</v>
      </c>
      <c r="O72" s="215">
        <v>0</v>
      </c>
      <c r="P72" s="215">
        <v>0</v>
      </c>
      <c r="Q72" s="215">
        <v>0</v>
      </c>
      <c r="R72" s="215">
        <v>0</v>
      </c>
      <c r="S72" s="215">
        <v>0</v>
      </c>
      <c r="T72" s="215">
        <v>0</v>
      </c>
      <c r="U72" s="215">
        <v>0</v>
      </c>
      <c r="V72" s="216">
        <f t="shared" si="4"/>
        <v>0</v>
      </c>
      <c r="W72" s="132"/>
      <c r="X72" s="88"/>
      <c r="Y72" s="88"/>
      <c r="Z72" s="88"/>
      <c r="AA72" s="88"/>
      <c r="AB72" s="88"/>
      <c r="AC72" s="88"/>
      <c r="AD72" s="88"/>
      <c r="AE72" s="88"/>
      <c r="AF72" s="88"/>
      <c r="AG72" s="88"/>
      <c r="AH72" s="88"/>
      <c r="AI72" s="88"/>
      <c r="AJ72" s="88"/>
      <c r="AK72" s="88"/>
      <c r="AL72" s="88"/>
      <c r="AM72" s="88"/>
      <c r="AN72" s="88"/>
      <c r="AO72" s="88"/>
      <c r="AP72" s="88"/>
      <c r="AQ72" s="88"/>
      <c r="AR72" s="88"/>
      <c r="AS72" s="88"/>
      <c r="AT72" s="88"/>
      <c r="AU72" s="88"/>
    </row>
    <row r="73" spans="1:47" s="20" customFormat="1" ht="20" customHeight="1" x14ac:dyDescent="0.2">
      <c r="A73" s="88"/>
      <c r="B73" s="214" t="s">
        <v>272</v>
      </c>
      <c r="C73" s="215">
        <v>0</v>
      </c>
      <c r="D73" s="215">
        <v>0</v>
      </c>
      <c r="E73" s="215">
        <v>0</v>
      </c>
      <c r="F73" s="215">
        <v>0</v>
      </c>
      <c r="G73" s="215">
        <v>0</v>
      </c>
      <c r="H73" s="215">
        <v>0</v>
      </c>
      <c r="I73" s="215">
        <v>0</v>
      </c>
      <c r="J73" s="215">
        <v>0</v>
      </c>
      <c r="K73" s="215">
        <v>0</v>
      </c>
      <c r="L73" s="215">
        <v>0</v>
      </c>
      <c r="M73" s="215">
        <v>0</v>
      </c>
      <c r="N73" s="215">
        <v>0</v>
      </c>
      <c r="O73" s="215">
        <v>0</v>
      </c>
      <c r="P73" s="215">
        <v>0</v>
      </c>
      <c r="Q73" s="215">
        <v>0</v>
      </c>
      <c r="R73" s="215">
        <v>0</v>
      </c>
      <c r="S73" s="215">
        <v>0</v>
      </c>
      <c r="T73" s="215">
        <v>0</v>
      </c>
      <c r="U73" s="215">
        <v>0</v>
      </c>
      <c r="V73" s="216">
        <f t="shared" si="4"/>
        <v>0</v>
      </c>
      <c r="W73" s="132"/>
      <c r="X73" s="88"/>
      <c r="Y73" s="88"/>
      <c r="Z73" s="88"/>
      <c r="AA73" s="88"/>
      <c r="AB73" s="88"/>
      <c r="AC73" s="88"/>
      <c r="AD73" s="88"/>
      <c r="AE73" s="88"/>
      <c r="AF73" s="88"/>
      <c r="AG73" s="88"/>
      <c r="AH73" s="88"/>
      <c r="AI73" s="88"/>
      <c r="AJ73" s="88"/>
      <c r="AK73" s="88"/>
      <c r="AL73" s="88"/>
      <c r="AM73" s="88"/>
      <c r="AN73" s="88"/>
      <c r="AO73" s="88"/>
      <c r="AP73" s="88"/>
      <c r="AQ73" s="88"/>
      <c r="AR73" s="88"/>
      <c r="AS73" s="88"/>
      <c r="AT73" s="88"/>
      <c r="AU73" s="88"/>
    </row>
    <row r="74" spans="1:47" s="20" customFormat="1" ht="20" customHeight="1" x14ac:dyDescent="0.2">
      <c r="A74" s="88"/>
      <c r="B74" s="214" t="s">
        <v>273</v>
      </c>
      <c r="C74" s="215">
        <v>0</v>
      </c>
      <c r="D74" s="215">
        <v>0</v>
      </c>
      <c r="E74" s="215">
        <v>0</v>
      </c>
      <c r="F74" s="215">
        <v>0</v>
      </c>
      <c r="G74" s="215">
        <v>0</v>
      </c>
      <c r="H74" s="215">
        <v>0</v>
      </c>
      <c r="I74" s="215">
        <v>0</v>
      </c>
      <c r="J74" s="215">
        <v>0</v>
      </c>
      <c r="K74" s="215">
        <v>0</v>
      </c>
      <c r="L74" s="215">
        <v>0</v>
      </c>
      <c r="M74" s="215">
        <v>0</v>
      </c>
      <c r="N74" s="215">
        <v>0</v>
      </c>
      <c r="O74" s="215">
        <v>0</v>
      </c>
      <c r="P74" s="215">
        <v>0</v>
      </c>
      <c r="Q74" s="215">
        <v>0</v>
      </c>
      <c r="R74" s="215">
        <v>0</v>
      </c>
      <c r="S74" s="215">
        <v>0</v>
      </c>
      <c r="T74" s="215">
        <v>0</v>
      </c>
      <c r="U74" s="215">
        <v>0</v>
      </c>
      <c r="V74" s="216">
        <f t="shared" si="4"/>
        <v>0</v>
      </c>
      <c r="W74" s="132"/>
      <c r="X74" s="88"/>
      <c r="Y74" s="88"/>
      <c r="Z74" s="88"/>
      <c r="AA74" s="88"/>
      <c r="AB74" s="88"/>
      <c r="AC74" s="88"/>
      <c r="AD74" s="88"/>
      <c r="AE74" s="88"/>
      <c r="AF74" s="88"/>
      <c r="AG74" s="88"/>
      <c r="AH74" s="88"/>
      <c r="AI74" s="88"/>
      <c r="AJ74" s="88"/>
      <c r="AK74" s="88"/>
      <c r="AL74" s="88"/>
      <c r="AM74" s="88"/>
      <c r="AN74" s="88"/>
      <c r="AO74" s="88"/>
      <c r="AP74" s="88"/>
      <c r="AQ74" s="88"/>
      <c r="AR74" s="88"/>
      <c r="AS74" s="88"/>
      <c r="AT74" s="88"/>
      <c r="AU74" s="88"/>
    </row>
    <row r="75" spans="1:47" s="20" customFormat="1" ht="20" customHeight="1" x14ac:dyDescent="0.2">
      <c r="A75" s="88"/>
      <c r="B75" s="214" t="s">
        <v>274</v>
      </c>
      <c r="C75" s="215">
        <v>0</v>
      </c>
      <c r="D75" s="215">
        <v>0</v>
      </c>
      <c r="E75" s="215">
        <v>0</v>
      </c>
      <c r="F75" s="215">
        <v>0</v>
      </c>
      <c r="G75" s="215">
        <v>0</v>
      </c>
      <c r="H75" s="215">
        <v>0</v>
      </c>
      <c r="I75" s="215">
        <v>0</v>
      </c>
      <c r="J75" s="215">
        <v>0</v>
      </c>
      <c r="K75" s="215">
        <v>0</v>
      </c>
      <c r="L75" s="215">
        <v>0</v>
      </c>
      <c r="M75" s="215">
        <v>0</v>
      </c>
      <c r="N75" s="215">
        <v>0</v>
      </c>
      <c r="O75" s="215">
        <v>0</v>
      </c>
      <c r="P75" s="215">
        <v>0</v>
      </c>
      <c r="Q75" s="215">
        <v>0</v>
      </c>
      <c r="R75" s="215">
        <v>0</v>
      </c>
      <c r="S75" s="215">
        <v>0</v>
      </c>
      <c r="T75" s="215">
        <v>0</v>
      </c>
      <c r="U75" s="215">
        <v>0</v>
      </c>
      <c r="V75" s="216">
        <f t="shared" si="4"/>
        <v>0</v>
      </c>
      <c r="W75" s="132"/>
      <c r="X75" s="88"/>
      <c r="Y75" s="88"/>
      <c r="Z75" s="88"/>
      <c r="AA75" s="88"/>
      <c r="AB75" s="88"/>
      <c r="AC75" s="88"/>
      <c r="AD75" s="88"/>
      <c r="AE75" s="88"/>
      <c r="AF75" s="88"/>
      <c r="AG75" s="88"/>
      <c r="AH75" s="88"/>
      <c r="AI75" s="88"/>
      <c r="AJ75" s="88"/>
      <c r="AK75" s="88"/>
      <c r="AL75" s="88"/>
      <c r="AM75" s="88"/>
      <c r="AN75" s="88"/>
      <c r="AO75" s="88"/>
      <c r="AP75" s="88"/>
      <c r="AQ75" s="88"/>
      <c r="AR75" s="88"/>
      <c r="AS75" s="88"/>
      <c r="AT75" s="88"/>
      <c r="AU75" s="88"/>
    </row>
    <row r="76" spans="1:47" s="20" customFormat="1" ht="20" customHeight="1" x14ac:dyDescent="0.2">
      <c r="A76" s="88"/>
      <c r="B76" s="214" t="s">
        <v>275</v>
      </c>
      <c r="C76" s="215">
        <v>0</v>
      </c>
      <c r="D76" s="215">
        <v>0</v>
      </c>
      <c r="E76" s="215">
        <v>0</v>
      </c>
      <c r="F76" s="215">
        <v>0</v>
      </c>
      <c r="G76" s="215">
        <v>0</v>
      </c>
      <c r="H76" s="215">
        <v>0</v>
      </c>
      <c r="I76" s="215">
        <v>0</v>
      </c>
      <c r="J76" s="215">
        <v>0</v>
      </c>
      <c r="K76" s="215">
        <v>0</v>
      </c>
      <c r="L76" s="215">
        <v>0</v>
      </c>
      <c r="M76" s="215">
        <v>0</v>
      </c>
      <c r="N76" s="215">
        <v>0</v>
      </c>
      <c r="O76" s="215">
        <v>0</v>
      </c>
      <c r="P76" s="215">
        <v>0</v>
      </c>
      <c r="Q76" s="215">
        <v>0</v>
      </c>
      <c r="R76" s="215">
        <v>0</v>
      </c>
      <c r="S76" s="215">
        <v>0</v>
      </c>
      <c r="T76" s="215">
        <v>0</v>
      </c>
      <c r="U76" s="215">
        <v>0</v>
      </c>
      <c r="V76" s="216">
        <f t="shared" si="4"/>
        <v>0</v>
      </c>
      <c r="W76" s="132"/>
      <c r="X76" s="88"/>
      <c r="Y76" s="88"/>
      <c r="Z76" s="88"/>
      <c r="AA76" s="88"/>
      <c r="AB76" s="88"/>
      <c r="AC76" s="88"/>
      <c r="AD76" s="88"/>
      <c r="AE76" s="88"/>
      <c r="AF76" s="88"/>
      <c r="AG76" s="88"/>
      <c r="AH76" s="88"/>
      <c r="AI76" s="88"/>
      <c r="AJ76" s="88"/>
      <c r="AK76" s="88"/>
      <c r="AL76" s="88"/>
      <c r="AM76" s="88"/>
      <c r="AN76" s="88"/>
      <c r="AO76" s="88"/>
      <c r="AP76" s="88"/>
      <c r="AQ76" s="88"/>
      <c r="AR76" s="88"/>
      <c r="AS76" s="88"/>
      <c r="AT76" s="88"/>
      <c r="AU76" s="88"/>
    </row>
    <row r="77" spans="1:47" s="20" customFormat="1" ht="20" customHeight="1" x14ac:dyDescent="0.2">
      <c r="A77" s="88"/>
      <c r="B77" s="214" t="s">
        <v>276</v>
      </c>
      <c r="C77" s="215">
        <v>0</v>
      </c>
      <c r="D77" s="215">
        <v>0</v>
      </c>
      <c r="E77" s="215">
        <v>0</v>
      </c>
      <c r="F77" s="215">
        <v>0</v>
      </c>
      <c r="G77" s="215">
        <v>0</v>
      </c>
      <c r="H77" s="215">
        <v>0</v>
      </c>
      <c r="I77" s="215">
        <v>0</v>
      </c>
      <c r="J77" s="215">
        <v>0</v>
      </c>
      <c r="K77" s="215">
        <v>0</v>
      </c>
      <c r="L77" s="215">
        <v>0</v>
      </c>
      <c r="M77" s="215">
        <v>0</v>
      </c>
      <c r="N77" s="215">
        <v>0</v>
      </c>
      <c r="O77" s="215">
        <v>0</v>
      </c>
      <c r="P77" s="215">
        <v>0</v>
      </c>
      <c r="Q77" s="215">
        <v>0</v>
      </c>
      <c r="R77" s="215">
        <v>0</v>
      </c>
      <c r="S77" s="215">
        <v>0</v>
      </c>
      <c r="T77" s="215">
        <v>0</v>
      </c>
      <c r="U77" s="215">
        <v>0</v>
      </c>
      <c r="V77" s="216">
        <f t="shared" si="4"/>
        <v>0</v>
      </c>
      <c r="W77" s="132"/>
      <c r="X77" s="88"/>
      <c r="Y77" s="88"/>
      <c r="Z77" s="88"/>
      <c r="AA77" s="88"/>
      <c r="AB77" s="88"/>
      <c r="AC77" s="88"/>
      <c r="AD77" s="88"/>
      <c r="AE77" s="88"/>
      <c r="AF77" s="88"/>
      <c r="AG77" s="88"/>
      <c r="AH77" s="88"/>
      <c r="AI77" s="88"/>
      <c r="AJ77" s="88"/>
      <c r="AK77" s="88"/>
      <c r="AL77" s="88"/>
      <c r="AM77" s="88"/>
      <c r="AN77" s="88"/>
      <c r="AO77" s="88"/>
      <c r="AP77" s="88"/>
      <c r="AQ77" s="88"/>
      <c r="AR77" s="88"/>
      <c r="AS77" s="88"/>
      <c r="AT77" s="88"/>
      <c r="AU77" s="88"/>
    </row>
    <row r="78" spans="1:47" s="20" customFormat="1" ht="20" customHeight="1" x14ac:dyDescent="0.2">
      <c r="A78" s="88"/>
      <c r="B78" s="214" t="s">
        <v>277</v>
      </c>
      <c r="C78" s="215">
        <v>0</v>
      </c>
      <c r="D78" s="215">
        <v>0</v>
      </c>
      <c r="E78" s="215">
        <v>0</v>
      </c>
      <c r="F78" s="215">
        <v>0</v>
      </c>
      <c r="G78" s="215">
        <v>0</v>
      </c>
      <c r="H78" s="215">
        <v>0</v>
      </c>
      <c r="I78" s="215">
        <v>0</v>
      </c>
      <c r="J78" s="215">
        <v>0</v>
      </c>
      <c r="K78" s="215">
        <v>0</v>
      </c>
      <c r="L78" s="215">
        <v>0</v>
      </c>
      <c r="M78" s="215">
        <v>0</v>
      </c>
      <c r="N78" s="215">
        <v>0</v>
      </c>
      <c r="O78" s="215">
        <v>0</v>
      </c>
      <c r="P78" s="215">
        <v>0</v>
      </c>
      <c r="Q78" s="215">
        <v>0</v>
      </c>
      <c r="R78" s="215">
        <v>0</v>
      </c>
      <c r="S78" s="215">
        <v>0</v>
      </c>
      <c r="T78" s="215">
        <v>0</v>
      </c>
      <c r="U78" s="215">
        <v>0</v>
      </c>
      <c r="V78" s="216">
        <f t="shared" si="4"/>
        <v>0</v>
      </c>
      <c r="W78" s="132"/>
      <c r="X78" s="88"/>
      <c r="Y78" s="88"/>
      <c r="Z78" s="88"/>
      <c r="AA78" s="88"/>
      <c r="AB78" s="88"/>
      <c r="AC78" s="88"/>
      <c r="AD78" s="88"/>
      <c r="AE78" s="88"/>
      <c r="AF78" s="88"/>
      <c r="AG78" s="88"/>
      <c r="AH78" s="88"/>
      <c r="AI78" s="88"/>
      <c r="AJ78" s="88"/>
      <c r="AK78" s="88"/>
      <c r="AL78" s="88"/>
      <c r="AM78" s="88"/>
      <c r="AN78" s="88"/>
      <c r="AO78" s="88"/>
      <c r="AP78" s="88"/>
      <c r="AQ78" s="88"/>
      <c r="AR78" s="88"/>
      <c r="AS78" s="88"/>
      <c r="AT78" s="88"/>
      <c r="AU78" s="88"/>
    </row>
    <row r="79" spans="1:47" s="20" customFormat="1" ht="20" customHeight="1" x14ac:dyDescent="0.2">
      <c r="A79" s="88"/>
      <c r="B79" s="214" t="s">
        <v>278</v>
      </c>
      <c r="C79" s="215">
        <v>0</v>
      </c>
      <c r="D79" s="215">
        <v>0</v>
      </c>
      <c r="E79" s="215">
        <v>0</v>
      </c>
      <c r="F79" s="215">
        <v>0</v>
      </c>
      <c r="G79" s="215">
        <v>0</v>
      </c>
      <c r="H79" s="215">
        <v>0</v>
      </c>
      <c r="I79" s="215">
        <v>0</v>
      </c>
      <c r="J79" s="215">
        <v>0</v>
      </c>
      <c r="K79" s="215">
        <v>0</v>
      </c>
      <c r="L79" s="215">
        <v>0</v>
      </c>
      <c r="M79" s="215">
        <v>0</v>
      </c>
      <c r="N79" s="215">
        <v>0</v>
      </c>
      <c r="O79" s="215">
        <v>0</v>
      </c>
      <c r="P79" s="215">
        <v>0</v>
      </c>
      <c r="Q79" s="215">
        <v>0</v>
      </c>
      <c r="R79" s="215">
        <v>0</v>
      </c>
      <c r="S79" s="215">
        <v>0</v>
      </c>
      <c r="T79" s="215">
        <v>0</v>
      </c>
      <c r="U79" s="215">
        <v>0</v>
      </c>
      <c r="V79" s="216">
        <f t="shared" si="4"/>
        <v>0</v>
      </c>
      <c r="W79" s="132"/>
      <c r="X79" s="88"/>
      <c r="Y79" s="88"/>
      <c r="Z79" s="88"/>
      <c r="AA79" s="88"/>
      <c r="AB79" s="88"/>
      <c r="AC79" s="88"/>
      <c r="AD79" s="88"/>
      <c r="AE79" s="88"/>
      <c r="AF79" s="88"/>
      <c r="AG79" s="88"/>
      <c r="AH79" s="88"/>
      <c r="AI79" s="88"/>
      <c r="AJ79" s="88"/>
      <c r="AK79" s="88"/>
      <c r="AL79" s="88"/>
      <c r="AM79" s="88"/>
      <c r="AN79" s="88"/>
      <c r="AO79" s="88"/>
      <c r="AP79" s="88"/>
      <c r="AQ79" s="88"/>
      <c r="AR79" s="88"/>
      <c r="AS79" s="88"/>
      <c r="AT79" s="88"/>
      <c r="AU79" s="88"/>
    </row>
    <row r="80" spans="1:47" s="20" customFormat="1" ht="20" customHeight="1" x14ac:dyDescent="0.2">
      <c r="A80" s="88"/>
      <c r="B80" s="214" t="s">
        <v>279</v>
      </c>
      <c r="C80" s="215">
        <v>0</v>
      </c>
      <c r="D80" s="215">
        <v>0</v>
      </c>
      <c r="E80" s="215">
        <v>0</v>
      </c>
      <c r="F80" s="215">
        <v>0</v>
      </c>
      <c r="G80" s="215">
        <v>0</v>
      </c>
      <c r="H80" s="215">
        <v>0</v>
      </c>
      <c r="I80" s="215">
        <v>0</v>
      </c>
      <c r="J80" s="215">
        <v>0</v>
      </c>
      <c r="K80" s="215">
        <v>0</v>
      </c>
      <c r="L80" s="215">
        <v>0</v>
      </c>
      <c r="M80" s="215">
        <v>0</v>
      </c>
      <c r="N80" s="215">
        <v>0</v>
      </c>
      <c r="O80" s="215">
        <v>0</v>
      </c>
      <c r="P80" s="215">
        <v>0</v>
      </c>
      <c r="Q80" s="215">
        <v>0</v>
      </c>
      <c r="R80" s="215">
        <v>0</v>
      </c>
      <c r="S80" s="215">
        <v>0</v>
      </c>
      <c r="T80" s="215">
        <v>0</v>
      </c>
      <c r="U80" s="215">
        <v>0</v>
      </c>
      <c r="V80" s="216">
        <f t="shared" ref="V80:V114" si="5">SUM(C80:U80)</f>
        <v>0</v>
      </c>
      <c r="W80" s="132"/>
      <c r="X80" s="88"/>
      <c r="Y80" s="88"/>
      <c r="Z80" s="88"/>
      <c r="AA80" s="88"/>
      <c r="AB80" s="88"/>
      <c r="AC80" s="88"/>
      <c r="AD80" s="88"/>
      <c r="AE80" s="88"/>
      <c r="AF80" s="88"/>
      <c r="AG80" s="88"/>
      <c r="AH80" s="88"/>
      <c r="AI80" s="88"/>
      <c r="AJ80" s="88"/>
      <c r="AK80" s="88"/>
      <c r="AL80" s="88"/>
      <c r="AM80" s="88"/>
      <c r="AN80" s="88"/>
      <c r="AO80" s="88"/>
      <c r="AP80" s="88"/>
      <c r="AQ80" s="88"/>
      <c r="AR80" s="88"/>
      <c r="AS80" s="88"/>
      <c r="AT80" s="88"/>
      <c r="AU80" s="88"/>
    </row>
    <row r="81" spans="1:47" s="20" customFormat="1" ht="20" customHeight="1" x14ac:dyDescent="0.2">
      <c r="A81" s="88"/>
      <c r="B81" s="214" t="s">
        <v>280</v>
      </c>
      <c r="C81" s="215">
        <v>0</v>
      </c>
      <c r="D81" s="215">
        <v>0</v>
      </c>
      <c r="E81" s="215">
        <v>0</v>
      </c>
      <c r="F81" s="215">
        <v>0</v>
      </c>
      <c r="G81" s="215">
        <v>0</v>
      </c>
      <c r="H81" s="215">
        <v>0</v>
      </c>
      <c r="I81" s="215">
        <v>0</v>
      </c>
      <c r="J81" s="215">
        <v>0</v>
      </c>
      <c r="K81" s="215">
        <v>0</v>
      </c>
      <c r="L81" s="215">
        <v>0</v>
      </c>
      <c r="M81" s="215">
        <v>0</v>
      </c>
      <c r="N81" s="215">
        <v>0</v>
      </c>
      <c r="O81" s="215">
        <v>0</v>
      </c>
      <c r="P81" s="215">
        <v>0</v>
      </c>
      <c r="Q81" s="215">
        <v>0</v>
      </c>
      <c r="R81" s="215">
        <v>0</v>
      </c>
      <c r="S81" s="215">
        <v>0</v>
      </c>
      <c r="T81" s="215">
        <v>0</v>
      </c>
      <c r="U81" s="215">
        <v>0</v>
      </c>
      <c r="V81" s="216">
        <f t="shared" si="5"/>
        <v>0</v>
      </c>
      <c r="W81" s="132"/>
      <c r="X81" s="88"/>
      <c r="Y81" s="88"/>
      <c r="Z81" s="88"/>
      <c r="AA81" s="88"/>
      <c r="AB81" s="88"/>
      <c r="AC81" s="88"/>
      <c r="AD81" s="88"/>
      <c r="AE81" s="88"/>
      <c r="AF81" s="88"/>
      <c r="AG81" s="88"/>
      <c r="AH81" s="88"/>
      <c r="AI81" s="88"/>
      <c r="AJ81" s="88"/>
      <c r="AK81" s="88"/>
      <c r="AL81" s="88"/>
      <c r="AM81" s="88"/>
      <c r="AN81" s="88"/>
      <c r="AO81" s="88"/>
      <c r="AP81" s="88"/>
      <c r="AQ81" s="88"/>
      <c r="AR81" s="88"/>
      <c r="AS81" s="88"/>
      <c r="AT81" s="88"/>
      <c r="AU81" s="88"/>
    </row>
    <row r="82" spans="1:47" s="20" customFormat="1" ht="20" customHeight="1" x14ac:dyDescent="0.2">
      <c r="A82" s="88"/>
      <c r="B82" s="214" t="s">
        <v>281</v>
      </c>
      <c r="C82" s="215">
        <v>0</v>
      </c>
      <c r="D82" s="215">
        <v>0</v>
      </c>
      <c r="E82" s="215">
        <v>0</v>
      </c>
      <c r="F82" s="215">
        <v>0</v>
      </c>
      <c r="G82" s="215">
        <v>0</v>
      </c>
      <c r="H82" s="215">
        <v>0</v>
      </c>
      <c r="I82" s="215">
        <v>0</v>
      </c>
      <c r="J82" s="215">
        <v>0</v>
      </c>
      <c r="K82" s="215">
        <v>0</v>
      </c>
      <c r="L82" s="215">
        <v>0</v>
      </c>
      <c r="M82" s="215">
        <v>0</v>
      </c>
      <c r="N82" s="215">
        <v>0</v>
      </c>
      <c r="O82" s="215">
        <v>0</v>
      </c>
      <c r="P82" s="215">
        <v>0</v>
      </c>
      <c r="Q82" s="215">
        <v>0</v>
      </c>
      <c r="R82" s="215">
        <v>0</v>
      </c>
      <c r="S82" s="215">
        <v>0</v>
      </c>
      <c r="T82" s="215">
        <v>0</v>
      </c>
      <c r="U82" s="215">
        <v>0</v>
      </c>
      <c r="V82" s="216">
        <f t="shared" si="5"/>
        <v>0</v>
      </c>
      <c r="W82" s="132"/>
      <c r="X82" s="88"/>
      <c r="Y82" s="88"/>
      <c r="Z82" s="88"/>
      <c r="AA82" s="88"/>
      <c r="AB82" s="88"/>
      <c r="AC82" s="88"/>
      <c r="AD82" s="88"/>
      <c r="AE82" s="88"/>
      <c r="AF82" s="88"/>
      <c r="AG82" s="88"/>
      <c r="AH82" s="88"/>
      <c r="AI82" s="88"/>
      <c r="AJ82" s="88"/>
      <c r="AK82" s="88"/>
      <c r="AL82" s="88"/>
      <c r="AM82" s="88"/>
      <c r="AN82" s="88"/>
      <c r="AO82" s="88"/>
      <c r="AP82" s="88"/>
      <c r="AQ82" s="88"/>
      <c r="AR82" s="88"/>
      <c r="AS82" s="88"/>
      <c r="AT82" s="88"/>
      <c r="AU82" s="88"/>
    </row>
    <row r="83" spans="1:47" s="20" customFormat="1" ht="20" customHeight="1" x14ac:dyDescent="0.2">
      <c r="A83" s="88"/>
      <c r="B83" s="214" t="s">
        <v>282</v>
      </c>
      <c r="C83" s="215">
        <v>0</v>
      </c>
      <c r="D83" s="215">
        <v>0</v>
      </c>
      <c r="E83" s="215">
        <v>0</v>
      </c>
      <c r="F83" s="215">
        <v>0</v>
      </c>
      <c r="G83" s="215">
        <v>0</v>
      </c>
      <c r="H83" s="215">
        <v>0</v>
      </c>
      <c r="I83" s="215">
        <v>0</v>
      </c>
      <c r="J83" s="215">
        <v>0</v>
      </c>
      <c r="K83" s="215">
        <v>0</v>
      </c>
      <c r="L83" s="215">
        <v>0</v>
      </c>
      <c r="M83" s="215">
        <v>0</v>
      </c>
      <c r="N83" s="215">
        <v>0</v>
      </c>
      <c r="O83" s="215">
        <v>0</v>
      </c>
      <c r="P83" s="215">
        <v>0</v>
      </c>
      <c r="Q83" s="215">
        <v>0</v>
      </c>
      <c r="R83" s="215">
        <v>0</v>
      </c>
      <c r="S83" s="215">
        <v>0</v>
      </c>
      <c r="T83" s="215">
        <v>0</v>
      </c>
      <c r="U83" s="215">
        <v>0</v>
      </c>
      <c r="V83" s="216">
        <f t="shared" si="5"/>
        <v>0</v>
      </c>
      <c r="W83" s="132"/>
      <c r="X83" s="88"/>
      <c r="Y83" s="88"/>
      <c r="Z83" s="88"/>
      <c r="AA83" s="88"/>
      <c r="AB83" s="88"/>
      <c r="AC83" s="88"/>
      <c r="AD83" s="88"/>
      <c r="AE83" s="88"/>
      <c r="AF83" s="88"/>
      <c r="AG83" s="88"/>
      <c r="AH83" s="88"/>
      <c r="AI83" s="88"/>
      <c r="AJ83" s="88"/>
      <c r="AK83" s="88"/>
      <c r="AL83" s="88"/>
      <c r="AM83" s="88"/>
      <c r="AN83" s="88"/>
      <c r="AO83" s="88"/>
      <c r="AP83" s="88"/>
      <c r="AQ83" s="88"/>
      <c r="AR83" s="88"/>
      <c r="AS83" s="88"/>
      <c r="AT83" s="88"/>
      <c r="AU83" s="88"/>
    </row>
    <row r="84" spans="1:47" s="20" customFormat="1" ht="20" customHeight="1" x14ac:dyDescent="0.2">
      <c r="A84" s="88"/>
      <c r="B84" s="214" t="s">
        <v>283</v>
      </c>
      <c r="C84" s="215">
        <v>0</v>
      </c>
      <c r="D84" s="215">
        <v>0</v>
      </c>
      <c r="E84" s="215">
        <v>0</v>
      </c>
      <c r="F84" s="215">
        <v>0</v>
      </c>
      <c r="G84" s="215">
        <v>0</v>
      </c>
      <c r="H84" s="215">
        <v>0</v>
      </c>
      <c r="I84" s="215">
        <v>0</v>
      </c>
      <c r="J84" s="215">
        <v>0</v>
      </c>
      <c r="K84" s="215">
        <v>0</v>
      </c>
      <c r="L84" s="215">
        <v>0</v>
      </c>
      <c r="M84" s="215">
        <v>0</v>
      </c>
      <c r="N84" s="215">
        <v>0</v>
      </c>
      <c r="O84" s="215">
        <v>0</v>
      </c>
      <c r="P84" s="215">
        <v>0</v>
      </c>
      <c r="Q84" s="215">
        <v>0</v>
      </c>
      <c r="R84" s="215">
        <v>0</v>
      </c>
      <c r="S84" s="215">
        <v>0</v>
      </c>
      <c r="T84" s="215">
        <v>0</v>
      </c>
      <c r="U84" s="215">
        <v>0</v>
      </c>
      <c r="V84" s="216">
        <f t="shared" si="5"/>
        <v>0</v>
      </c>
      <c r="W84" s="132"/>
      <c r="X84" s="88"/>
      <c r="Y84" s="88"/>
      <c r="Z84" s="88"/>
      <c r="AA84" s="88"/>
      <c r="AB84" s="88"/>
      <c r="AC84" s="88"/>
      <c r="AD84" s="88"/>
      <c r="AE84" s="88"/>
      <c r="AF84" s="88"/>
      <c r="AG84" s="88"/>
      <c r="AH84" s="88"/>
      <c r="AI84" s="88"/>
      <c r="AJ84" s="88"/>
      <c r="AK84" s="88"/>
      <c r="AL84" s="88"/>
      <c r="AM84" s="88"/>
      <c r="AN84" s="88"/>
      <c r="AO84" s="88"/>
      <c r="AP84" s="88"/>
      <c r="AQ84" s="88"/>
      <c r="AR84" s="88"/>
      <c r="AS84" s="88"/>
      <c r="AT84" s="88"/>
      <c r="AU84" s="88"/>
    </row>
    <row r="85" spans="1:47" s="20" customFormat="1" ht="20" customHeight="1" x14ac:dyDescent="0.2">
      <c r="A85" s="88"/>
      <c r="B85" s="214" t="s">
        <v>284</v>
      </c>
      <c r="C85" s="215">
        <v>0</v>
      </c>
      <c r="D85" s="215">
        <v>0</v>
      </c>
      <c r="E85" s="215">
        <v>0</v>
      </c>
      <c r="F85" s="215">
        <v>0</v>
      </c>
      <c r="G85" s="215">
        <v>0</v>
      </c>
      <c r="H85" s="215">
        <v>0</v>
      </c>
      <c r="I85" s="215">
        <v>0</v>
      </c>
      <c r="J85" s="215">
        <v>0</v>
      </c>
      <c r="K85" s="215">
        <v>0</v>
      </c>
      <c r="L85" s="215">
        <v>0</v>
      </c>
      <c r="M85" s="215">
        <v>0</v>
      </c>
      <c r="N85" s="215">
        <v>0</v>
      </c>
      <c r="O85" s="215">
        <v>0</v>
      </c>
      <c r="P85" s="215">
        <v>0</v>
      </c>
      <c r="Q85" s="215">
        <v>0</v>
      </c>
      <c r="R85" s="215">
        <v>0</v>
      </c>
      <c r="S85" s="215">
        <v>0</v>
      </c>
      <c r="T85" s="215">
        <v>0</v>
      </c>
      <c r="U85" s="215">
        <v>0</v>
      </c>
      <c r="V85" s="216">
        <f t="shared" si="5"/>
        <v>0</v>
      </c>
      <c r="W85" s="132"/>
      <c r="X85" s="88"/>
      <c r="Y85" s="88"/>
      <c r="Z85" s="88"/>
      <c r="AA85" s="88"/>
      <c r="AB85" s="88"/>
      <c r="AC85" s="88"/>
      <c r="AD85" s="88"/>
      <c r="AE85" s="88"/>
      <c r="AF85" s="88"/>
      <c r="AG85" s="88"/>
      <c r="AH85" s="88"/>
      <c r="AI85" s="88"/>
      <c r="AJ85" s="88"/>
      <c r="AK85" s="88"/>
      <c r="AL85" s="88"/>
      <c r="AM85" s="88"/>
      <c r="AN85" s="88"/>
      <c r="AO85" s="88"/>
      <c r="AP85" s="88"/>
      <c r="AQ85" s="88"/>
      <c r="AR85" s="88"/>
      <c r="AS85" s="88"/>
      <c r="AT85" s="88"/>
      <c r="AU85" s="88"/>
    </row>
    <row r="86" spans="1:47" s="20" customFormat="1" ht="20" customHeight="1" x14ac:dyDescent="0.2">
      <c r="A86" s="88"/>
      <c r="B86" s="214" t="s">
        <v>285</v>
      </c>
      <c r="C86" s="215">
        <v>0</v>
      </c>
      <c r="D86" s="215">
        <v>0</v>
      </c>
      <c r="E86" s="215">
        <v>0</v>
      </c>
      <c r="F86" s="215">
        <v>0</v>
      </c>
      <c r="G86" s="215">
        <v>0</v>
      </c>
      <c r="H86" s="215">
        <v>0</v>
      </c>
      <c r="I86" s="215">
        <v>0</v>
      </c>
      <c r="J86" s="215">
        <v>0</v>
      </c>
      <c r="K86" s="215">
        <v>0</v>
      </c>
      <c r="L86" s="215">
        <v>0</v>
      </c>
      <c r="M86" s="215">
        <v>0</v>
      </c>
      <c r="N86" s="215">
        <v>0</v>
      </c>
      <c r="O86" s="215">
        <v>0</v>
      </c>
      <c r="P86" s="215">
        <v>0</v>
      </c>
      <c r="Q86" s="215">
        <v>0</v>
      </c>
      <c r="R86" s="215">
        <v>0</v>
      </c>
      <c r="S86" s="215">
        <v>0</v>
      </c>
      <c r="T86" s="215">
        <v>0</v>
      </c>
      <c r="U86" s="215">
        <v>0</v>
      </c>
      <c r="V86" s="216">
        <f t="shared" si="5"/>
        <v>0</v>
      </c>
      <c r="W86" s="132"/>
      <c r="X86" s="88"/>
      <c r="Y86" s="88"/>
      <c r="Z86" s="88"/>
      <c r="AA86" s="88"/>
      <c r="AB86" s="88"/>
      <c r="AC86" s="88"/>
      <c r="AD86" s="88"/>
      <c r="AE86" s="88"/>
      <c r="AF86" s="88"/>
      <c r="AG86" s="88"/>
      <c r="AH86" s="88"/>
      <c r="AI86" s="88"/>
      <c r="AJ86" s="88"/>
      <c r="AK86" s="88"/>
      <c r="AL86" s="88"/>
      <c r="AM86" s="88"/>
      <c r="AN86" s="88"/>
      <c r="AO86" s="88"/>
      <c r="AP86" s="88"/>
      <c r="AQ86" s="88"/>
      <c r="AR86" s="88"/>
      <c r="AS86" s="88"/>
      <c r="AT86" s="88"/>
      <c r="AU86" s="88"/>
    </row>
    <row r="87" spans="1:47" s="20" customFormat="1" ht="20" customHeight="1" x14ac:dyDescent="0.2">
      <c r="A87" s="88"/>
      <c r="B87" s="214" t="s">
        <v>286</v>
      </c>
      <c r="C87" s="215">
        <v>0</v>
      </c>
      <c r="D87" s="215">
        <v>0</v>
      </c>
      <c r="E87" s="215">
        <v>0</v>
      </c>
      <c r="F87" s="215">
        <v>0</v>
      </c>
      <c r="G87" s="215">
        <v>0</v>
      </c>
      <c r="H87" s="215">
        <v>0</v>
      </c>
      <c r="I87" s="215">
        <v>0</v>
      </c>
      <c r="J87" s="215">
        <v>0</v>
      </c>
      <c r="K87" s="215">
        <v>0</v>
      </c>
      <c r="L87" s="215">
        <v>0</v>
      </c>
      <c r="M87" s="215">
        <v>0</v>
      </c>
      <c r="N87" s="215">
        <v>0</v>
      </c>
      <c r="O87" s="215">
        <v>0</v>
      </c>
      <c r="P87" s="215">
        <v>0</v>
      </c>
      <c r="Q87" s="215">
        <v>0</v>
      </c>
      <c r="R87" s="215">
        <v>0</v>
      </c>
      <c r="S87" s="215">
        <v>0</v>
      </c>
      <c r="T87" s="215">
        <v>0</v>
      </c>
      <c r="U87" s="215">
        <v>0</v>
      </c>
      <c r="V87" s="216">
        <f t="shared" si="5"/>
        <v>0</v>
      </c>
      <c r="W87" s="132"/>
      <c r="X87" s="88"/>
      <c r="Y87" s="88"/>
      <c r="Z87" s="88"/>
      <c r="AA87" s="88"/>
      <c r="AB87" s="88"/>
      <c r="AC87" s="88"/>
      <c r="AD87" s="88"/>
      <c r="AE87" s="88"/>
      <c r="AF87" s="88"/>
      <c r="AG87" s="88"/>
      <c r="AH87" s="88"/>
      <c r="AI87" s="88"/>
      <c r="AJ87" s="88"/>
      <c r="AK87" s="88"/>
      <c r="AL87" s="88"/>
      <c r="AM87" s="88"/>
      <c r="AN87" s="88"/>
      <c r="AO87" s="88"/>
      <c r="AP87" s="88"/>
      <c r="AQ87" s="88"/>
      <c r="AR87" s="88"/>
      <c r="AS87" s="88"/>
      <c r="AT87" s="88"/>
      <c r="AU87" s="88"/>
    </row>
    <row r="88" spans="1:47" s="20" customFormat="1" ht="20" customHeight="1" x14ac:dyDescent="0.2">
      <c r="A88" s="88"/>
      <c r="B88" s="214" t="s">
        <v>287</v>
      </c>
      <c r="C88" s="215">
        <v>0</v>
      </c>
      <c r="D88" s="215">
        <v>0</v>
      </c>
      <c r="E88" s="215">
        <v>0</v>
      </c>
      <c r="F88" s="215">
        <v>0</v>
      </c>
      <c r="G88" s="215">
        <v>0</v>
      </c>
      <c r="H88" s="215">
        <v>0</v>
      </c>
      <c r="I88" s="215">
        <v>0</v>
      </c>
      <c r="J88" s="215">
        <v>0</v>
      </c>
      <c r="K88" s="215">
        <v>0</v>
      </c>
      <c r="L88" s="215">
        <v>0</v>
      </c>
      <c r="M88" s="215">
        <v>0</v>
      </c>
      <c r="N88" s="215">
        <v>0</v>
      </c>
      <c r="O88" s="215">
        <v>0</v>
      </c>
      <c r="P88" s="215">
        <v>0</v>
      </c>
      <c r="Q88" s="215">
        <v>0</v>
      </c>
      <c r="R88" s="215">
        <v>0</v>
      </c>
      <c r="S88" s="215">
        <v>0</v>
      </c>
      <c r="T88" s="215">
        <v>0</v>
      </c>
      <c r="U88" s="215">
        <v>0</v>
      </c>
      <c r="V88" s="216">
        <f t="shared" si="5"/>
        <v>0</v>
      </c>
      <c r="W88" s="132"/>
      <c r="X88" s="88"/>
      <c r="Y88" s="88"/>
      <c r="Z88" s="88"/>
      <c r="AA88" s="88"/>
      <c r="AB88" s="88"/>
      <c r="AC88" s="88"/>
      <c r="AD88" s="88"/>
      <c r="AE88" s="88"/>
      <c r="AF88" s="88"/>
      <c r="AG88" s="88"/>
      <c r="AH88" s="88"/>
      <c r="AI88" s="88"/>
      <c r="AJ88" s="88"/>
      <c r="AK88" s="88"/>
      <c r="AL88" s="88"/>
      <c r="AM88" s="88"/>
      <c r="AN88" s="88"/>
      <c r="AO88" s="88"/>
      <c r="AP88" s="88"/>
      <c r="AQ88" s="88"/>
      <c r="AR88" s="88"/>
      <c r="AS88" s="88"/>
      <c r="AT88" s="88"/>
      <c r="AU88" s="88"/>
    </row>
    <row r="89" spans="1:47" s="20" customFormat="1" ht="20" customHeight="1" x14ac:dyDescent="0.2">
      <c r="A89" s="88"/>
      <c r="B89" s="214" t="s">
        <v>288</v>
      </c>
      <c r="C89" s="215">
        <v>0</v>
      </c>
      <c r="D89" s="215">
        <v>0</v>
      </c>
      <c r="E89" s="215">
        <v>0</v>
      </c>
      <c r="F89" s="215">
        <v>0</v>
      </c>
      <c r="G89" s="215">
        <v>0</v>
      </c>
      <c r="H89" s="215">
        <v>0</v>
      </c>
      <c r="I89" s="215">
        <v>0</v>
      </c>
      <c r="J89" s="215">
        <v>0</v>
      </c>
      <c r="K89" s="215">
        <v>0</v>
      </c>
      <c r="L89" s="215">
        <v>0</v>
      </c>
      <c r="M89" s="215">
        <v>0</v>
      </c>
      <c r="N89" s="215">
        <v>0</v>
      </c>
      <c r="O89" s="215">
        <v>0</v>
      </c>
      <c r="P89" s="215">
        <v>0</v>
      </c>
      <c r="Q89" s="215">
        <v>0</v>
      </c>
      <c r="R89" s="215">
        <v>0</v>
      </c>
      <c r="S89" s="215">
        <v>0</v>
      </c>
      <c r="T89" s="215">
        <v>0</v>
      </c>
      <c r="U89" s="215">
        <v>0</v>
      </c>
      <c r="V89" s="216">
        <f t="shared" si="5"/>
        <v>0</v>
      </c>
      <c r="W89" s="132"/>
      <c r="X89" s="88"/>
      <c r="Y89" s="88"/>
      <c r="Z89" s="88"/>
      <c r="AA89" s="88"/>
      <c r="AB89" s="88"/>
      <c r="AC89" s="88"/>
      <c r="AD89" s="88"/>
      <c r="AE89" s="88"/>
      <c r="AF89" s="88"/>
      <c r="AG89" s="88"/>
      <c r="AH89" s="88"/>
      <c r="AI89" s="88"/>
      <c r="AJ89" s="88"/>
      <c r="AK89" s="88"/>
      <c r="AL89" s="88"/>
      <c r="AM89" s="88"/>
      <c r="AN89" s="88"/>
      <c r="AO89" s="88"/>
      <c r="AP89" s="88"/>
      <c r="AQ89" s="88"/>
      <c r="AR89" s="88"/>
      <c r="AS89" s="88"/>
      <c r="AT89" s="88"/>
      <c r="AU89" s="88"/>
    </row>
    <row r="90" spans="1:47" s="20" customFormat="1" ht="20" customHeight="1" x14ac:dyDescent="0.2">
      <c r="A90" s="88"/>
      <c r="B90" s="214" t="s">
        <v>289</v>
      </c>
      <c r="C90" s="215">
        <v>0</v>
      </c>
      <c r="D90" s="215">
        <v>0</v>
      </c>
      <c r="E90" s="215">
        <v>0</v>
      </c>
      <c r="F90" s="215">
        <v>0</v>
      </c>
      <c r="G90" s="215">
        <v>0</v>
      </c>
      <c r="H90" s="215">
        <v>0</v>
      </c>
      <c r="I90" s="215">
        <v>0</v>
      </c>
      <c r="J90" s="215">
        <v>0</v>
      </c>
      <c r="K90" s="215">
        <v>0</v>
      </c>
      <c r="L90" s="215">
        <v>0</v>
      </c>
      <c r="M90" s="215">
        <v>0</v>
      </c>
      <c r="N90" s="215">
        <v>0</v>
      </c>
      <c r="O90" s="215">
        <v>0</v>
      </c>
      <c r="P90" s="215">
        <v>0</v>
      </c>
      <c r="Q90" s="215">
        <v>0</v>
      </c>
      <c r="R90" s="215">
        <v>0</v>
      </c>
      <c r="S90" s="215">
        <v>0</v>
      </c>
      <c r="T90" s="215">
        <v>0</v>
      </c>
      <c r="U90" s="215">
        <v>0</v>
      </c>
      <c r="V90" s="216">
        <f t="shared" si="5"/>
        <v>0</v>
      </c>
      <c r="W90" s="132"/>
      <c r="X90" s="88"/>
      <c r="Y90" s="88"/>
      <c r="Z90" s="88"/>
      <c r="AA90" s="88"/>
      <c r="AB90" s="88"/>
      <c r="AC90" s="88"/>
      <c r="AD90" s="88"/>
      <c r="AE90" s="88"/>
      <c r="AF90" s="88"/>
      <c r="AG90" s="88"/>
      <c r="AH90" s="88"/>
      <c r="AI90" s="88"/>
      <c r="AJ90" s="88"/>
      <c r="AK90" s="88"/>
      <c r="AL90" s="88"/>
      <c r="AM90" s="88"/>
      <c r="AN90" s="88"/>
      <c r="AO90" s="88"/>
      <c r="AP90" s="88"/>
      <c r="AQ90" s="88"/>
      <c r="AR90" s="88"/>
      <c r="AS90" s="88"/>
      <c r="AT90" s="88"/>
      <c r="AU90" s="88"/>
    </row>
    <row r="91" spans="1:47" s="20" customFormat="1" ht="20" customHeight="1" x14ac:dyDescent="0.2">
      <c r="A91" s="88"/>
      <c r="B91" s="214" t="s">
        <v>290</v>
      </c>
      <c r="C91" s="215">
        <v>0</v>
      </c>
      <c r="D91" s="215">
        <v>0</v>
      </c>
      <c r="E91" s="215">
        <v>0</v>
      </c>
      <c r="F91" s="215">
        <v>0</v>
      </c>
      <c r="G91" s="215">
        <v>0</v>
      </c>
      <c r="H91" s="215">
        <v>0</v>
      </c>
      <c r="I91" s="215">
        <v>0</v>
      </c>
      <c r="J91" s="215">
        <v>0</v>
      </c>
      <c r="K91" s="215">
        <v>0</v>
      </c>
      <c r="L91" s="215">
        <v>0</v>
      </c>
      <c r="M91" s="215">
        <v>0</v>
      </c>
      <c r="N91" s="215">
        <v>0</v>
      </c>
      <c r="O91" s="215">
        <v>0</v>
      </c>
      <c r="P91" s="215">
        <v>0</v>
      </c>
      <c r="Q91" s="215">
        <v>0</v>
      </c>
      <c r="R91" s="215">
        <v>0</v>
      </c>
      <c r="S91" s="215">
        <v>0</v>
      </c>
      <c r="T91" s="215">
        <v>0</v>
      </c>
      <c r="U91" s="215">
        <v>0</v>
      </c>
      <c r="V91" s="216">
        <f t="shared" si="5"/>
        <v>0</v>
      </c>
      <c r="W91" s="132"/>
      <c r="X91" s="88"/>
      <c r="Y91" s="88"/>
      <c r="Z91" s="88"/>
      <c r="AA91" s="88"/>
      <c r="AB91" s="88"/>
      <c r="AC91" s="88"/>
      <c r="AD91" s="88"/>
      <c r="AE91" s="88"/>
      <c r="AF91" s="88"/>
      <c r="AG91" s="88"/>
      <c r="AH91" s="88"/>
      <c r="AI91" s="88"/>
      <c r="AJ91" s="88"/>
      <c r="AK91" s="88"/>
      <c r="AL91" s="88"/>
      <c r="AM91" s="88"/>
      <c r="AN91" s="88"/>
      <c r="AO91" s="88"/>
      <c r="AP91" s="88"/>
      <c r="AQ91" s="88"/>
      <c r="AR91" s="88"/>
      <c r="AS91" s="88"/>
      <c r="AT91" s="88"/>
      <c r="AU91" s="88"/>
    </row>
    <row r="92" spans="1:47" s="20" customFormat="1" ht="20" customHeight="1" x14ac:dyDescent="0.2">
      <c r="A92" s="88"/>
      <c r="B92" s="214" t="s">
        <v>291</v>
      </c>
      <c r="C92" s="215">
        <v>0</v>
      </c>
      <c r="D92" s="215">
        <v>0</v>
      </c>
      <c r="E92" s="215">
        <v>0</v>
      </c>
      <c r="F92" s="215">
        <v>0</v>
      </c>
      <c r="G92" s="215">
        <v>0</v>
      </c>
      <c r="H92" s="215">
        <v>0</v>
      </c>
      <c r="I92" s="215">
        <v>0</v>
      </c>
      <c r="J92" s="215">
        <v>0</v>
      </c>
      <c r="K92" s="215">
        <v>0</v>
      </c>
      <c r="L92" s="215">
        <v>0</v>
      </c>
      <c r="M92" s="215">
        <v>0</v>
      </c>
      <c r="N92" s="215">
        <v>0</v>
      </c>
      <c r="O92" s="215">
        <v>0</v>
      </c>
      <c r="P92" s="215">
        <v>0</v>
      </c>
      <c r="Q92" s="215">
        <v>0</v>
      </c>
      <c r="R92" s="215">
        <v>0</v>
      </c>
      <c r="S92" s="215">
        <v>0</v>
      </c>
      <c r="T92" s="215">
        <v>0</v>
      </c>
      <c r="U92" s="215">
        <v>0</v>
      </c>
      <c r="V92" s="216">
        <f t="shared" si="5"/>
        <v>0</v>
      </c>
      <c r="W92" s="132"/>
      <c r="X92" s="88"/>
      <c r="Y92" s="88"/>
      <c r="Z92" s="88"/>
      <c r="AA92" s="88"/>
      <c r="AB92" s="88"/>
      <c r="AC92" s="88"/>
      <c r="AD92" s="88"/>
      <c r="AE92" s="88"/>
      <c r="AF92" s="88"/>
      <c r="AG92" s="88"/>
      <c r="AH92" s="88"/>
      <c r="AI92" s="88"/>
      <c r="AJ92" s="88"/>
      <c r="AK92" s="88"/>
      <c r="AL92" s="88"/>
      <c r="AM92" s="88"/>
      <c r="AN92" s="88"/>
      <c r="AO92" s="88"/>
      <c r="AP92" s="88"/>
      <c r="AQ92" s="88"/>
      <c r="AR92" s="88"/>
      <c r="AS92" s="88"/>
      <c r="AT92" s="88"/>
      <c r="AU92" s="88"/>
    </row>
    <row r="93" spans="1:47" s="20" customFormat="1" ht="20" customHeight="1" x14ac:dyDescent="0.2">
      <c r="A93" s="88"/>
      <c r="B93" s="214" t="s">
        <v>292</v>
      </c>
      <c r="C93" s="215">
        <v>0</v>
      </c>
      <c r="D93" s="215">
        <v>0</v>
      </c>
      <c r="E93" s="215">
        <v>0</v>
      </c>
      <c r="F93" s="215">
        <v>0</v>
      </c>
      <c r="G93" s="215">
        <v>0</v>
      </c>
      <c r="H93" s="215">
        <v>0</v>
      </c>
      <c r="I93" s="215">
        <v>0</v>
      </c>
      <c r="J93" s="215">
        <v>0</v>
      </c>
      <c r="K93" s="215">
        <v>0</v>
      </c>
      <c r="L93" s="215">
        <v>0</v>
      </c>
      <c r="M93" s="215">
        <v>0</v>
      </c>
      <c r="N93" s="215">
        <v>0</v>
      </c>
      <c r="O93" s="215">
        <v>0</v>
      </c>
      <c r="P93" s="215">
        <v>0</v>
      </c>
      <c r="Q93" s="215">
        <v>0</v>
      </c>
      <c r="R93" s="215">
        <v>0</v>
      </c>
      <c r="S93" s="215">
        <v>0</v>
      </c>
      <c r="T93" s="215">
        <v>0</v>
      </c>
      <c r="U93" s="215">
        <v>0</v>
      </c>
      <c r="V93" s="216">
        <f t="shared" si="5"/>
        <v>0</v>
      </c>
      <c r="W93" s="132"/>
      <c r="X93" s="88"/>
      <c r="Y93" s="88"/>
      <c r="Z93" s="88"/>
      <c r="AA93" s="88"/>
      <c r="AB93" s="88"/>
      <c r="AC93" s="88"/>
      <c r="AD93" s="88"/>
      <c r="AE93" s="88"/>
      <c r="AF93" s="88"/>
      <c r="AG93" s="88"/>
      <c r="AH93" s="88"/>
      <c r="AI93" s="88"/>
      <c r="AJ93" s="88"/>
      <c r="AK93" s="88"/>
      <c r="AL93" s="88"/>
      <c r="AM93" s="88"/>
      <c r="AN93" s="88"/>
      <c r="AO93" s="88"/>
      <c r="AP93" s="88"/>
      <c r="AQ93" s="88"/>
      <c r="AR93" s="88"/>
      <c r="AS93" s="88"/>
      <c r="AT93" s="88"/>
      <c r="AU93" s="88"/>
    </row>
    <row r="94" spans="1:47" s="20" customFormat="1" ht="20" customHeight="1" x14ac:dyDescent="0.2">
      <c r="A94" s="88"/>
      <c r="B94" s="214" t="s">
        <v>293</v>
      </c>
      <c r="C94" s="215">
        <v>0</v>
      </c>
      <c r="D94" s="215">
        <v>0</v>
      </c>
      <c r="E94" s="215">
        <v>0</v>
      </c>
      <c r="F94" s="215">
        <v>0</v>
      </c>
      <c r="G94" s="215">
        <v>0</v>
      </c>
      <c r="H94" s="215">
        <v>0</v>
      </c>
      <c r="I94" s="215">
        <v>0</v>
      </c>
      <c r="J94" s="215">
        <v>0</v>
      </c>
      <c r="K94" s="215">
        <v>0</v>
      </c>
      <c r="L94" s="215">
        <v>0</v>
      </c>
      <c r="M94" s="215">
        <v>0</v>
      </c>
      <c r="N94" s="215">
        <v>0</v>
      </c>
      <c r="O94" s="215">
        <v>0</v>
      </c>
      <c r="P94" s="215">
        <v>0</v>
      </c>
      <c r="Q94" s="215">
        <v>0</v>
      </c>
      <c r="R94" s="215">
        <v>0</v>
      </c>
      <c r="S94" s="215">
        <v>0</v>
      </c>
      <c r="T94" s="215">
        <v>0</v>
      </c>
      <c r="U94" s="215">
        <v>0</v>
      </c>
      <c r="V94" s="216">
        <f t="shared" si="5"/>
        <v>0</v>
      </c>
      <c r="W94" s="132"/>
      <c r="X94" s="88"/>
      <c r="Y94" s="88"/>
      <c r="Z94" s="88"/>
      <c r="AA94" s="88"/>
      <c r="AB94" s="88"/>
      <c r="AC94" s="88"/>
      <c r="AD94" s="88"/>
      <c r="AE94" s="88"/>
      <c r="AF94" s="88"/>
      <c r="AG94" s="88"/>
      <c r="AH94" s="88"/>
      <c r="AI94" s="88"/>
      <c r="AJ94" s="88"/>
      <c r="AK94" s="88"/>
      <c r="AL94" s="88"/>
      <c r="AM94" s="88"/>
      <c r="AN94" s="88"/>
      <c r="AO94" s="88"/>
      <c r="AP94" s="88"/>
      <c r="AQ94" s="88"/>
      <c r="AR94" s="88"/>
      <c r="AS94" s="88"/>
      <c r="AT94" s="88"/>
      <c r="AU94" s="88"/>
    </row>
    <row r="95" spans="1:47" s="20" customFormat="1" ht="20" customHeight="1" x14ac:dyDescent="0.2">
      <c r="A95" s="88"/>
      <c r="B95" s="214" t="s">
        <v>294</v>
      </c>
      <c r="C95" s="215">
        <v>0</v>
      </c>
      <c r="D95" s="215">
        <v>0</v>
      </c>
      <c r="E95" s="215">
        <v>0</v>
      </c>
      <c r="F95" s="215">
        <v>0</v>
      </c>
      <c r="G95" s="215">
        <v>0</v>
      </c>
      <c r="H95" s="215">
        <v>0</v>
      </c>
      <c r="I95" s="215">
        <v>0</v>
      </c>
      <c r="J95" s="215">
        <v>0</v>
      </c>
      <c r="K95" s="215">
        <v>0</v>
      </c>
      <c r="L95" s="215">
        <v>0</v>
      </c>
      <c r="M95" s="215">
        <v>0</v>
      </c>
      <c r="N95" s="215">
        <v>0</v>
      </c>
      <c r="O95" s="215">
        <v>0</v>
      </c>
      <c r="P95" s="215">
        <v>0</v>
      </c>
      <c r="Q95" s="215">
        <v>0</v>
      </c>
      <c r="R95" s="215">
        <v>0</v>
      </c>
      <c r="S95" s="215">
        <v>0</v>
      </c>
      <c r="T95" s="215">
        <v>0</v>
      </c>
      <c r="U95" s="215">
        <v>0</v>
      </c>
      <c r="V95" s="216">
        <f t="shared" si="5"/>
        <v>0</v>
      </c>
      <c r="W95" s="132"/>
      <c r="X95" s="88"/>
      <c r="Y95" s="88"/>
      <c r="Z95" s="88"/>
      <c r="AA95" s="88"/>
      <c r="AB95" s="88"/>
      <c r="AC95" s="88"/>
      <c r="AD95" s="88"/>
      <c r="AE95" s="88"/>
      <c r="AF95" s="88"/>
      <c r="AG95" s="88"/>
      <c r="AH95" s="88"/>
      <c r="AI95" s="88"/>
      <c r="AJ95" s="88"/>
      <c r="AK95" s="88"/>
      <c r="AL95" s="88"/>
      <c r="AM95" s="88"/>
      <c r="AN95" s="88"/>
      <c r="AO95" s="88"/>
      <c r="AP95" s="88"/>
      <c r="AQ95" s="88"/>
      <c r="AR95" s="88"/>
      <c r="AS95" s="88"/>
      <c r="AT95" s="88"/>
      <c r="AU95" s="88"/>
    </row>
    <row r="96" spans="1:47" s="20" customFormat="1" ht="20" customHeight="1" x14ac:dyDescent="0.2">
      <c r="A96" s="88"/>
      <c r="B96" s="214" t="s">
        <v>295</v>
      </c>
      <c r="C96" s="215">
        <v>0</v>
      </c>
      <c r="D96" s="215">
        <v>0</v>
      </c>
      <c r="E96" s="215">
        <v>0</v>
      </c>
      <c r="F96" s="215">
        <v>0</v>
      </c>
      <c r="G96" s="215">
        <v>0</v>
      </c>
      <c r="H96" s="215">
        <v>0</v>
      </c>
      <c r="I96" s="215">
        <v>0</v>
      </c>
      <c r="J96" s="215">
        <v>0</v>
      </c>
      <c r="K96" s="215">
        <v>0</v>
      </c>
      <c r="L96" s="215">
        <v>0</v>
      </c>
      <c r="M96" s="215">
        <v>0</v>
      </c>
      <c r="N96" s="215">
        <v>0</v>
      </c>
      <c r="O96" s="215">
        <v>0</v>
      </c>
      <c r="P96" s="215">
        <v>0</v>
      </c>
      <c r="Q96" s="215">
        <v>0</v>
      </c>
      <c r="R96" s="215">
        <v>0</v>
      </c>
      <c r="S96" s="215">
        <v>0</v>
      </c>
      <c r="T96" s="215">
        <v>0</v>
      </c>
      <c r="U96" s="215">
        <v>0</v>
      </c>
      <c r="V96" s="216">
        <f t="shared" si="5"/>
        <v>0</v>
      </c>
      <c r="W96" s="132"/>
      <c r="X96" s="88"/>
      <c r="Y96" s="88"/>
      <c r="Z96" s="88"/>
      <c r="AA96" s="88"/>
      <c r="AB96" s="88"/>
      <c r="AC96" s="88"/>
      <c r="AD96" s="88"/>
      <c r="AE96" s="88"/>
      <c r="AF96" s="88"/>
      <c r="AG96" s="88"/>
      <c r="AH96" s="88"/>
      <c r="AI96" s="88"/>
      <c r="AJ96" s="88"/>
      <c r="AK96" s="88"/>
      <c r="AL96" s="88"/>
      <c r="AM96" s="88"/>
      <c r="AN96" s="88"/>
      <c r="AO96" s="88"/>
      <c r="AP96" s="88"/>
      <c r="AQ96" s="88"/>
      <c r="AR96" s="88"/>
      <c r="AS96" s="88"/>
      <c r="AT96" s="88"/>
      <c r="AU96" s="88"/>
    </row>
    <row r="97" spans="1:47" s="20" customFormat="1" ht="20" customHeight="1" x14ac:dyDescent="0.2">
      <c r="A97" s="88"/>
      <c r="B97" s="214" t="s">
        <v>296</v>
      </c>
      <c r="C97" s="215">
        <v>0</v>
      </c>
      <c r="D97" s="215">
        <v>0</v>
      </c>
      <c r="E97" s="215">
        <v>0</v>
      </c>
      <c r="F97" s="215">
        <v>0</v>
      </c>
      <c r="G97" s="215">
        <v>0</v>
      </c>
      <c r="H97" s="215">
        <v>0</v>
      </c>
      <c r="I97" s="215">
        <v>0</v>
      </c>
      <c r="J97" s="215">
        <v>0</v>
      </c>
      <c r="K97" s="215">
        <v>0</v>
      </c>
      <c r="L97" s="215">
        <v>0</v>
      </c>
      <c r="M97" s="215">
        <v>0</v>
      </c>
      <c r="N97" s="215">
        <v>0</v>
      </c>
      <c r="O97" s="215">
        <v>0</v>
      </c>
      <c r="P97" s="215">
        <v>0</v>
      </c>
      <c r="Q97" s="215">
        <v>0</v>
      </c>
      <c r="R97" s="215">
        <v>0</v>
      </c>
      <c r="S97" s="215">
        <v>0</v>
      </c>
      <c r="T97" s="215">
        <v>0</v>
      </c>
      <c r="U97" s="215">
        <v>0</v>
      </c>
      <c r="V97" s="216">
        <f t="shared" si="5"/>
        <v>0</v>
      </c>
      <c r="W97" s="132"/>
      <c r="X97" s="88"/>
      <c r="Y97" s="88"/>
      <c r="Z97" s="88"/>
      <c r="AA97" s="88"/>
      <c r="AB97" s="88"/>
      <c r="AC97" s="88"/>
      <c r="AD97" s="88"/>
      <c r="AE97" s="88"/>
      <c r="AF97" s="88"/>
      <c r="AG97" s="88"/>
      <c r="AH97" s="88"/>
      <c r="AI97" s="88"/>
      <c r="AJ97" s="88"/>
      <c r="AK97" s="88"/>
      <c r="AL97" s="88"/>
      <c r="AM97" s="88"/>
      <c r="AN97" s="88"/>
      <c r="AO97" s="88"/>
      <c r="AP97" s="88"/>
      <c r="AQ97" s="88"/>
      <c r="AR97" s="88"/>
      <c r="AS97" s="88"/>
      <c r="AT97" s="88"/>
      <c r="AU97" s="88"/>
    </row>
    <row r="98" spans="1:47" s="20" customFormat="1" ht="20" customHeight="1" x14ac:dyDescent="0.2">
      <c r="A98" s="88"/>
      <c r="B98" s="214" t="s">
        <v>297</v>
      </c>
      <c r="C98" s="215">
        <v>0</v>
      </c>
      <c r="D98" s="215">
        <v>0</v>
      </c>
      <c r="E98" s="215">
        <v>0</v>
      </c>
      <c r="F98" s="215">
        <v>0</v>
      </c>
      <c r="G98" s="215">
        <v>0</v>
      </c>
      <c r="H98" s="215">
        <v>0</v>
      </c>
      <c r="I98" s="215">
        <v>0</v>
      </c>
      <c r="J98" s="215">
        <v>0</v>
      </c>
      <c r="K98" s="215">
        <v>0</v>
      </c>
      <c r="L98" s="215">
        <v>0</v>
      </c>
      <c r="M98" s="215">
        <v>0</v>
      </c>
      <c r="N98" s="215">
        <v>0</v>
      </c>
      <c r="O98" s="215">
        <v>0</v>
      </c>
      <c r="P98" s="215">
        <v>0</v>
      </c>
      <c r="Q98" s="215">
        <v>0</v>
      </c>
      <c r="R98" s="215">
        <v>0</v>
      </c>
      <c r="S98" s="215">
        <v>0</v>
      </c>
      <c r="T98" s="215">
        <v>0</v>
      </c>
      <c r="U98" s="215">
        <v>0</v>
      </c>
      <c r="V98" s="216">
        <f t="shared" si="5"/>
        <v>0</v>
      </c>
      <c r="W98" s="132"/>
      <c r="X98" s="88"/>
      <c r="Y98" s="88"/>
      <c r="Z98" s="88"/>
      <c r="AA98" s="88"/>
      <c r="AB98" s="88"/>
      <c r="AC98" s="88"/>
      <c r="AD98" s="88"/>
      <c r="AE98" s="88"/>
      <c r="AF98" s="88"/>
      <c r="AG98" s="88"/>
      <c r="AH98" s="88"/>
      <c r="AI98" s="88"/>
      <c r="AJ98" s="88"/>
      <c r="AK98" s="88"/>
      <c r="AL98" s="88"/>
      <c r="AM98" s="88"/>
      <c r="AN98" s="88"/>
      <c r="AO98" s="88"/>
      <c r="AP98" s="88"/>
      <c r="AQ98" s="88"/>
      <c r="AR98" s="88"/>
      <c r="AS98" s="88"/>
      <c r="AT98" s="88"/>
      <c r="AU98" s="88"/>
    </row>
    <row r="99" spans="1:47" s="20" customFormat="1" ht="20" customHeight="1" x14ac:dyDescent="0.2">
      <c r="A99" s="88"/>
      <c r="B99" s="214" t="s">
        <v>298</v>
      </c>
      <c r="C99" s="215">
        <v>0</v>
      </c>
      <c r="D99" s="215">
        <v>0</v>
      </c>
      <c r="E99" s="215">
        <v>0</v>
      </c>
      <c r="F99" s="215">
        <v>0</v>
      </c>
      <c r="G99" s="215">
        <v>0</v>
      </c>
      <c r="H99" s="215">
        <v>0</v>
      </c>
      <c r="I99" s="215">
        <v>0</v>
      </c>
      <c r="J99" s="215">
        <v>0</v>
      </c>
      <c r="K99" s="215">
        <v>0</v>
      </c>
      <c r="L99" s="215">
        <v>0</v>
      </c>
      <c r="M99" s="215">
        <v>0</v>
      </c>
      <c r="N99" s="215">
        <v>0</v>
      </c>
      <c r="O99" s="215">
        <v>0</v>
      </c>
      <c r="P99" s="215">
        <v>0</v>
      </c>
      <c r="Q99" s="215">
        <v>0</v>
      </c>
      <c r="R99" s="215">
        <v>0</v>
      </c>
      <c r="S99" s="215">
        <v>0</v>
      </c>
      <c r="T99" s="215">
        <v>0</v>
      </c>
      <c r="U99" s="215">
        <v>0</v>
      </c>
      <c r="V99" s="216">
        <f t="shared" si="5"/>
        <v>0</v>
      </c>
      <c r="W99" s="132"/>
      <c r="X99" s="88"/>
      <c r="Y99" s="88"/>
      <c r="Z99" s="88"/>
      <c r="AA99" s="88"/>
      <c r="AB99" s="88"/>
      <c r="AC99" s="88"/>
      <c r="AD99" s="88"/>
      <c r="AE99" s="88"/>
      <c r="AF99" s="88"/>
      <c r="AG99" s="88"/>
      <c r="AH99" s="88"/>
      <c r="AI99" s="88"/>
      <c r="AJ99" s="88"/>
      <c r="AK99" s="88"/>
      <c r="AL99" s="88"/>
      <c r="AM99" s="88"/>
      <c r="AN99" s="88"/>
      <c r="AO99" s="88"/>
      <c r="AP99" s="88"/>
      <c r="AQ99" s="88"/>
      <c r="AR99" s="88"/>
      <c r="AS99" s="88"/>
      <c r="AT99" s="88"/>
      <c r="AU99" s="88"/>
    </row>
    <row r="100" spans="1:47" s="20" customFormat="1" ht="20" customHeight="1" x14ac:dyDescent="0.2">
      <c r="A100" s="88"/>
      <c r="B100" s="214" t="s">
        <v>299</v>
      </c>
      <c r="C100" s="215">
        <v>0</v>
      </c>
      <c r="D100" s="215">
        <v>0</v>
      </c>
      <c r="E100" s="215">
        <v>0</v>
      </c>
      <c r="F100" s="215">
        <v>0</v>
      </c>
      <c r="G100" s="215">
        <v>0</v>
      </c>
      <c r="H100" s="215">
        <v>0</v>
      </c>
      <c r="I100" s="215">
        <v>0</v>
      </c>
      <c r="J100" s="215">
        <v>0</v>
      </c>
      <c r="K100" s="215">
        <v>0</v>
      </c>
      <c r="L100" s="215">
        <v>0</v>
      </c>
      <c r="M100" s="215">
        <v>0</v>
      </c>
      <c r="N100" s="215">
        <v>0</v>
      </c>
      <c r="O100" s="215">
        <v>0</v>
      </c>
      <c r="P100" s="215">
        <v>0</v>
      </c>
      <c r="Q100" s="215">
        <v>0</v>
      </c>
      <c r="R100" s="215">
        <v>0</v>
      </c>
      <c r="S100" s="215">
        <v>0</v>
      </c>
      <c r="T100" s="215">
        <v>0</v>
      </c>
      <c r="U100" s="215">
        <v>0</v>
      </c>
      <c r="V100" s="216">
        <f t="shared" si="5"/>
        <v>0</v>
      </c>
      <c r="W100" s="132"/>
      <c r="X100" s="88"/>
      <c r="Y100" s="88"/>
      <c r="Z100" s="88"/>
      <c r="AA100" s="88"/>
      <c r="AB100" s="88"/>
      <c r="AC100" s="88"/>
      <c r="AD100" s="88"/>
      <c r="AE100" s="88"/>
      <c r="AF100" s="88"/>
      <c r="AG100" s="88"/>
      <c r="AH100" s="88"/>
      <c r="AI100" s="88"/>
      <c r="AJ100" s="88"/>
      <c r="AK100" s="88"/>
      <c r="AL100" s="88"/>
      <c r="AM100" s="88"/>
      <c r="AN100" s="88"/>
      <c r="AO100" s="88"/>
      <c r="AP100" s="88"/>
      <c r="AQ100" s="88"/>
      <c r="AR100" s="88"/>
      <c r="AS100" s="88"/>
      <c r="AT100" s="88"/>
      <c r="AU100" s="88"/>
    </row>
    <row r="101" spans="1:47" s="20" customFormat="1" ht="20" customHeight="1" x14ac:dyDescent="0.2">
      <c r="A101" s="88"/>
      <c r="B101" s="214" t="s">
        <v>300</v>
      </c>
      <c r="C101" s="215">
        <v>0</v>
      </c>
      <c r="D101" s="215">
        <v>0</v>
      </c>
      <c r="E101" s="215">
        <v>0</v>
      </c>
      <c r="F101" s="215">
        <v>0</v>
      </c>
      <c r="G101" s="215">
        <v>0</v>
      </c>
      <c r="H101" s="215">
        <v>0</v>
      </c>
      <c r="I101" s="215">
        <v>0</v>
      </c>
      <c r="J101" s="215">
        <v>0</v>
      </c>
      <c r="K101" s="215">
        <v>0</v>
      </c>
      <c r="L101" s="215">
        <v>0</v>
      </c>
      <c r="M101" s="215">
        <v>0</v>
      </c>
      <c r="N101" s="215">
        <v>0</v>
      </c>
      <c r="O101" s="215">
        <v>0</v>
      </c>
      <c r="P101" s="215">
        <v>0</v>
      </c>
      <c r="Q101" s="215">
        <v>0</v>
      </c>
      <c r="R101" s="215">
        <v>0</v>
      </c>
      <c r="S101" s="215">
        <v>0</v>
      </c>
      <c r="T101" s="215">
        <v>0</v>
      </c>
      <c r="U101" s="215">
        <v>0</v>
      </c>
      <c r="V101" s="216">
        <f t="shared" si="5"/>
        <v>0</v>
      </c>
      <c r="W101" s="132"/>
      <c r="X101" s="88"/>
      <c r="Y101" s="88"/>
      <c r="Z101" s="88"/>
      <c r="AA101" s="88"/>
      <c r="AB101" s="88"/>
      <c r="AC101" s="88"/>
      <c r="AD101" s="88"/>
      <c r="AE101" s="88"/>
      <c r="AF101" s="88"/>
      <c r="AG101" s="88"/>
      <c r="AH101" s="88"/>
      <c r="AI101" s="88"/>
      <c r="AJ101" s="88"/>
      <c r="AK101" s="88"/>
      <c r="AL101" s="88"/>
      <c r="AM101" s="88"/>
      <c r="AN101" s="88"/>
      <c r="AO101" s="88"/>
      <c r="AP101" s="88"/>
      <c r="AQ101" s="88"/>
      <c r="AR101" s="88"/>
      <c r="AS101" s="88"/>
      <c r="AT101" s="88"/>
      <c r="AU101" s="88"/>
    </row>
    <row r="102" spans="1:47" s="20" customFormat="1" ht="20" customHeight="1" x14ac:dyDescent="0.2">
      <c r="A102" s="88"/>
      <c r="B102" s="214" t="s">
        <v>301</v>
      </c>
      <c r="C102" s="215">
        <v>0</v>
      </c>
      <c r="D102" s="215">
        <v>0</v>
      </c>
      <c r="E102" s="215">
        <v>0</v>
      </c>
      <c r="F102" s="215">
        <v>0</v>
      </c>
      <c r="G102" s="215">
        <v>0</v>
      </c>
      <c r="H102" s="215">
        <v>0</v>
      </c>
      <c r="I102" s="215">
        <v>0</v>
      </c>
      <c r="J102" s="215">
        <v>0</v>
      </c>
      <c r="K102" s="215">
        <v>0</v>
      </c>
      <c r="L102" s="215">
        <v>0</v>
      </c>
      <c r="M102" s="215">
        <v>0</v>
      </c>
      <c r="N102" s="215">
        <v>0</v>
      </c>
      <c r="O102" s="215">
        <v>0</v>
      </c>
      <c r="P102" s="215">
        <v>0</v>
      </c>
      <c r="Q102" s="215">
        <v>0</v>
      </c>
      <c r="R102" s="215">
        <v>0</v>
      </c>
      <c r="S102" s="215">
        <v>0</v>
      </c>
      <c r="T102" s="215">
        <v>0</v>
      </c>
      <c r="U102" s="215">
        <v>0</v>
      </c>
      <c r="V102" s="216">
        <f t="shared" si="5"/>
        <v>0</v>
      </c>
      <c r="W102" s="132"/>
      <c r="X102" s="88"/>
      <c r="Y102" s="88"/>
      <c r="Z102" s="88"/>
      <c r="AA102" s="88"/>
      <c r="AB102" s="88"/>
      <c r="AC102" s="88"/>
      <c r="AD102" s="88"/>
      <c r="AE102" s="88"/>
      <c r="AF102" s="88"/>
      <c r="AG102" s="88"/>
      <c r="AH102" s="88"/>
      <c r="AI102" s="88"/>
      <c r="AJ102" s="88"/>
      <c r="AK102" s="88"/>
      <c r="AL102" s="88"/>
      <c r="AM102" s="88"/>
      <c r="AN102" s="88"/>
      <c r="AO102" s="88"/>
      <c r="AP102" s="88"/>
      <c r="AQ102" s="88"/>
      <c r="AR102" s="88"/>
      <c r="AS102" s="88"/>
      <c r="AT102" s="88"/>
      <c r="AU102" s="88"/>
    </row>
    <row r="103" spans="1:47" s="20" customFormat="1" ht="20" customHeight="1" x14ac:dyDescent="0.2">
      <c r="A103" s="88"/>
      <c r="B103" s="214" t="s">
        <v>302</v>
      </c>
      <c r="C103" s="215">
        <v>0</v>
      </c>
      <c r="D103" s="215">
        <v>0</v>
      </c>
      <c r="E103" s="215">
        <v>0</v>
      </c>
      <c r="F103" s="215">
        <v>0</v>
      </c>
      <c r="G103" s="215">
        <v>0</v>
      </c>
      <c r="H103" s="215">
        <v>0</v>
      </c>
      <c r="I103" s="215">
        <v>0</v>
      </c>
      <c r="J103" s="215">
        <v>0</v>
      </c>
      <c r="K103" s="215">
        <v>0</v>
      </c>
      <c r="L103" s="215">
        <v>0</v>
      </c>
      <c r="M103" s="215">
        <v>0</v>
      </c>
      <c r="N103" s="215">
        <v>0</v>
      </c>
      <c r="O103" s="215">
        <v>0</v>
      </c>
      <c r="P103" s="215">
        <v>0</v>
      </c>
      <c r="Q103" s="215">
        <v>0</v>
      </c>
      <c r="R103" s="215">
        <v>0</v>
      </c>
      <c r="S103" s="215">
        <v>0</v>
      </c>
      <c r="T103" s="215">
        <v>0</v>
      </c>
      <c r="U103" s="215">
        <v>0</v>
      </c>
      <c r="V103" s="216">
        <f t="shared" si="5"/>
        <v>0</v>
      </c>
      <c r="W103" s="132"/>
      <c r="X103" s="88"/>
      <c r="Y103" s="88"/>
      <c r="Z103" s="88"/>
      <c r="AA103" s="88"/>
      <c r="AB103" s="88"/>
      <c r="AC103" s="88"/>
      <c r="AD103" s="88"/>
      <c r="AE103" s="88"/>
      <c r="AF103" s="88"/>
      <c r="AG103" s="88"/>
      <c r="AH103" s="88"/>
      <c r="AI103" s="88"/>
      <c r="AJ103" s="88"/>
      <c r="AK103" s="88"/>
      <c r="AL103" s="88"/>
      <c r="AM103" s="88"/>
      <c r="AN103" s="88"/>
      <c r="AO103" s="88"/>
      <c r="AP103" s="88"/>
      <c r="AQ103" s="88"/>
      <c r="AR103" s="88"/>
      <c r="AS103" s="88"/>
      <c r="AT103" s="88"/>
      <c r="AU103" s="88"/>
    </row>
    <row r="104" spans="1:47" s="20" customFormat="1" ht="20" customHeight="1" x14ac:dyDescent="0.2">
      <c r="A104" s="88"/>
      <c r="B104" s="214" t="s">
        <v>303</v>
      </c>
      <c r="C104" s="215">
        <v>0</v>
      </c>
      <c r="D104" s="215">
        <v>0</v>
      </c>
      <c r="E104" s="215">
        <v>0</v>
      </c>
      <c r="F104" s="215">
        <v>0</v>
      </c>
      <c r="G104" s="215">
        <v>0</v>
      </c>
      <c r="H104" s="215">
        <v>0</v>
      </c>
      <c r="I104" s="215">
        <v>0</v>
      </c>
      <c r="J104" s="215">
        <v>0</v>
      </c>
      <c r="K104" s="215">
        <v>0</v>
      </c>
      <c r="L104" s="215">
        <v>0</v>
      </c>
      <c r="M104" s="215">
        <v>0</v>
      </c>
      <c r="N104" s="215">
        <v>0</v>
      </c>
      <c r="O104" s="215">
        <v>0</v>
      </c>
      <c r="P104" s="215">
        <v>0</v>
      </c>
      <c r="Q104" s="215">
        <v>0</v>
      </c>
      <c r="R104" s="215">
        <v>0</v>
      </c>
      <c r="S104" s="215">
        <v>0</v>
      </c>
      <c r="T104" s="215">
        <v>0</v>
      </c>
      <c r="U104" s="215">
        <v>0</v>
      </c>
      <c r="V104" s="216">
        <f t="shared" si="5"/>
        <v>0</v>
      </c>
      <c r="W104" s="132"/>
      <c r="X104" s="88"/>
      <c r="Y104" s="88"/>
      <c r="Z104" s="88"/>
      <c r="AA104" s="88"/>
      <c r="AB104" s="88"/>
      <c r="AC104" s="88"/>
      <c r="AD104" s="88"/>
      <c r="AE104" s="88"/>
      <c r="AF104" s="88"/>
      <c r="AG104" s="88"/>
      <c r="AH104" s="88"/>
      <c r="AI104" s="88"/>
      <c r="AJ104" s="88"/>
      <c r="AK104" s="88"/>
      <c r="AL104" s="88"/>
      <c r="AM104" s="88"/>
      <c r="AN104" s="88"/>
      <c r="AO104" s="88"/>
      <c r="AP104" s="88"/>
      <c r="AQ104" s="88"/>
      <c r="AR104" s="88"/>
      <c r="AS104" s="88"/>
      <c r="AT104" s="88"/>
      <c r="AU104" s="88"/>
    </row>
    <row r="105" spans="1:47" s="20" customFormat="1" ht="20" customHeight="1" x14ac:dyDescent="0.2">
      <c r="A105" s="88"/>
      <c r="B105" s="214" t="s">
        <v>304</v>
      </c>
      <c r="C105" s="215">
        <v>0</v>
      </c>
      <c r="D105" s="215">
        <v>0</v>
      </c>
      <c r="E105" s="215">
        <v>0</v>
      </c>
      <c r="F105" s="215">
        <v>0</v>
      </c>
      <c r="G105" s="215">
        <v>0</v>
      </c>
      <c r="H105" s="215">
        <v>0</v>
      </c>
      <c r="I105" s="215">
        <v>0</v>
      </c>
      <c r="J105" s="215">
        <v>0</v>
      </c>
      <c r="K105" s="215">
        <v>0</v>
      </c>
      <c r="L105" s="215">
        <v>0</v>
      </c>
      <c r="M105" s="215">
        <v>0</v>
      </c>
      <c r="N105" s="215">
        <v>0</v>
      </c>
      <c r="O105" s="215">
        <v>0</v>
      </c>
      <c r="P105" s="215">
        <v>0</v>
      </c>
      <c r="Q105" s="215">
        <v>0</v>
      </c>
      <c r="R105" s="215">
        <v>0</v>
      </c>
      <c r="S105" s="215">
        <v>0</v>
      </c>
      <c r="T105" s="215">
        <v>0</v>
      </c>
      <c r="U105" s="215">
        <v>0</v>
      </c>
      <c r="V105" s="216">
        <f t="shared" si="5"/>
        <v>0</v>
      </c>
      <c r="W105" s="132"/>
      <c r="X105" s="88"/>
      <c r="Y105" s="88"/>
      <c r="Z105" s="88"/>
      <c r="AA105" s="88"/>
      <c r="AB105" s="88"/>
      <c r="AC105" s="88"/>
      <c r="AD105" s="88"/>
      <c r="AE105" s="88"/>
      <c r="AF105" s="88"/>
      <c r="AG105" s="88"/>
      <c r="AH105" s="88"/>
      <c r="AI105" s="88"/>
      <c r="AJ105" s="88"/>
      <c r="AK105" s="88"/>
      <c r="AL105" s="88"/>
      <c r="AM105" s="88"/>
      <c r="AN105" s="88"/>
      <c r="AO105" s="88"/>
      <c r="AP105" s="88"/>
      <c r="AQ105" s="88"/>
      <c r="AR105" s="88"/>
      <c r="AS105" s="88"/>
      <c r="AT105" s="88"/>
      <c r="AU105" s="88"/>
    </row>
    <row r="106" spans="1:47" s="20" customFormat="1" ht="20" customHeight="1" x14ac:dyDescent="0.2">
      <c r="A106" s="88"/>
      <c r="B106" s="214" t="s">
        <v>305</v>
      </c>
      <c r="C106" s="215">
        <v>0</v>
      </c>
      <c r="D106" s="215">
        <v>0</v>
      </c>
      <c r="E106" s="215">
        <v>0</v>
      </c>
      <c r="F106" s="215">
        <v>0</v>
      </c>
      <c r="G106" s="215">
        <v>0</v>
      </c>
      <c r="H106" s="215">
        <v>0</v>
      </c>
      <c r="I106" s="215">
        <v>0</v>
      </c>
      <c r="J106" s="215">
        <v>0</v>
      </c>
      <c r="K106" s="215">
        <v>0</v>
      </c>
      <c r="L106" s="215">
        <v>0</v>
      </c>
      <c r="M106" s="215">
        <v>0</v>
      </c>
      <c r="N106" s="215">
        <v>0</v>
      </c>
      <c r="O106" s="215">
        <v>0</v>
      </c>
      <c r="P106" s="215">
        <v>0</v>
      </c>
      <c r="Q106" s="215">
        <v>0</v>
      </c>
      <c r="R106" s="215">
        <v>0</v>
      </c>
      <c r="S106" s="215">
        <v>0</v>
      </c>
      <c r="T106" s="215">
        <v>0</v>
      </c>
      <c r="U106" s="215">
        <v>0</v>
      </c>
      <c r="V106" s="216">
        <f t="shared" si="5"/>
        <v>0</v>
      </c>
      <c r="W106" s="132"/>
      <c r="X106" s="88"/>
      <c r="Y106" s="88"/>
      <c r="Z106" s="88"/>
      <c r="AA106" s="88"/>
      <c r="AB106" s="88"/>
      <c r="AC106" s="88"/>
      <c r="AD106" s="88"/>
      <c r="AE106" s="88"/>
      <c r="AF106" s="88"/>
      <c r="AG106" s="88"/>
      <c r="AH106" s="88"/>
      <c r="AI106" s="88"/>
      <c r="AJ106" s="88"/>
      <c r="AK106" s="88"/>
      <c r="AL106" s="88"/>
      <c r="AM106" s="88"/>
      <c r="AN106" s="88"/>
      <c r="AO106" s="88"/>
      <c r="AP106" s="88"/>
      <c r="AQ106" s="88"/>
      <c r="AR106" s="88"/>
      <c r="AS106" s="88"/>
      <c r="AT106" s="88"/>
      <c r="AU106" s="88"/>
    </row>
    <row r="107" spans="1:47" s="20" customFormat="1" ht="20" customHeight="1" x14ac:dyDescent="0.2">
      <c r="A107" s="88"/>
      <c r="B107" s="214" t="s">
        <v>306</v>
      </c>
      <c r="C107" s="215">
        <v>0</v>
      </c>
      <c r="D107" s="215">
        <v>0</v>
      </c>
      <c r="E107" s="215">
        <v>0</v>
      </c>
      <c r="F107" s="215">
        <v>0</v>
      </c>
      <c r="G107" s="215">
        <v>0</v>
      </c>
      <c r="H107" s="215">
        <v>0</v>
      </c>
      <c r="I107" s="215">
        <v>0</v>
      </c>
      <c r="J107" s="215">
        <v>0</v>
      </c>
      <c r="K107" s="215">
        <v>0</v>
      </c>
      <c r="L107" s="215">
        <v>0</v>
      </c>
      <c r="M107" s="215">
        <v>0</v>
      </c>
      <c r="N107" s="215">
        <v>0</v>
      </c>
      <c r="O107" s="215">
        <v>0</v>
      </c>
      <c r="P107" s="215">
        <v>0</v>
      </c>
      <c r="Q107" s="215">
        <v>0</v>
      </c>
      <c r="R107" s="215">
        <v>0</v>
      </c>
      <c r="S107" s="215">
        <v>0</v>
      </c>
      <c r="T107" s="215">
        <v>0</v>
      </c>
      <c r="U107" s="215">
        <v>0</v>
      </c>
      <c r="V107" s="216">
        <f t="shared" si="5"/>
        <v>0</v>
      </c>
      <c r="W107" s="132"/>
      <c r="X107" s="88"/>
      <c r="Y107" s="88"/>
      <c r="Z107" s="88"/>
      <c r="AA107" s="88"/>
      <c r="AB107" s="88"/>
      <c r="AC107" s="88"/>
      <c r="AD107" s="88"/>
      <c r="AE107" s="88"/>
      <c r="AF107" s="88"/>
      <c r="AG107" s="88"/>
      <c r="AH107" s="88"/>
      <c r="AI107" s="88"/>
      <c r="AJ107" s="88"/>
      <c r="AK107" s="88"/>
      <c r="AL107" s="88"/>
      <c r="AM107" s="88"/>
      <c r="AN107" s="88"/>
      <c r="AO107" s="88"/>
      <c r="AP107" s="88"/>
      <c r="AQ107" s="88"/>
      <c r="AR107" s="88"/>
      <c r="AS107" s="88"/>
      <c r="AT107" s="88"/>
      <c r="AU107" s="88"/>
    </row>
    <row r="108" spans="1:47" s="20" customFormat="1" ht="20" customHeight="1" x14ac:dyDescent="0.2">
      <c r="A108" s="88"/>
      <c r="B108" s="214" t="s">
        <v>307</v>
      </c>
      <c r="C108" s="215">
        <v>0</v>
      </c>
      <c r="D108" s="215">
        <v>0</v>
      </c>
      <c r="E108" s="215">
        <v>0</v>
      </c>
      <c r="F108" s="215">
        <v>0</v>
      </c>
      <c r="G108" s="215">
        <v>0</v>
      </c>
      <c r="H108" s="215">
        <v>0</v>
      </c>
      <c r="I108" s="215">
        <v>0</v>
      </c>
      <c r="J108" s="215">
        <v>0</v>
      </c>
      <c r="K108" s="215">
        <v>0</v>
      </c>
      <c r="L108" s="215">
        <v>0</v>
      </c>
      <c r="M108" s="215">
        <v>0</v>
      </c>
      <c r="N108" s="215">
        <v>0</v>
      </c>
      <c r="O108" s="215">
        <v>0</v>
      </c>
      <c r="P108" s="215">
        <v>0</v>
      </c>
      <c r="Q108" s="215">
        <v>0</v>
      </c>
      <c r="R108" s="215">
        <v>0</v>
      </c>
      <c r="S108" s="215">
        <v>0</v>
      </c>
      <c r="T108" s="215">
        <v>0</v>
      </c>
      <c r="U108" s="215">
        <v>0</v>
      </c>
      <c r="V108" s="216">
        <f t="shared" si="5"/>
        <v>0</v>
      </c>
      <c r="W108" s="132"/>
      <c r="X108" s="88"/>
      <c r="Y108" s="88"/>
      <c r="Z108" s="88"/>
      <c r="AA108" s="88"/>
      <c r="AB108" s="88"/>
      <c r="AC108" s="88"/>
      <c r="AD108" s="88"/>
      <c r="AE108" s="88"/>
      <c r="AF108" s="88"/>
      <c r="AG108" s="88"/>
      <c r="AH108" s="88"/>
      <c r="AI108" s="88"/>
      <c r="AJ108" s="88"/>
      <c r="AK108" s="88"/>
      <c r="AL108" s="88"/>
      <c r="AM108" s="88"/>
      <c r="AN108" s="88"/>
      <c r="AO108" s="88"/>
      <c r="AP108" s="88"/>
      <c r="AQ108" s="88"/>
      <c r="AR108" s="88"/>
      <c r="AS108" s="88"/>
      <c r="AT108" s="88"/>
      <c r="AU108" s="88"/>
    </row>
    <row r="109" spans="1:47" s="20" customFormat="1" ht="20" customHeight="1" x14ac:dyDescent="0.2">
      <c r="A109" s="88"/>
      <c r="B109" s="214" t="s">
        <v>308</v>
      </c>
      <c r="C109" s="215">
        <v>0</v>
      </c>
      <c r="D109" s="215">
        <v>0</v>
      </c>
      <c r="E109" s="215">
        <v>0</v>
      </c>
      <c r="F109" s="215">
        <v>0</v>
      </c>
      <c r="G109" s="215">
        <v>0</v>
      </c>
      <c r="H109" s="215">
        <v>0</v>
      </c>
      <c r="I109" s="215">
        <v>0</v>
      </c>
      <c r="J109" s="215">
        <v>0</v>
      </c>
      <c r="K109" s="215">
        <v>0</v>
      </c>
      <c r="L109" s="215">
        <v>0</v>
      </c>
      <c r="M109" s="215">
        <v>0</v>
      </c>
      <c r="N109" s="215">
        <v>0</v>
      </c>
      <c r="O109" s="215">
        <v>0</v>
      </c>
      <c r="P109" s="215">
        <v>0</v>
      </c>
      <c r="Q109" s="215">
        <v>0</v>
      </c>
      <c r="R109" s="215">
        <v>0</v>
      </c>
      <c r="S109" s="215">
        <v>0</v>
      </c>
      <c r="T109" s="215">
        <v>0</v>
      </c>
      <c r="U109" s="215">
        <v>0</v>
      </c>
      <c r="V109" s="216">
        <f t="shared" si="5"/>
        <v>0</v>
      </c>
      <c r="W109" s="132"/>
      <c r="X109" s="88"/>
      <c r="Y109" s="88"/>
      <c r="Z109" s="88"/>
      <c r="AA109" s="88"/>
      <c r="AB109" s="88"/>
      <c r="AC109" s="88"/>
      <c r="AD109" s="88"/>
      <c r="AE109" s="88"/>
      <c r="AF109" s="88"/>
      <c r="AG109" s="88"/>
      <c r="AH109" s="88"/>
      <c r="AI109" s="88"/>
      <c r="AJ109" s="88"/>
      <c r="AK109" s="88"/>
      <c r="AL109" s="88"/>
      <c r="AM109" s="88"/>
      <c r="AN109" s="88"/>
      <c r="AO109" s="88"/>
      <c r="AP109" s="88"/>
      <c r="AQ109" s="88"/>
      <c r="AR109" s="88"/>
      <c r="AS109" s="88"/>
      <c r="AT109" s="88"/>
      <c r="AU109" s="88"/>
    </row>
    <row r="110" spans="1:47" s="20" customFormat="1" ht="20" customHeight="1" x14ac:dyDescent="0.2">
      <c r="A110" s="88"/>
      <c r="B110" s="214" t="s">
        <v>309</v>
      </c>
      <c r="C110" s="215">
        <v>0</v>
      </c>
      <c r="D110" s="215">
        <v>0</v>
      </c>
      <c r="E110" s="215">
        <v>0</v>
      </c>
      <c r="F110" s="215">
        <v>0</v>
      </c>
      <c r="G110" s="215">
        <v>0</v>
      </c>
      <c r="H110" s="215">
        <v>0</v>
      </c>
      <c r="I110" s="215">
        <v>0</v>
      </c>
      <c r="J110" s="215">
        <v>0</v>
      </c>
      <c r="K110" s="215">
        <v>0</v>
      </c>
      <c r="L110" s="215">
        <v>0</v>
      </c>
      <c r="M110" s="215">
        <v>0</v>
      </c>
      <c r="N110" s="215">
        <v>0</v>
      </c>
      <c r="O110" s="215">
        <v>0</v>
      </c>
      <c r="P110" s="215">
        <v>0</v>
      </c>
      <c r="Q110" s="215">
        <v>0</v>
      </c>
      <c r="R110" s="215">
        <v>0</v>
      </c>
      <c r="S110" s="215">
        <v>0</v>
      </c>
      <c r="T110" s="215">
        <v>0</v>
      </c>
      <c r="U110" s="215">
        <v>0</v>
      </c>
      <c r="V110" s="216">
        <f t="shared" si="5"/>
        <v>0</v>
      </c>
      <c r="W110" s="132"/>
      <c r="X110" s="88"/>
      <c r="Y110" s="88"/>
      <c r="Z110" s="88"/>
      <c r="AA110" s="88"/>
      <c r="AB110" s="88"/>
      <c r="AC110" s="88"/>
      <c r="AD110" s="88"/>
      <c r="AE110" s="88"/>
      <c r="AF110" s="88"/>
      <c r="AG110" s="88"/>
      <c r="AH110" s="88"/>
      <c r="AI110" s="88"/>
      <c r="AJ110" s="88"/>
      <c r="AK110" s="88"/>
      <c r="AL110" s="88"/>
      <c r="AM110" s="88"/>
      <c r="AN110" s="88"/>
      <c r="AO110" s="88"/>
      <c r="AP110" s="88"/>
      <c r="AQ110" s="88"/>
      <c r="AR110" s="88"/>
      <c r="AS110" s="88"/>
      <c r="AT110" s="88"/>
      <c r="AU110" s="88"/>
    </row>
    <row r="111" spans="1:47" s="20" customFormat="1" ht="20" customHeight="1" x14ac:dyDescent="0.2">
      <c r="A111" s="88"/>
      <c r="B111" s="214" t="s">
        <v>310</v>
      </c>
      <c r="C111" s="215">
        <v>0</v>
      </c>
      <c r="D111" s="215">
        <v>0</v>
      </c>
      <c r="E111" s="215">
        <v>0</v>
      </c>
      <c r="F111" s="215">
        <v>0</v>
      </c>
      <c r="G111" s="215">
        <v>0</v>
      </c>
      <c r="H111" s="215">
        <v>0</v>
      </c>
      <c r="I111" s="215">
        <v>0</v>
      </c>
      <c r="J111" s="215">
        <v>0</v>
      </c>
      <c r="K111" s="215">
        <v>0</v>
      </c>
      <c r="L111" s="215">
        <v>0</v>
      </c>
      <c r="M111" s="215">
        <v>0</v>
      </c>
      <c r="N111" s="215">
        <v>0</v>
      </c>
      <c r="O111" s="215">
        <v>0</v>
      </c>
      <c r="P111" s="215">
        <v>0</v>
      </c>
      <c r="Q111" s="215">
        <v>0</v>
      </c>
      <c r="R111" s="215">
        <v>0</v>
      </c>
      <c r="S111" s="215">
        <v>0</v>
      </c>
      <c r="T111" s="215">
        <v>0</v>
      </c>
      <c r="U111" s="215">
        <v>0</v>
      </c>
      <c r="V111" s="216">
        <f t="shared" si="5"/>
        <v>0</v>
      </c>
      <c r="W111" s="132"/>
      <c r="X111" s="88"/>
      <c r="Y111" s="88"/>
      <c r="Z111" s="88"/>
      <c r="AA111" s="88"/>
      <c r="AB111" s="88"/>
      <c r="AC111" s="88"/>
      <c r="AD111" s="88"/>
      <c r="AE111" s="88"/>
      <c r="AF111" s="88"/>
      <c r="AG111" s="88"/>
      <c r="AH111" s="88"/>
      <c r="AI111" s="88"/>
      <c r="AJ111" s="88"/>
      <c r="AK111" s="88"/>
      <c r="AL111" s="88"/>
      <c r="AM111" s="88"/>
      <c r="AN111" s="88"/>
      <c r="AO111" s="88"/>
      <c r="AP111" s="88"/>
      <c r="AQ111" s="88"/>
      <c r="AR111" s="88"/>
      <c r="AS111" s="88"/>
      <c r="AT111" s="88"/>
      <c r="AU111" s="88"/>
    </row>
    <row r="112" spans="1:47" s="20" customFormat="1" ht="20" customHeight="1" x14ac:dyDescent="0.2">
      <c r="A112" s="88"/>
      <c r="B112" s="214" t="s">
        <v>311</v>
      </c>
      <c r="C112" s="215">
        <v>0</v>
      </c>
      <c r="D112" s="215">
        <v>0</v>
      </c>
      <c r="E112" s="215">
        <v>0</v>
      </c>
      <c r="F112" s="215">
        <v>0</v>
      </c>
      <c r="G112" s="215">
        <v>0</v>
      </c>
      <c r="H112" s="215">
        <v>0</v>
      </c>
      <c r="I112" s="215">
        <v>0</v>
      </c>
      <c r="J112" s="215">
        <v>0</v>
      </c>
      <c r="K112" s="215">
        <v>0</v>
      </c>
      <c r="L112" s="215">
        <v>0</v>
      </c>
      <c r="M112" s="215">
        <v>0</v>
      </c>
      <c r="N112" s="215">
        <v>0</v>
      </c>
      <c r="O112" s="215">
        <v>0</v>
      </c>
      <c r="P112" s="215">
        <v>0</v>
      </c>
      <c r="Q112" s="215">
        <v>0</v>
      </c>
      <c r="R112" s="215">
        <v>0</v>
      </c>
      <c r="S112" s="215">
        <v>0</v>
      </c>
      <c r="T112" s="215">
        <v>0</v>
      </c>
      <c r="U112" s="215">
        <v>0</v>
      </c>
      <c r="V112" s="216">
        <f t="shared" si="5"/>
        <v>0</v>
      </c>
      <c r="W112" s="132"/>
      <c r="X112" s="88"/>
      <c r="Y112" s="88"/>
      <c r="Z112" s="88"/>
      <c r="AA112" s="88"/>
      <c r="AB112" s="88"/>
      <c r="AC112" s="88"/>
      <c r="AD112" s="88"/>
      <c r="AE112" s="88"/>
      <c r="AF112" s="88"/>
      <c r="AG112" s="88"/>
      <c r="AH112" s="88"/>
      <c r="AI112" s="88"/>
      <c r="AJ112" s="88"/>
      <c r="AK112" s="88"/>
      <c r="AL112" s="88"/>
      <c r="AM112" s="88"/>
      <c r="AN112" s="88"/>
      <c r="AO112" s="88"/>
      <c r="AP112" s="88"/>
      <c r="AQ112" s="88"/>
      <c r="AR112" s="88"/>
      <c r="AS112" s="88"/>
      <c r="AT112" s="88"/>
      <c r="AU112" s="88"/>
    </row>
    <row r="113" spans="1:47" s="20" customFormat="1" ht="20" customHeight="1" x14ac:dyDescent="0.2">
      <c r="A113" s="88"/>
      <c r="B113" s="214" t="s">
        <v>312</v>
      </c>
      <c r="C113" s="215">
        <v>0</v>
      </c>
      <c r="D113" s="215">
        <v>0</v>
      </c>
      <c r="E113" s="215">
        <v>0</v>
      </c>
      <c r="F113" s="215">
        <v>0</v>
      </c>
      <c r="G113" s="215">
        <v>0</v>
      </c>
      <c r="H113" s="215">
        <v>0</v>
      </c>
      <c r="I113" s="215">
        <v>0</v>
      </c>
      <c r="J113" s="215">
        <v>0</v>
      </c>
      <c r="K113" s="215">
        <v>0</v>
      </c>
      <c r="L113" s="215">
        <v>0</v>
      </c>
      <c r="M113" s="215">
        <v>0</v>
      </c>
      <c r="N113" s="215">
        <v>0</v>
      </c>
      <c r="O113" s="215">
        <v>0</v>
      </c>
      <c r="P113" s="215">
        <v>0</v>
      </c>
      <c r="Q113" s="215">
        <v>0</v>
      </c>
      <c r="R113" s="215">
        <v>0</v>
      </c>
      <c r="S113" s="215">
        <v>0</v>
      </c>
      <c r="T113" s="215">
        <v>0</v>
      </c>
      <c r="U113" s="215">
        <v>0</v>
      </c>
      <c r="V113" s="216">
        <f t="shared" si="5"/>
        <v>0</v>
      </c>
      <c r="W113" s="132"/>
      <c r="X113" s="88"/>
      <c r="Y113" s="88"/>
      <c r="Z113" s="88"/>
      <c r="AA113" s="88"/>
      <c r="AB113" s="88"/>
      <c r="AC113" s="88"/>
      <c r="AD113" s="88"/>
      <c r="AE113" s="88"/>
      <c r="AF113" s="88"/>
      <c r="AG113" s="88"/>
      <c r="AH113" s="88"/>
      <c r="AI113" s="88"/>
      <c r="AJ113" s="88"/>
      <c r="AK113" s="88"/>
      <c r="AL113" s="88"/>
      <c r="AM113" s="88"/>
      <c r="AN113" s="88"/>
      <c r="AO113" s="88"/>
      <c r="AP113" s="88"/>
      <c r="AQ113" s="88"/>
      <c r="AR113" s="88"/>
      <c r="AS113" s="88"/>
      <c r="AT113" s="88"/>
      <c r="AU113" s="88"/>
    </row>
    <row r="114" spans="1:47" s="20" customFormat="1" ht="20" customHeight="1" x14ac:dyDescent="0.2">
      <c r="A114" s="88"/>
      <c r="B114" s="214" t="s">
        <v>313</v>
      </c>
      <c r="C114" s="215">
        <v>0</v>
      </c>
      <c r="D114" s="215">
        <v>0</v>
      </c>
      <c r="E114" s="215">
        <v>0</v>
      </c>
      <c r="F114" s="215">
        <v>0</v>
      </c>
      <c r="G114" s="215">
        <v>0</v>
      </c>
      <c r="H114" s="215">
        <v>0</v>
      </c>
      <c r="I114" s="215">
        <v>0</v>
      </c>
      <c r="J114" s="215">
        <v>0</v>
      </c>
      <c r="K114" s="215">
        <v>0</v>
      </c>
      <c r="L114" s="215">
        <v>0</v>
      </c>
      <c r="M114" s="215">
        <v>0</v>
      </c>
      <c r="N114" s="215">
        <v>0</v>
      </c>
      <c r="O114" s="215">
        <v>0</v>
      </c>
      <c r="P114" s="215">
        <v>0</v>
      </c>
      <c r="Q114" s="215">
        <v>0</v>
      </c>
      <c r="R114" s="215">
        <v>0</v>
      </c>
      <c r="S114" s="215">
        <v>0</v>
      </c>
      <c r="T114" s="215">
        <v>0</v>
      </c>
      <c r="U114" s="215">
        <v>0</v>
      </c>
      <c r="V114" s="216">
        <f t="shared" si="5"/>
        <v>0</v>
      </c>
      <c r="W114" s="132"/>
      <c r="X114" s="88"/>
      <c r="Y114" s="88"/>
      <c r="Z114" s="88"/>
      <c r="AA114" s="88"/>
      <c r="AB114" s="88"/>
      <c r="AC114" s="88"/>
      <c r="AD114" s="88"/>
      <c r="AE114" s="88"/>
      <c r="AF114" s="88"/>
      <c r="AG114" s="88"/>
      <c r="AH114" s="88"/>
      <c r="AI114" s="88"/>
      <c r="AJ114" s="88"/>
      <c r="AK114" s="88"/>
      <c r="AL114" s="88"/>
      <c r="AM114" s="88"/>
      <c r="AN114" s="88"/>
      <c r="AO114" s="88"/>
      <c r="AP114" s="88"/>
      <c r="AQ114" s="88"/>
      <c r="AR114" s="88"/>
      <c r="AS114" s="88"/>
      <c r="AT114" s="88"/>
      <c r="AU114" s="88"/>
    </row>
    <row r="115" spans="1:47" s="35" customFormat="1" x14ac:dyDescent="0.2">
      <c r="F115" s="117"/>
      <c r="G115" s="117"/>
      <c r="H115" s="117"/>
      <c r="I115" s="117"/>
      <c r="M115" s="117"/>
      <c r="N115" s="117"/>
      <c r="O115" s="117"/>
      <c r="P115" s="117"/>
      <c r="Q115" s="117"/>
      <c r="R115" s="117"/>
      <c r="S115" s="33"/>
      <c r="T115" s="33"/>
      <c r="U115" s="117"/>
      <c r="V115" s="113"/>
      <c r="W115" s="135" t="s">
        <v>314</v>
      </c>
    </row>
    <row r="116" spans="1:47" s="35" customFormat="1" x14ac:dyDescent="0.2">
      <c r="F116" s="117"/>
      <c r="G116" s="117"/>
      <c r="H116" s="117"/>
      <c r="I116" s="117"/>
      <c r="M116" s="117"/>
      <c r="N116" s="117"/>
      <c r="O116" s="117"/>
      <c r="P116" s="117"/>
      <c r="Q116" s="117"/>
      <c r="R116" s="117"/>
      <c r="S116" s="33"/>
      <c r="T116" s="33"/>
      <c r="U116" s="117"/>
      <c r="V116" s="113"/>
      <c r="W116" s="45"/>
    </row>
    <row r="117" spans="1:47" s="35" customFormat="1" x14ac:dyDescent="0.2">
      <c r="F117" s="117"/>
      <c r="G117" s="117"/>
      <c r="H117" s="117"/>
      <c r="I117" s="117"/>
      <c r="M117" s="117"/>
      <c r="N117" s="117"/>
      <c r="O117" s="117"/>
      <c r="P117" s="117"/>
      <c r="Q117" s="117"/>
      <c r="R117" s="117"/>
      <c r="S117" s="33"/>
      <c r="T117" s="33"/>
      <c r="U117" s="117"/>
      <c r="V117" s="113"/>
      <c r="W117" s="45"/>
    </row>
    <row r="118" spans="1:47" s="35" customFormat="1" x14ac:dyDescent="0.2">
      <c r="F118" s="117"/>
      <c r="G118" s="117"/>
      <c r="H118" s="117"/>
      <c r="I118" s="117"/>
      <c r="M118" s="117"/>
      <c r="N118" s="117"/>
      <c r="O118" s="117"/>
      <c r="P118" s="117"/>
      <c r="Q118" s="117"/>
      <c r="R118" s="117"/>
      <c r="S118" s="33"/>
      <c r="T118" s="33"/>
      <c r="U118" s="117"/>
      <c r="V118" s="113"/>
      <c r="W118" s="45"/>
    </row>
    <row r="119" spans="1:47" s="35" customFormat="1" x14ac:dyDescent="0.2">
      <c r="F119" s="117"/>
      <c r="G119" s="117"/>
      <c r="H119" s="117"/>
      <c r="I119" s="117"/>
      <c r="M119" s="117"/>
      <c r="N119" s="117"/>
      <c r="O119" s="117"/>
      <c r="P119" s="117"/>
      <c r="Q119" s="117"/>
      <c r="R119" s="117"/>
      <c r="S119" s="33"/>
      <c r="T119" s="33"/>
      <c r="U119" s="117"/>
      <c r="V119" s="113"/>
      <c r="W119" s="45"/>
    </row>
    <row r="120" spans="1:47" s="35" customFormat="1" x14ac:dyDescent="0.2">
      <c r="F120" s="117"/>
      <c r="G120" s="117"/>
      <c r="H120" s="117"/>
      <c r="I120" s="117"/>
      <c r="M120" s="117"/>
      <c r="N120" s="117"/>
      <c r="O120" s="117"/>
      <c r="P120" s="117"/>
      <c r="Q120" s="117"/>
      <c r="R120" s="117"/>
      <c r="S120" s="33"/>
      <c r="T120" s="33"/>
      <c r="U120" s="117"/>
      <c r="V120" s="113"/>
      <c r="W120" s="45"/>
    </row>
    <row r="121" spans="1:47" s="35" customFormat="1" x14ac:dyDescent="0.2">
      <c r="F121" s="117"/>
      <c r="G121" s="117"/>
      <c r="H121" s="117"/>
      <c r="I121" s="117"/>
      <c r="M121" s="117"/>
      <c r="N121" s="117"/>
      <c r="O121" s="117"/>
      <c r="P121" s="117"/>
      <c r="Q121" s="117"/>
      <c r="R121" s="117"/>
      <c r="S121" s="33"/>
      <c r="T121" s="33"/>
      <c r="U121" s="117"/>
      <c r="V121" s="113"/>
      <c r="W121" s="45"/>
    </row>
    <row r="122" spans="1:47" s="35" customFormat="1" x14ac:dyDescent="0.2">
      <c r="F122" s="117"/>
      <c r="G122" s="117"/>
      <c r="H122" s="117"/>
      <c r="I122" s="117"/>
      <c r="M122" s="117"/>
      <c r="N122" s="117"/>
      <c r="O122" s="117"/>
      <c r="P122" s="117"/>
      <c r="Q122" s="117"/>
      <c r="R122" s="117"/>
      <c r="S122" s="33"/>
      <c r="T122" s="33"/>
      <c r="U122" s="117"/>
      <c r="V122" s="113"/>
      <c r="W122" s="45"/>
    </row>
    <row r="123" spans="1:47" s="35" customFormat="1" x14ac:dyDescent="0.2">
      <c r="F123" s="117"/>
      <c r="G123" s="117"/>
      <c r="H123" s="117"/>
      <c r="I123" s="117"/>
      <c r="M123" s="117"/>
      <c r="N123" s="117"/>
      <c r="O123" s="117"/>
      <c r="P123" s="117"/>
      <c r="Q123" s="117"/>
      <c r="R123" s="117"/>
      <c r="S123" s="33"/>
      <c r="T123" s="33"/>
      <c r="U123" s="117"/>
      <c r="V123" s="113"/>
      <c r="W123" s="45"/>
    </row>
    <row r="124" spans="1:47" s="35" customFormat="1" x14ac:dyDescent="0.2">
      <c r="F124" s="117"/>
      <c r="G124" s="117"/>
      <c r="H124" s="117"/>
      <c r="I124" s="117"/>
      <c r="M124" s="117"/>
      <c r="N124" s="117"/>
      <c r="O124" s="117"/>
      <c r="P124" s="117"/>
      <c r="Q124" s="117"/>
      <c r="R124" s="117"/>
      <c r="S124" s="33"/>
      <c r="T124" s="33"/>
      <c r="U124" s="117"/>
      <c r="V124" s="113"/>
      <c r="W124" s="45"/>
    </row>
    <row r="125" spans="1:47" s="35" customFormat="1" x14ac:dyDescent="0.2">
      <c r="F125" s="117"/>
      <c r="G125" s="117"/>
      <c r="H125" s="117"/>
      <c r="I125" s="117"/>
      <c r="M125" s="117"/>
      <c r="N125" s="117"/>
      <c r="O125" s="117"/>
      <c r="P125" s="117"/>
      <c r="Q125" s="117"/>
      <c r="R125" s="117"/>
      <c r="S125" s="33"/>
      <c r="T125" s="33"/>
      <c r="U125" s="117"/>
      <c r="V125" s="113"/>
      <c r="W125" s="45"/>
    </row>
    <row r="126" spans="1:47" s="35" customFormat="1" x14ac:dyDescent="0.2">
      <c r="F126" s="117"/>
      <c r="G126" s="117"/>
      <c r="H126" s="117"/>
      <c r="I126" s="117"/>
      <c r="M126" s="117"/>
      <c r="N126" s="117"/>
      <c r="O126" s="117"/>
      <c r="P126" s="117"/>
      <c r="Q126" s="117"/>
      <c r="R126" s="117"/>
      <c r="S126" s="33"/>
      <c r="T126" s="33"/>
      <c r="U126" s="117"/>
      <c r="V126" s="113"/>
      <c r="W126" s="45"/>
    </row>
    <row r="127" spans="1:47" s="35" customFormat="1" x14ac:dyDescent="0.2">
      <c r="F127" s="117"/>
      <c r="G127" s="117"/>
      <c r="H127" s="117"/>
      <c r="I127" s="117"/>
      <c r="M127" s="117"/>
      <c r="N127" s="117"/>
      <c r="O127" s="117"/>
      <c r="P127" s="117"/>
      <c r="Q127" s="117"/>
      <c r="R127" s="117"/>
      <c r="S127" s="33"/>
      <c r="T127" s="33"/>
      <c r="U127" s="117"/>
      <c r="V127" s="113"/>
      <c r="W127" s="45"/>
    </row>
    <row r="128" spans="1:47" s="35" customFormat="1" x14ac:dyDescent="0.2">
      <c r="F128" s="117"/>
      <c r="G128" s="117"/>
      <c r="H128" s="117"/>
      <c r="I128" s="117"/>
      <c r="M128" s="117"/>
      <c r="N128" s="117"/>
      <c r="O128" s="117"/>
      <c r="P128" s="117"/>
      <c r="Q128" s="117"/>
      <c r="R128" s="117"/>
      <c r="S128" s="33"/>
      <c r="T128" s="33"/>
      <c r="U128" s="117"/>
      <c r="V128" s="113"/>
      <c r="W128" s="45"/>
    </row>
    <row r="129" spans="6:23" s="35" customFormat="1" x14ac:dyDescent="0.2">
      <c r="F129" s="117"/>
      <c r="G129" s="117"/>
      <c r="H129" s="117"/>
      <c r="I129" s="117"/>
      <c r="M129" s="117"/>
      <c r="N129" s="117"/>
      <c r="O129" s="117"/>
      <c r="P129" s="117"/>
      <c r="Q129" s="117"/>
      <c r="R129" s="117"/>
      <c r="S129" s="33"/>
      <c r="T129" s="33"/>
      <c r="U129" s="117"/>
      <c r="V129" s="113"/>
      <c r="W129" s="45"/>
    </row>
    <row r="130" spans="6:23" s="35" customFormat="1" x14ac:dyDescent="0.2">
      <c r="F130" s="117"/>
      <c r="G130" s="117"/>
      <c r="H130" s="117"/>
      <c r="I130" s="117"/>
      <c r="M130" s="117"/>
      <c r="N130" s="117"/>
      <c r="O130" s="117"/>
      <c r="P130" s="117"/>
      <c r="Q130" s="117"/>
      <c r="R130" s="117"/>
      <c r="S130" s="33"/>
      <c r="T130" s="33"/>
      <c r="U130" s="117"/>
      <c r="V130" s="113"/>
      <c r="W130" s="45"/>
    </row>
    <row r="131" spans="6:23" s="35" customFormat="1" x14ac:dyDescent="0.2">
      <c r="F131" s="117"/>
      <c r="G131" s="117"/>
      <c r="H131" s="117"/>
      <c r="I131" s="117"/>
      <c r="M131" s="117"/>
      <c r="N131" s="117"/>
      <c r="O131" s="117"/>
      <c r="P131" s="117"/>
      <c r="Q131" s="117"/>
      <c r="R131" s="117"/>
      <c r="S131" s="33"/>
      <c r="T131" s="33"/>
      <c r="U131" s="117"/>
      <c r="V131" s="113"/>
      <c r="W131" s="45"/>
    </row>
    <row r="132" spans="6:23" s="35" customFormat="1" x14ac:dyDescent="0.2">
      <c r="F132" s="117"/>
      <c r="G132" s="117"/>
      <c r="H132" s="117"/>
      <c r="I132" s="117"/>
      <c r="M132" s="117"/>
      <c r="N132" s="117"/>
      <c r="O132" s="117"/>
      <c r="P132" s="117"/>
      <c r="Q132" s="117"/>
      <c r="R132" s="117"/>
      <c r="S132" s="33"/>
      <c r="T132" s="33"/>
      <c r="U132" s="117"/>
      <c r="V132" s="113"/>
      <c r="W132" s="45"/>
    </row>
    <row r="133" spans="6:23" s="35" customFormat="1" x14ac:dyDescent="0.2">
      <c r="F133" s="117"/>
      <c r="G133" s="117"/>
      <c r="H133" s="117"/>
      <c r="I133" s="117"/>
      <c r="M133" s="117"/>
      <c r="N133" s="117"/>
      <c r="O133" s="117"/>
      <c r="P133" s="117"/>
      <c r="Q133" s="117"/>
      <c r="R133" s="117"/>
      <c r="S133" s="33"/>
      <c r="T133" s="33"/>
      <c r="U133" s="117"/>
      <c r="V133" s="113"/>
      <c r="W133" s="45"/>
    </row>
    <row r="134" spans="6:23" s="35" customFormat="1" x14ac:dyDescent="0.2">
      <c r="F134" s="117"/>
      <c r="G134" s="117"/>
      <c r="H134" s="117"/>
      <c r="I134" s="117"/>
      <c r="M134" s="117"/>
      <c r="N134" s="117"/>
      <c r="O134" s="117"/>
      <c r="P134" s="117"/>
      <c r="Q134" s="117"/>
      <c r="R134" s="117"/>
      <c r="S134" s="33"/>
      <c r="T134" s="33"/>
      <c r="U134" s="117"/>
      <c r="V134" s="113"/>
      <c r="W134" s="45"/>
    </row>
    <row r="135" spans="6:23" s="35" customFormat="1" x14ac:dyDescent="0.2">
      <c r="F135" s="117"/>
      <c r="G135" s="117"/>
      <c r="H135" s="117"/>
      <c r="I135" s="117"/>
      <c r="M135" s="117"/>
      <c r="N135" s="117"/>
      <c r="O135" s="117"/>
      <c r="P135" s="117"/>
      <c r="Q135" s="117"/>
      <c r="R135" s="117"/>
      <c r="S135" s="33"/>
      <c r="T135" s="33"/>
      <c r="U135" s="117"/>
      <c r="V135" s="113"/>
      <c r="W135" s="45"/>
    </row>
    <row r="136" spans="6:23" s="35" customFormat="1" x14ac:dyDescent="0.2">
      <c r="F136" s="117"/>
      <c r="G136" s="117"/>
      <c r="H136" s="117"/>
      <c r="I136" s="117"/>
      <c r="M136" s="117"/>
      <c r="N136" s="117"/>
      <c r="O136" s="117"/>
      <c r="P136" s="117"/>
      <c r="Q136" s="117"/>
      <c r="R136" s="117"/>
      <c r="S136" s="33"/>
      <c r="T136" s="33"/>
      <c r="U136" s="117"/>
      <c r="V136" s="113"/>
      <c r="W136" s="45"/>
    </row>
    <row r="137" spans="6:23" s="35" customFormat="1" x14ac:dyDescent="0.2">
      <c r="F137" s="117"/>
      <c r="G137" s="117"/>
      <c r="H137" s="117"/>
      <c r="I137" s="117"/>
      <c r="M137" s="117"/>
      <c r="N137" s="117"/>
      <c r="O137" s="117"/>
      <c r="P137" s="117"/>
      <c r="Q137" s="117"/>
      <c r="R137" s="117"/>
      <c r="S137" s="33"/>
      <c r="T137" s="33"/>
      <c r="U137" s="117"/>
      <c r="V137" s="113"/>
      <c r="W137" s="45"/>
    </row>
    <row r="138" spans="6:23" s="35" customFormat="1" x14ac:dyDescent="0.2">
      <c r="F138" s="117"/>
      <c r="G138" s="117"/>
      <c r="H138" s="117"/>
      <c r="I138" s="117"/>
      <c r="M138" s="117"/>
      <c r="N138" s="117"/>
      <c r="O138" s="117"/>
      <c r="P138" s="117"/>
      <c r="Q138" s="117"/>
      <c r="R138" s="117"/>
      <c r="S138" s="33"/>
      <c r="T138" s="33"/>
      <c r="U138" s="117"/>
      <c r="V138" s="113"/>
      <c r="W138" s="45"/>
    </row>
    <row r="139" spans="6:23" s="35" customFormat="1" x14ac:dyDescent="0.2">
      <c r="F139" s="117"/>
      <c r="G139" s="117"/>
      <c r="H139" s="117"/>
      <c r="I139" s="117"/>
      <c r="M139" s="117"/>
      <c r="N139" s="117"/>
      <c r="O139" s="117"/>
      <c r="P139" s="117"/>
      <c r="Q139" s="117"/>
      <c r="R139" s="117"/>
      <c r="S139" s="33"/>
      <c r="T139" s="33"/>
      <c r="U139" s="117"/>
      <c r="V139" s="113"/>
      <c r="W139" s="45"/>
    </row>
    <row r="140" spans="6:23" s="35" customFormat="1" x14ac:dyDescent="0.2">
      <c r="F140" s="117"/>
      <c r="G140" s="117"/>
      <c r="H140" s="117"/>
      <c r="I140" s="117"/>
      <c r="M140" s="117"/>
      <c r="N140" s="117"/>
      <c r="O140" s="117"/>
      <c r="P140" s="117"/>
      <c r="Q140" s="117"/>
      <c r="R140" s="117"/>
      <c r="S140" s="33"/>
      <c r="T140" s="33"/>
      <c r="U140" s="117"/>
      <c r="V140" s="113"/>
      <c r="W140" s="45"/>
    </row>
    <row r="141" spans="6:23" s="35" customFormat="1" x14ac:dyDescent="0.2">
      <c r="F141" s="117"/>
      <c r="G141" s="117"/>
      <c r="H141" s="117"/>
      <c r="I141" s="117"/>
      <c r="M141" s="117"/>
      <c r="N141" s="117"/>
      <c r="O141" s="117"/>
      <c r="P141" s="117"/>
      <c r="Q141" s="117"/>
      <c r="R141" s="117"/>
      <c r="S141" s="33"/>
      <c r="T141" s="33"/>
      <c r="U141" s="117"/>
      <c r="V141" s="113"/>
      <c r="W141" s="45"/>
    </row>
    <row r="142" spans="6:23" s="35" customFormat="1" x14ac:dyDescent="0.2">
      <c r="F142" s="117"/>
      <c r="G142" s="117"/>
      <c r="H142" s="117"/>
      <c r="I142" s="117"/>
      <c r="M142" s="117"/>
      <c r="N142" s="117"/>
      <c r="O142" s="117"/>
      <c r="P142" s="117"/>
      <c r="Q142" s="117"/>
      <c r="R142" s="117"/>
      <c r="S142" s="33"/>
      <c r="T142" s="33"/>
      <c r="U142" s="117"/>
      <c r="V142" s="113"/>
      <c r="W142" s="45"/>
    </row>
    <row r="143" spans="6:23" s="35" customFormat="1" x14ac:dyDescent="0.2">
      <c r="F143" s="117"/>
      <c r="G143" s="117"/>
      <c r="H143" s="117"/>
      <c r="I143" s="117"/>
      <c r="M143" s="117"/>
      <c r="N143" s="117"/>
      <c r="O143" s="117"/>
      <c r="P143" s="117"/>
      <c r="Q143" s="117"/>
      <c r="R143" s="117"/>
      <c r="S143" s="33"/>
      <c r="T143" s="33"/>
      <c r="U143" s="117"/>
      <c r="V143" s="113"/>
      <c r="W143" s="45"/>
    </row>
    <row r="144" spans="6:23" s="35" customFormat="1" x14ac:dyDescent="0.2">
      <c r="F144" s="117"/>
      <c r="G144" s="117"/>
      <c r="H144" s="117"/>
      <c r="I144" s="117"/>
      <c r="M144" s="117"/>
      <c r="N144" s="117"/>
      <c r="O144" s="117"/>
      <c r="P144" s="117"/>
      <c r="Q144" s="117"/>
      <c r="R144" s="117"/>
      <c r="S144" s="33"/>
      <c r="T144" s="33"/>
      <c r="U144" s="117"/>
      <c r="V144" s="113"/>
      <c r="W144" s="45"/>
    </row>
    <row r="145" spans="6:23" s="35" customFormat="1" x14ac:dyDescent="0.2">
      <c r="F145" s="117"/>
      <c r="G145" s="117"/>
      <c r="H145" s="117"/>
      <c r="I145" s="117"/>
      <c r="M145" s="117"/>
      <c r="N145" s="117"/>
      <c r="O145" s="117"/>
      <c r="P145" s="117"/>
      <c r="Q145" s="117"/>
      <c r="R145" s="117"/>
      <c r="S145" s="33"/>
      <c r="T145" s="33"/>
      <c r="U145" s="117"/>
      <c r="V145" s="113"/>
      <c r="W145" s="45"/>
    </row>
    <row r="146" spans="6:23" s="35" customFormat="1" x14ac:dyDescent="0.2">
      <c r="F146" s="117"/>
      <c r="G146" s="117"/>
      <c r="H146" s="117"/>
      <c r="I146" s="117"/>
      <c r="M146" s="117"/>
      <c r="N146" s="117"/>
      <c r="O146" s="117"/>
      <c r="P146" s="117"/>
      <c r="Q146" s="117"/>
      <c r="R146" s="117"/>
      <c r="S146" s="33"/>
      <c r="T146" s="33"/>
      <c r="U146" s="117"/>
      <c r="V146" s="113"/>
      <c r="W146" s="45"/>
    </row>
    <row r="147" spans="6:23" s="35" customFormat="1" x14ac:dyDescent="0.2">
      <c r="F147" s="117"/>
      <c r="G147" s="117"/>
      <c r="H147" s="117"/>
      <c r="I147" s="117"/>
      <c r="M147" s="117"/>
      <c r="N147" s="117"/>
      <c r="O147" s="117"/>
      <c r="P147" s="117"/>
      <c r="Q147" s="117"/>
      <c r="R147" s="117"/>
      <c r="S147" s="33"/>
      <c r="T147" s="33"/>
      <c r="U147" s="117"/>
      <c r="V147" s="113"/>
      <c r="W147" s="45"/>
    </row>
    <row r="148" spans="6:23" s="35" customFormat="1" x14ac:dyDescent="0.2">
      <c r="F148" s="117"/>
      <c r="G148" s="117"/>
      <c r="H148" s="117"/>
      <c r="I148" s="117"/>
      <c r="M148" s="117"/>
      <c r="N148" s="117"/>
      <c r="O148" s="117"/>
      <c r="P148" s="117"/>
      <c r="Q148" s="117"/>
      <c r="R148" s="117"/>
      <c r="S148" s="33"/>
      <c r="T148" s="33"/>
      <c r="U148" s="117"/>
      <c r="V148" s="113"/>
      <c r="W148" s="45"/>
    </row>
    <row r="149" spans="6:23" s="35" customFormat="1" x14ac:dyDescent="0.2">
      <c r="F149" s="117"/>
      <c r="G149" s="117"/>
      <c r="H149" s="117"/>
      <c r="I149" s="117"/>
      <c r="M149" s="117"/>
      <c r="N149" s="117"/>
      <c r="O149" s="117"/>
      <c r="P149" s="117"/>
      <c r="Q149" s="117"/>
      <c r="R149" s="117"/>
      <c r="S149" s="33"/>
      <c r="T149" s="33"/>
      <c r="U149" s="117"/>
      <c r="V149" s="113"/>
      <c r="W149" s="45"/>
    </row>
    <row r="150" spans="6:23" s="35" customFormat="1" x14ac:dyDescent="0.2">
      <c r="F150" s="117"/>
      <c r="G150" s="117"/>
      <c r="H150" s="117"/>
      <c r="I150" s="117"/>
      <c r="M150" s="117"/>
      <c r="N150" s="117"/>
      <c r="O150" s="117"/>
      <c r="P150" s="117"/>
      <c r="Q150" s="117"/>
      <c r="R150" s="117"/>
      <c r="S150" s="33"/>
      <c r="T150" s="33"/>
      <c r="U150" s="117"/>
      <c r="V150" s="113"/>
      <c r="W150" s="45"/>
    </row>
    <row r="151" spans="6:23" s="35" customFormat="1" x14ac:dyDescent="0.2">
      <c r="F151" s="117"/>
      <c r="G151" s="117"/>
      <c r="H151" s="117"/>
      <c r="I151" s="117"/>
      <c r="M151" s="117"/>
      <c r="N151" s="117"/>
      <c r="O151" s="117"/>
      <c r="P151" s="117"/>
      <c r="Q151" s="117"/>
      <c r="R151" s="117"/>
      <c r="S151" s="33"/>
      <c r="T151" s="33"/>
      <c r="U151" s="117"/>
      <c r="V151" s="113"/>
      <c r="W151" s="45"/>
    </row>
    <row r="152" spans="6:23" s="35" customFormat="1" x14ac:dyDescent="0.2">
      <c r="F152" s="117"/>
      <c r="G152" s="117"/>
      <c r="H152" s="117"/>
      <c r="I152" s="117"/>
      <c r="M152" s="117"/>
      <c r="N152" s="117"/>
      <c r="O152" s="117"/>
      <c r="P152" s="117"/>
      <c r="Q152" s="117"/>
      <c r="R152" s="117"/>
      <c r="S152" s="33"/>
      <c r="T152" s="33"/>
      <c r="U152" s="117"/>
      <c r="V152" s="113"/>
      <c r="W152" s="45"/>
    </row>
    <row r="153" spans="6:23" s="35" customFormat="1" x14ac:dyDescent="0.2">
      <c r="F153" s="117"/>
      <c r="G153" s="117"/>
      <c r="H153" s="117"/>
      <c r="I153" s="117"/>
      <c r="M153" s="117"/>
      <c r="N153" s="117"/>
      <c r="O153" s="117"/>
      <c r="P153" s="117"/>
      <c r="Q153" s="117"/>
      <c r="R153" s="117"/>
      <c r="S153" s="33"/>
      <c r="T153" s="33"/>
      <c r="U153" s="117"/>
      <c r="V153" s="113"/>
      <c r="W153" s="45"/>
    </row>
    <row r="154" spans="6:23" s="35" customFormat="1" x14ac:dyDescent="0.2">
      <c r="F154" s="117"/>
      <c r="G154" s="117"/>
      <c r="H154" s="117"/>
      <c r="I154" s="117"/>
      <c r="M154" s="117"/>
      <c r="N154" s="117"/>
      <c r="O154" s="117"/>
      <c r="P154" s="117"/>
      <c r="Q154" s="117"/>
      <c r="R154" s="117"/>
      <c r="S154" s="33"/>
      <c r="T154" s="33"/>
      <c r="U154" s="117"/>
      <c r="V154" s="113"/>
      <c r="W154" s="45"/>
    </row>
    <row r="155" spans="6:23" s="35" customFormat="1" x14ac:dyDescent="0.2">
      <c r="F155" s="117"/>
      <c r="G155" s="117"/>
      <c r="H155" s="117"/>
      <c r="I155" s="117"/>
      <c r="M155" s="117"/>
      <c r="N155" s="117"/>
      <c r="O155" s="117"/>
      <c r="P155" s="117"/>
      <c r="Q155" s="117"/>
      <c r="R155" s="117"/>
      <c r="S155" s="33"/>
      <c r="T155" s="33"/>
      <c r="U155" s="117"/>
      <c r="V155" s="113"/>
      <c r="W155" s="45"/>
    </row>
    <row r="156" spans="6:23" s="35" customFormat="1" x14ac:dyDescent="0.2">
      <c r="F156" s="117"/>
      <c r="G156" s="117"/>
      <c r="H156" s="117"/>
      <c r="I156" s="117"/>
      <c r="M156" s="117"/>
      <c r="N156" s="117"/>
      <c r="O156" s="117"/>
      <c r="P156" s="117"/>
      <c r="Q156" s="117"/>
      <c r="R156" s="117"/>
      <c r="S156" s="33"/>
      <c r="T156" s="33"/>
      <c r="U156" s="117"/>
      <c r="V156" s="113"/>
      <c r="W156" s="45"/>
    </row>
    <row r="157" spans="6:23" s="35" customFormat="1" x14ac:dyDescent="0.2">
      <c r="F157" s="117"/>
      <c r="G157" s="117"/>
      <c r="H157" s="117"/>
      <c r="I157" s="117"/>
      <c r="M157" s="117"/>
      <c r="N157" s="117"/>
      <c r="O157" s="117"/>
      <c r="P157" s="117"/>
      <c r="Q157" s="117"/>
      <c r="R157" s="117"/>
      <c r="S157" s="33"/>
      <c r="T157" s="33"/>
      <c r="U157" s="117"/>
      <c r="V157" s="113"/>
      <c r="W157" s="45"/>
    </row>
    <row r="158" spans="6:23" s="35" customFormat="1" x14ac:dyDescent="0.2">
      <c r="F158" s="117"/>
      <c r="G158" s="117"/>
      <c r="H158" s="117"/>
      <c r="I158" s="117"/>
      <c r="M158" s="117"/>
      <c r="N158" s="117"/>
      <c r="O158" s="117"/>
      <c r="P158" s="117"/>
      <c r="Q158" s="117"/>
      <c r="R158" s="117"/>
      <c r="S158" s="33"/>
      <c r="T158" s="33"/>
      <c r="U158" s="117"/>
      <c r="V158" s="113"/>
      <c r="W158" s="45"/>
    </row>
    <row r="159" spans="6:23" s="35" customFormat="1" x14ac:dyDescent="0.2">
      <c r="F159" s="117"/>
      <c r="G159" s="117"/>
      <c r="H159" s="117"/>
      <c r="I159" s="117"/>
      <c r="M159" s="117"/>
      <c r="N159" s="117"/>
      <c r="O159" s="117"/>
      <c r="P159" s="117"/>
      <c r="Q159" s="117"/>
      <c r="R159" s="117"/>
      <c r="S159" s="33"/>
      <c r="T159" s="33"/>
      <c r="U159" s="117"/>
      <c r="V159" s="113"/>
      <c r="W159" s="45"/>
    </row>
    <row r="160" spans="6:23" s="35" customFormat="1" x14ac:dyDescent="0.2">
      <c r="F160" s="117"/>
      <c r="G160" s="117"/>
      <c r="H160" s="117"/>
      <c r="I160" s="117"/>
      <c r="M160" s="117"/>
      <c r="N160" s="117"/>
      <c r="O160" s="117"/>
      <c r="P160" s="117"/>
      <c r="Q160" s="117"/>
      <c r="R160" s="117"/>
      <c r="S160" s="33"/>
      <c r="T160" s="33"/>
      <c r="U160" s="117"/>
      <c r="V160" s="113"/>
      <c r="W160" s="45"/>
    </row>
    <row r="161" spans="6:23" s="35" customFormat="1" x14ac:dyDescent="0.2">
      <c r="F161" s="117"/>
      <c r="G161" s="117"/>
      <c r="H161" s="117"/>
      <c r="I161" s="117"/>
      <c r="M161" s="117"/>
      <c r="N161" s="117"/>
      <c r="O161" s="117"/>
      <c r="P161" s="117"/>
      <c r="Q161" s="117"/>
      <c r="R161" s="117"/>
      <c r="S161" s="33"/>
      <c r="T161" s="33"/>
      <c r="U161" s="117"/>
      <c r="V161" s="113"/>
      <c r="W161" s="45"/>
    </row>
    <row r="162" spans="6:23" s="35" customFormat="1" x14ac:dyDescent="0.2">
      <c r="F162" s="117"/>
      <c r="G162" s="117"/>
      <c r="H162" s="117"/>
      <c r="I162" s="117"/>
      <c r="M162" s="117"/>
      <c r="N162" s="117"/>
      <c r="O162" s="117"/>
      <c r="P162" s="117"/>
      <c r="Q162" s="117"/>
      <c r="R162" s="117"/>
      <c r="S162" s="33"/>
      <c r="T162" s="33"/>
      <c r="U162" s="117"/>
      <c r="V162" s="113"/>
      <c r="W162" s="45"/>
    </row>
    <row r="163" spans="6:23" s="35" customFormat="1" x14ac:dyDescent="0.2">
      <c r="F163" s="117"/>
      <c r="G163" s="117"/>
      <c r="H163" s="117"/>
      <c r="I163" s="117"/>
      <c r="M163" s="117"/>
      <c r="N163" s="117"/>
      <c r="O163" s="117"/>
      <c r="P163" s="117"/>
      <c r="Q163" s="117"/>
      <c r="R163" s="117"/>
      <c r="S163" s="33"/>
      <c r="T163" s="33"/>
      <c r="U163" s="117"/>
      <c r="V163" s="113"/>
      <c r="W163" s="45"/>
    </row>
    <row r="164" spans="6:23" s="35" customFormat="1" x14ac:dyDescent="0.2">
      <c r="F164" s="117"/>
      <c r="G164" s="117"/>
      <c r="H164" s="117"/>
      <c r="I164" s="117"/>
      <c r="M164" s="117"/>
      <c r="N164" s="117"/>
      <c r="O164" s="117"/>
      <c r="P164" s="117"/>
      <c r="Q164" s="117"/>
      <c r="R164" s="117"/>
      <c r="S164" s="33"/>
      <c r="T164" s="33"/>
      <c r="U164" s="117"/>
      <c r="V164" s="113"/>
      <c r="W164" s="45"/>
    </row>
    <row r="165" spans="6:23" s="35" customFormat="1" x14ac:dyDescent="0.2">
      <c r="F165" s="117"/>
      <c r="G165" s="117"/>
      <c r="H165" s="117"/>
      <c r="I165" s="117"/>
      <c r="M165" s="117"/>
      <c r="N165" s="117"/>
      <c r="O165" s="117"/>
      <c r="P165" s="117"/>
      <c r="Q165" s="117"/>
      <c r="R165" s="117"/>
      <c r="S165" s="33"/>
      <c r="T165" s="33"/>
      <c r="U165" s="117"/>
      <c r="V165" s="113"/>
      <c r="W165" s="45"/>
    </row>
    <row r="166" spans="6:23" s="35" customFormat="1" x14ac:dyDescent="0.2">
      <c r="F166" s="117"/>
      <c r="G166" s="117"/>
      <c r="H166" s="117"/>
      <c r="I166" s="117"/>
      <c r="M166" s="117"/>
      <c r="N166" s="117"/>
      <c r="O166" s="117"/>
      <c r="P166" s="117"/>
      <c r="Q166" s="117"/>
      <c r="R166" s="117"/>
      <c r="S166" s="33"/>
      <c r="T166" s="33"/>
      <c r="U166" s="117"/>
      <c r="V166" s="113"/>
      <c r="W166" s="45"/>
    </row>
    <row r="167" spans="6:23" s="35" customFormat="1" x14ac:dyDescent="0.2">
      <c r="F167" s="117"/>
      <c r="G167" s="117"/>
      <c r="H167" s="117"/>
      <c r="I167" s="117"/>
      <c r="M167" s="117"/>
      <c r="N167" s="117"/>
      <c r="O167" s="117"/>
      <c r="P167" s="117"/>
      <c r="Q167" s="117"/>
      <c r="R167" s="117"/>
      <c r="S167" s="33"/>
      <c r="T167" s="33"/>
      <c r="U167" s="117"/>
      <c r="V167" s="113"/>
      <c r="W167" s="45"/>
    </row>
    <row r="168" spans="6:23" s="35" customFormat="1" x14ac:dyDescent="0.2">
      <c r="F168" s="117"/>
      <c r="G168" s="117"/>
      <c r="H168" s="117"/>
      <c r="I168" s="117"/>
      <c r="M168" s="117"/>
      <c r="N168" s="117"/>
      <c r="O168" s="117"/>
      <c r="P168" s="117"/>
      <c r="Q168" s="117"/>
      <c r="R168" s="117"/>
      <c r="S168" s="33"/>
      <c r="T168" s="33"/>
      <c r="U168" s="117"/>
      <c r="V168" s="113"/>
      <c r="W168" s="45"/>
    </row>
    <row r="169" spans="6:23" s="35" customFormat="1" x14ac:dyDescent="0.2">
      <c r="F169" s="117"/>
      <c r="G169" s="117"/>
      <c r="H169" s="117"/>
      <c r="I169" s="117"/>
      <c r="M169" s="117"/>
      <c r="N169" s="117"/>
      <c r="O169" s="117"/>
      <c r="P169" s="117"/>
      <c r="Q169" s="117"/>
      <c r="R169" s="117"/>
      <c r="S169" s="33"/>
      <c r="T169" s="33"/>
      <c r="U169" s="117"/>
      <c r="V169" s="113"/>
      <c r="W169" s="45"/>
    </row>
    <row r="170" spans="6:23" s="35" customFormat="1" x14ac:dyDescent="0.2">
      <c r="F170" s="117"/>
      <c r="G170" s="117"/>
      <c r="H170" s="117"/>
      <c r="I170" s="117"/>
      <c r="M170" s="117"/>
      <c r="N170" s="117"/>
      <c r="O170" s="117"/>
      <c r="P170" s="117"/>
      <c r="Q170" s="117"/>
      <c r="R170" s="117"/>
      <c r="S170" s="33"/>
      <c r="T170" s="33"/>
      <c r="U170" s="117"/>
      <c r="V170" s="113"/>
      <c r="W170" s="45"/>
    </row>
    <row r="171" spans="6:23" s="35" customFormat="1" x14ac:dyDescent="0.2">
      <c r="F171" s="117"/>
      <c r="G171" s="117"/>
      <c r="H171" s="117"/>
      <c r="I171" s="117"/>
      <c r="M171" s="117"/>
      <c r="N171" s="117"/>
      <c r="O171" s="117"/>
      <c r="P171" s="117"/>
      <c r="Q171" s="117"/>
      <c r="R171" s="117"/>
      <c r="S171" s="33"/>
      <c r="T171" s="33"/>
      <c r="U171" s="117"/>
      <c r="V171" s="113"/>
      <c r="W171" s="45"/>
    </row>
    <row r="172" spans="6:23" s="35" customFormat="1" x14ac:dyDescent="0.2">
      <c r="F172" s="117"/>
      <c r="G172" s="117"/>
      <c r="H172" s="117"/>
      <c r="I172" s="117"/>
      <c r="M172" s="117"/>
      <c r="N172" s="117"/>
      <c r="O172" s="117"/>
      <c r="P172" s="117"/>
      <c r="Q172" s="117"/>
      <c r="R172" s="117"/>
      <c r="S172" s="33"/>
      <c r="T172" s="33"/>
      <c r="U172" s="117"/>
      <c r="V172" s="113"/>
      <c r="W172" s="45"/>
    </row>
    <row r="173" spans="6:23" s="35" customFormat="1" x14ac:dyDescent="0.2">
      <c r="F173" s="117"/>
      <c r="G173" s="117"/>
      <c r="H173" s="117"/>
      <c r="I173" s="117"/>
      <c r="M173" s="117"/>
      <c r="N173" s="117"/>
      <c r="O173" s="117"/>
      <c r="P173" s="117"/>
      <c r="Q173" s="117"/>
      <c r="R173" s="117"/>
      <c r="S173" s="33"/>
      <c r="T173" s="33"/>
      <c r="U173" s="117"/>
      <c r="V173" s="113"/>
      <c r="W173" s="45"/>
    </row>
    <row r="174" spans="6:23" s="35" customFormat="1" x14ac:dyDescent="0.2">
      <c r="F174" s="117"/>
      <c r="G174" s="117"/>
      <c r="H174" s="117"/>
      <c r="I174" s="117"/>
      <c r="M174" s="117"/>
      <c r="N174" s="117"/>
      <c r="O174" s="117"/>
      <c r="P174" s="117"/>
      <c r="Q174" s="117"/>
      <c r="R174" s="117"/>
      <c r="S174" s="33"/>
      <c r="T174" s="33"/>
      <c r="U174" s="117"/>
      <c r="V174" s="113"/>
      <c r="W174" s="45"/>
    </row>
    <row r="175" spans="6:23" s="35" customFormat="1" x14ac:dyDescent="0.2">
      <c r="F175" s="117"/>
      <c r="G175" s="117"/>
      <c r="H175" s="117"/>
      <c r="I175" s="117"/>
      <c r="M175" s="117"/>
      <c r="N175" s="117"/>
      <c r="O175" s="117"/>
      <c r="P175" s="117"/>
      <c r="Q175" s="117"/>
      <c r="R175" s="117"/>
      <c r="S175" s="33"/>
      <c r="T175" s="33"/>
      <c r="U175" s="117"/>
      <c r="V175" s="113"/>
      <c r="W175" s="45"/>
    </row>
    <row r="176" spans="6:23" s="35" customFormat="1" x14ac:dyDescent="0.2">
      <c r="F176" s="117"/>
      <c r="G176" s="117"/>
      <c r="H176" s="117"/>
      <c r="I176" s="117"/>
      <c r="M176" s="117"/>
      <c r="N176" s="117"/>
      <c r="O176" s="117"/>
      <c r="P176" s="117"/>
      <c r="Q176" s="117"/>
      <c r="R176" s="117"/>
      <c r="S176" s="33"/>
      <c r="T176" s="33"/>
      <c r="U176" s="117"/>
      <c r="V176" s="113"/>
      <c r="W176" s="45"/>
    </row>
    <row r="177" spans="6:23" s="35" customFormat="1" x14ac:dyDescent="0.2">
      <c r="F177" s="117"/>
      <c r="G177" s="117"/>
      <c r="H177" s="117"/>
      <c r="I177" s="117"/>
      <c r="M177" s="117"/>
      <c r="N177" s="117"/>
      <c r="O177" s="117"/>
      <c r="P177" s="117"/>
      <c r="Q177" s="117"/>
      <c r="R177" s="117"/>
      <c r="S177" s="33"/>
      <c r="T177" s="33"/>
      <c r="U177" s="117"/>
      <c r="V177" s="113"/>
      <c r="W177" s="45"/>
    </row>
    <row r="178" spans="6:23" s="35" customFormat="1" x14ac:dyDescent="0.2">
      <c r="F178" s="117"/>
      <c r="G178" s="117"/>
      <c r="H178" s="117"/>
      <c r="I178" s="117"/>
      <c r="M178" s="117"/>
      <c r="N178" s="117"/>
      <c r="O178" s="117"/>
      <c r="P178" s="117"/>
      <c r="Q178" s="117"/>
      <c r="R178" s="117"/>
      <c r="S178" s="33"/>
      <c r="T178" s="33"/>
      <c r="U178" s="117"/>
      <c r="V178" s="113"/>
      <c r="W178" s="45"/>
    </row>
    <row r="179" spans="6:23" s="35" customFormat="1" x14ac:dyDescent="0.2">
      <c r="F179" s="117"/>
      <c r="G179" s="117"/>
      <c r="H179" s="117"/>
      <c r="I179" s="117"/>
      <c r="M179" s="117"/>
      <c r="N179" s="117"/>
      <c r="O179" s="117"/>
      <c r="P179" s="117"/>
      <c r="Q179" s="117"/>
      <c r="R179" s="117"/>
      <c r="S179" s="33"/>
      <c r="T179" s="33"/>
      <c r="U179" s="117"/>
      <c r="V179" s="113"/>
      <c r="W179" s="45"/>
    </row>
    <row r="180" spans="6:23" s="35" customFormat="1" x14ac:dyDescent="0.2">
      <c r="F180" s="117"/>
      <c r="G180" s="117"/>
      <c r="H180" s="117"/>
      <c r="I180" s="117"/>
      <c r="M180" s="117"/>
      <c r="N180" s="117"/>
      <c r="O180" s="117"/>
      <c r="P180" s="117"/>
      <c r="Q180" s="117"/>
      <c r="R180" s="117"/>
      <c r="S180" s="33"/>
      <c r="T180" s="33"/>
      <c r="U180" s="117"/>
      <c r="V180" s="113"/>
      <c r="W180" s="45"/>
    </row>
    <row r="181" spans="6:23" s="35" customFormat="1" x14ac:dyDescent="0.2">
      <c r="F181" s="117"/>
      <c r="G181" s="117"/>
      <c r="H181" s="117"/>
      <c r="I181" s="117"/>
      <c r="M181" s="117"/>
      <c r="N181" s="117"/>
      <c r="O181" s="117"/>
      <c r="P181" s="117"/>
      <c r="Q181" s="117"/>
      <c r="R181" s="117"/>
      <c r="S181" s="33"/>
      <c r="T181" s="33"/>
      <c r="U181" s="117"/>
      <c r="V181" s="113"/>
      <c r="W181" s="45"/>
    </row>
    <row r="182" spans="6:23" s="35" customFormat="1" x14ac:dyDescent="0.2">
      <c r="F182" s="117"/>
      <c r="G182" s="117"/>
      <c r="H182" s="117"/>
      <c r="I182" s="117"/>
      <c r="M182" s="117"/>
      <c r="N182" s="117"/>
      <c r="O182" s="117"/>
      <c r="P182" s="117"/>
      <c r="Q182" s="117"/>
      <c r="R182" s="117"/>
      <c r="S182" s="33"/>
      <c r="T182" s="33"/>
      <c r="U182" s="117"/>
      <c r="V182" s="113"/>
      <c r="W182" s="45"/>
    </row>
    <row r="183" spans="6:23" s="35" customFormat="1" x14ac:dyDescent="0.2">
      <c r="F183" s="117"/>
      <c r="G183" s="117"/>
      <c r="H183" s="117"/>
      <c r="I183" s="117"/>
      <c r="M183" s="117"/>
      <c r="N183" s="117"/>
      <c r="O183" s="117"/>
      <c r="P183" s="117"/>
      <c r="Q183" s="117"/>
      <c r="R183" s="117"/>
      <c r="S183" s="33"/>
      <c r="T183" s="33"/>
      <c r="U183" s="117"/>
      <c r="V183" s="113"/>
      <c r="W183" s="45"/>
    </row>
    <row r="184" spans="6:23" s="35" customFormat="1" x14ac:dyDescent="0.2">
      <c r="F184" s="117"/>
      <c r="G184" s="117"/>
      <c r="H184" s="117"/>
      <c r="I184" s="117"/>
      <c r="M184" s="117"/>
      <c r="N184" s="117"/>
      <c r="O184" s="117"/>
      <c r="P184" s="117"/>
      <c r="Q184" s="117"/>
      <c r="R184" s="117"/>
      <c r="S184" s="33"/>
      <c r="T184" s="33"/>
      <c r="U184" s="117"/>
      <c r="V184" s="113"/>
      <c r="W184" s="45"/>
    </row>
    <row r="185" spans="6:23" s="35" customFormat="1" x14ac:dyDescent="0.2">
      <c r="F185" s="117"/>
      <c r="G185" s="117"/>
      <c r="H185" s="117"/>
      <c r="I185" s="117"/>
      <c r="M185" s="117"/>
      <c r="N185" s="117"/>
      <c r="O185" s="117"/>
      <c r="P185" s="117"/>
      <c r="Q185" s="117"/>
      <c r="R185" s="117"/>
      <c r="S185" s="33"/>
      <c r="T185" s="33"/>
      <c r="U185" s="117"/>
      <c r="V185" s="113"/>
      <c r="W185" s="45"/>
    </row>
    <row r="186" spans="6:23" s="35" customFormat="1" x14ac:dyDescent="0.2">
      <c r="F186" s="117"/>
      <c r="G186" s="117"/>
      <c r="H186" s="117"/>
      <c r="I186" s="117"/>
      <c r="M186" s="117"/>
      <c r="N186" s="117"/>
      <c r="O186" s="117"/>
      <c r="P186" s="117"/>
      <c r="Q186" s="117"/>
      <c r="R186" s="117"/>
      <c r="S186" s="33"/>
      <c r="T186" s="33"/>
      <c r="U186" s="117"/>
      <c r="V186" s="113"/>
      <c r="W186" s="45"/>
    </row>
    <row r="187" spans="6:23" s="35" customFormat="1" x14ac:dyDescent="0.2">
      <c r="F187" s="117"/>
      <c r="G187" s="117"/>
      <c r="H187" s="117"/>
      <c r="I187" s="117"/>
      <c r="M187" s="117"/>
      <c r="N187" s="117"/>
      <c r="O187" s="117"/>
      <c r="P187" s="117"/>
      <c r="Q187" s="117"/>
      <c r="R187" s="117"/>
      <c r="S187" s="33"/>
      <c r="T187" s="33"/>
      <c r="U187" s="117"/>
      <c r="V187" s="113"/>
      <c r="W187" s="45"/>
    </row>
    <row r="188" spans="6:23" s="35" customFormat="1" x14ac:dyDescent="0.2">
      <c r="F188" s="117"/>
      <c r="G188" s="117"/>
      <c r="H188" s="117"/>
      <c r="I188" s="117"/>
      <c r="M188" s="117"/>
      <c r="N188" s="117"/>
      <c r="O188" s="117"/>
      <c r="P188" s="117"/>
      <c r="Q188" s="117"/>
      <c r="R188" s="117"/>
      <c r="S188" s="33"/>
      <c r="T188" s="33"/>
      <c r="U188" s="117"/>
      <c r="V188" s="113"/>
      <c r="W188" s="45"/>
    </row>
    <row r="189" spans="6:23" s="35" customFormat="1" x14ac:dyDescent="0.2">
      <c r="F189" s="117"/>
      <c r="G189" s="117"/>
      <c r="H189" s="117"/>
      <c r="I189" s="117"/>
      <c r="M189" s="117"/>
      <c r="N189" s="117"/>
      <c r="O189" s="117"/>
      <c r="P189" s="117"/>
      <c r="Q189" s="117"/>
      <c r="R189" s="117"/>
      <c r="S189" s="33"/>
      <c r="T189" s="33"/>
      <c r="U189" s="117"/>
      <c r="V189" s="113"/>
      <c r="W189" s="45"/>
    </row>
    <row r="190" spans="6:23" s="35" customFormat="1" x14ac:dyDescent="0.2">
      <c r="F190" s="117"/>
      <c r="G190" s="117"/>
      <c r="H190" s="117"/>
      <c r="I190" s="117"/>
      <c r="M190" s="117"/>
      <c r="N190" s="117"/>
      <c r="O190" s="117"/>
      <c r="P190" s="117"/>
      <c r="Q190" s="117"/>
      <c r="R190" s="117"/>
      <c r="S190" s="33"/>
      <c r="T190" s="33"/>
      <c r="U190" s="117"/>
      <c r="V190" s="113"/>
      <c r="W190" s="45"/>
    </row>
    <row r="191" spans="6:23" s="35" customFormat="1" x14ac:dyDescent="0.2">
      <c r="F191" s="117"/>
      <c r="G191" s="117"/>
      <c r="H191" s="117"/>
      <c r="I191" s="117"/>
      <c r="M191" s="117"/>
      <c r="N191" s="117"/>
      <c r="O191" s="117"/>
      <c r="P191" s="117"/>
      <c r="Q191" s="117"/>
      <c r="R191" s="117"/>
      <c r="S191" s="33"/>
      <c r="T191" s="33"/>
      <c r="U191" s="117"/>
      <c r="V191" s="113"/>
      <c r="W191" s="45"/>
    </row>
    <row r="192" spans="6:23" s="35" customFormat="1" x14ac:dyDescent="0.2">
      <c r="F192" s="117"/>
      <c r="G192" s="117"/>
      <c r="H192" s="117"/>
      <c r="I192" s="117"/>
      <c r="M192" s="117"/>
      <c r="N192" s="117"/>
      <c r="O192" s="117"/>
      <c r="P192" s="117"/>
      <c r="Q192" s="117"/>
      <c r="R192" s="117"/>
      <c r="S192" s="33"/>
      <c r="T192" s="33"/>
      <c r="U192" s="117"/>
      <c r="V192" s="113"/>
      <c r="W192" s="45"/>
    </row>
    <row r="193" spans="6:23" s="35" customFormat="1" x14ac:dyDescent="0.2">
      <c r="F193" s="117"/>
      <c r="G193" s="117"/>
      <c r="H193" s="117"/>
      <c r="I193" s="117"/>
      <c r="M193" s="117"/>
      <c r="N193" s="117"/>
      <c r="O193" s="117"/>
      <c r="P193" s="117"/>
      <c r="Q193" s="117"/>
      <c r="R193" s="117"/>
      <c r="S193" s="33"/>
      <c r="T193" s="33"/>
      <c r="U193" s="117"/>
      <c r="V193" s="113"/>
      <c r="W193" s="45"/>
    </row>
    <row r="194" spans="6:23" s="35" customFormat="1" x14ac:dyDescent="0.2">
      <c r="F194" s="117"/>
      <c r="G194" s="117"/>
      <c r="H194" s="117"/>
      <c r="I194" s="117"/>
      <c r="M194" s="117"/>
      <c r="N194" s="117"/>
      <c r="O194" s="117"/>
      <c r="P194" s="117"/>
      <c r="Q194" s="117"/>
      <c r="R194" s="117"/>
      <c r="S194" s="33"/>
      <c r="T194" s="33"/>
      <c r="U194" s="117"/>
      <c r="V194" s="113"/>
      <c r="W194" s="45"/>
    </row>
    <row r="195" spans="6:23" s="35" customFormat="1" x14ac:dyDescent="0.2">
      <c r="F195" s="117"/>
      <c r="G195" s="117"/>
      <c r="H195" s="117"/>
      <c r="I195" s="117"/>
      <c r="M195" s="117"/>
      <c r="N195" s="117"/>
      <c r="O195" s="117"/>
      <c r="P195" s="117"/>
      <c r="Q195" s="117"/>
      <c r="R195" s="117"/>
      <c r="S195" s="33"/>
      <c r="T195" s="33"/>
      <c r="U195" s="117"/>
      <c r="V195" s="113"/>
      <c r="W195" s="45"/>
    </row>
    <row r="196" spans="6:23" s="35" customFormat="1" x14ac:dyDescent="0.2">
      <c r="F196" s="117"/>
      <c r="G196" s="117"/>
      <c r="H196" s="117"/>
      <c r="I196" s="117"/>
      <c r="M196" s="117"/>
      <c r="N196" s="117"/>
      <c r="O196" s="117"/>
      <c r="P196" s="117"/>
      <c r="Q196" s="117"/>
      <c r="R196" s="117"/>
      <c r="S196" s="33"/>
      <c r="T196" s="33"/>
      <c r="U196" s="117"/>
      <c r="V196" s="113"/>
      <c r="W196" s="45"/>
    </row>
    <row r="197" spans="6:23" s="35" customFormat="1" x14ac:dyDescent="0.2">
      <c r="F197" s="117"/>
      <c r="G197" s="117"/>
      <c r="H197" s="117"/>
      <c r="I197" s="117"/>
      <c r="M197" s="117"/>
      <c r="N197" s="117"/>
      <c r="O197" s="117"/>
      <c r="P197" s="117"/>
      <c r="Q197" s="117"/>
      <c r="R197" s="117"/>
      <c r="S197" s="33"/>
      <c r="T197" s="33"/>
      <c r="U197" s="117"/>
      <c r="V197" s="113"/>
      <c r="W197" s="45"/>
    </row>
    <row r="198" spans="6:23" s="35" customFormat="1" x14ac:dyDescent="0.2">
      <c r="F198" s="117"/>
      <c r="G198" s="117"/>
      <c r="H198" s="117"/>
      <c r="I198" s="117"/>
      <c r="M198" s="117"/>
      <c r="N198" s="117"/>
      <c r="O198" s="117"/>
      <c r="P198" s="117"/>
      <c r="Q198" s="117"/>
      <c r="R198" s="117"/>
      <c r="S198" s="33"/>
      <c r="T198" s="33"/>
      <c r="U198" s="117"/>
      <c r="V198" s="113"/>
      <c r="W198" s="45"/>
    </row>
    <row r="199" spans="6:23" s="35" customFormat="1" x14ac:dyDescent="0.2">
      <c r="F199" s="117"/>
      <c r="G199" s="117"/>
      <c r="H199" s="117"/>
      <c r="I199" s="117"/>
      <c r="M199" s="117"/>
      <c r="N199" s="117"/>
      <c r="O199" s="117"/>
      <c r="P199" s="117"/>
      <c r="Q199" s="117"/>
      <c r="R199" s="117"/>
      <c r="S199" s="33"/>
      <c r="T199" s="33"/>
      <c r="U199" s="117"/>
      <c r="V199" s="113"/>
      <c r="W199" s="45"/>
    </row>
    <row r="200" spans="6:23" s="35" customFormat="1" x14ac:dyDescent="0.2">
      <c r="F200" s="117"/>
      <c r="G200" s="117"/>
      <c r="H200" s="117"/>
      <c r="I200" s="117"/>
      <c r="M200" s="117"/>
      <c r="N200" s="117"/>
      <c r="O200" s="117"/>
      <c r="P200" s="117"/>
      <c r="Q200" s="117"/>
      <c r="R200" s="117"/>
      <c r="S200" s="33"/>
      <c r="T200" s="33"/>
      <c r="U200" s="117"/>
      <c r="V200" s="113"/>
      <c r="W200" s="45"/>
    </row>
  </sheetData>
  <autoFilter ref="B6:V40" xr:uid="{33F05B66-1E58-B34A-BFCE-343A8DB1A9D8}"/>
  <mergeCells count="2">
    <mergeCell ref="B4:G4"/>
    <mergeCell ref="B3:G3"/>
  </mergeCells>
  <phoneticPr fontId="16" type="noConversion"/>
  <conditionalFormatting sqref="V15:V374">
    <cfRule type="cellIs" dxfId="20" priority="1" operator="equal">
      <formula>1</formula>
    </cfRule>
  </conditionalFormatting>
  <pageMargins left="0.7" right="0.7" top="0.75" bottom="0.75" header="0.3" footer="0.3"/>
  <pageSetup orientation="portrait" horizontalDpi="0" verticalDpi="0"/>
  <ignoredErrors>
    <ignoredError sqref="J10:K10 K11 D11 J8:J9 D10:E10 Q10" formula="1"/>
    <ignoredError sqref="I12:V12 C12 D12:H12" formulaRange="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B78CD4-F147-2D4C-9613-AEA965632B4A}">
  <sheetPr codeName="Sheet7">
    <tabColor rgb="FFFBAB2C"/>
  </sheetPr>
  <dimension ref="A1:AW200"/>
  <sheetViews>
    <sheetView zoomScaleNormal="100" workbookViewId="0"/>
  </sheetViews>
  <sheetFormatPr baseColWidth="10" defaultColWidth="8.83203125" defaultRowHeight="15" x14ac:dyDescent="0.2"/>
  <cols>
    <col min="1" max="1" width="8.83203125" style="35"/>
    <col min="2" max="2" width="40.33203125" style="9" customWidth="1"/>
    <col min="3" max="4" width="18.1640625" style="14" customWidth="1"/>
    <col min="5" max="5" width="15.1640625" style="14" customWidth="1"/>
    <col min="6" max="7" width="18.1640625" style="14" customWidth="1"/>
    <col min="8" max="11" width="15.1640625" style="14" customWidth="1"/>
    <col min="12" max="12" width="10.83203125" style="13" customWidth="1"/>
    <col min="13" max="13" width="18.1640625" style="9" customWidth="1"/>
    <col min="14" max="15" width="18.1640625" style="14" customWidth="1"/>
    <col min="16" max="16" width="15.1640625" style="14" customWidth="1"/>
    <col min="17" max="18" width="20" style="14" bestFit="1" customWidth="1"/>
    <col min="19" max="19" width="15.1640625" style="14" customWidth="1"/>
    <col min="20" max="22" width="18.1640625" style="14" customWidth="1"/>
    <col min="23" max="23" width="8.83203125" style="45"/>
    <col min="24" max="49" width="8.83203125" style="35"/>
    <col min="50" max="16384" width="8.83203125" style="9"/>
  </cols>
  <sheetData>
    <row r="1" spans="1:49" s="118" customFormat="1" ht="40" customHeight="1" x14ac:dyDescent="0.3">
      <c r="B1" s="123" t="s">
        <v>315</v>
      </c>
      <c r="F1" s="119"/>
      <c r="G1" s="119"/>
      <c r="H1" s="119"/>
      <c r="I1" s="119"/>
      <c r="M1" s="119"/>
      <c r="N1" s="119"/>
      <c r="O1" s="119"/>
      <c r="P1" s="119"/>
      <c r="Q1" s="119"/>
      <c r="R1" s="119"/>
      <c r="S1" s="120"/>
      <c r="T1" s="120"/>
      <c r="U1" s="119"/>
      <c r="V1" s="121"/>
      <c r="W1" s="45"/>
      <c r="X1" s="45"/>
    </row>
    <row r="2" spans="1:49" s="35" customFormat="1" x14ac:dyDescent="0.2">
      <c r="F2" s="117"/>
      <c r="G2" s="117"/>
      <c r="H2" s="117"/>
      <c r="I2" s="117"/>
      <c r="M2" s="117"/>
      <c r="N2" s="117"/>
      <c r="O2" s="117"/>
      <c r="P2" s="117"/>
      <c r="Q2" s="117"/>
      <c r="R2" s="117"/>
      <c r="S2" s="33"/>
      <c r="T2" s="33"/>
      <c r="U2" s="117"/>
      <c r="V2" s="113"/>
      <c r="W2" s="45"/>
      <c r="X2" s="45"/>
    </row>
    <row r="3" spans="1:49" s="115" customFormat="1" ht="20" customHeight="1" x14ac:dyDescent="0.2">
      <c r="A3" s="114"/>
      <c r="B3" s="122" t="s">
        <v>42</v>
      </c>
      <c r="C3" s="122"/>
      <c r="D3" s="122"/>
      <c r="E3" s="122"/>
      <c r="F3" s="122"/>
      <c r="G3" s="122"/>
      <c r="H3" s="116"/>
      <c r="W3" s="131"/>
      <c r="X3" s="131"/>
      <c r="Y3" s="114"/>
      <c r="Z3" s="114"/>
      <c r="AA3" s="114"/>
      <c r="AB3" s="114"/>
      <c r="AC3" s="114"/>
      <c r="AD3" s="114"/>
      <c r="AE3" s="114"/>
      <c r="AF3" s="114"/>
      <c r="AG3" s="114"/>
      <c r="AH3" s="114"/>
      <c r="AI3" s="114"/>
      <c r="AJ3" s="114"/>
      <c r="AK3" s="114"/>
      <c r="AL3" s="114"/>
      <c r="AM3" s="114"/>
      <c r="AN3" s="114"/>
      <c r="AO3" s="114"/>
      <c r="AP3" s="114"/>
      <c r="AQ3" s="114"/>
      <c r="AR3" s="114"/>
      <c r="AS3" s="114"/>
      <c r="AT3" s="114"/>
      <c r="AU3" s="114"/>
      <c r="AV3" s="114"/>
      <c r="AW3" s="114"/>
    </row>
    <row r="4" spans="1:49" s="20" customFormat="1" ht="188" customHeight="1" x14ac:dyDescent="0.2">
      <c r="A4" s="88"/>
      <c r="B4" s="423" t="s">
        <v>490</v>
      </c>
      <c r="C4" s="423"/>
      <c r="D4" s="423"/>
      <c r="E4" s="423"/>
      <c r="F4" s="423"/>
      <c r="G4" s="423"/>
      <c r="H4" s="109"/>
      <c r="I4" s="108"/>
      <c r="J4" s="108"/>
      <c r="K4" s="108"/>
      <c r="L4" s="108"/>
      <c r="M4" s="108"/>
      <c r="N4" s="108"/>
      <c r="O4" s="108"/>
      <c r="P4" s="108"/>
      <c r="Q4" s="108"/>
      <c r="R4" s="108"/>
      <c r="S4" s="108"/>
      <c r="T4" s="108"/>
      <c r="U4" s="108"/>
      <c r="V4" s="108"/>
      <c r="W4" s="132"/>
      <c r="X4" s="132"/>
      <c r="Y4" s="88"/>
      <c r="Z4" s="88"/>
      <c r="AA4" s="88"/>
      <c r="AB4" s="88"/>
      <c r="AC4" s="88"/>
      <c r="AD4" s="88"/>
      <c r="AE4" s="88"/>
      <c r="AF4" s="88"/>
      <c r="AG4" s="88"/>
      <c r="AH4" s="88"/>
      <c r="AI4" s="88"/>
      <c r="AJ4" s="88"/>
      <c r="AK4" s="88"/>
      <c r="AL4" s="88"/>
      <c r="AM4" s="88"/>
      <c r="AN4" s="88"/>
      <c r="AO4" s="88"/>
      <c r="AP4" s="88"/>
      <c r="AQ4" s="88"/>
      <c r="AR4" s="88"/>
      <c r="AS4" s="88"/>
      <c r="AT4" s="88"/>
      <c r="AU4" s="88"/>
      <c r="AV4" s="88"/>
      <c r="AW4" s="88"/>
    </row>
    <row r="5" spans="1:49" s="35" customFormat="1" ht="40" customHeight="1" x14ac:dyDescent="0.2">
      <c r="G5" s="33"/>
      <c r="H5" s="33"/>
      <c r="P5" s="113"/>
      <c r="T5" s="33"/>
      <c r="U5" s="33"/>
      <c r="W5" s="143"/>
      <c r="X5" s="45"/>
    </row>
    <row r="6" spans="1:49" s="11" customFormat="1" ht="94" x14ac:dyDescent="0.2">
      <c r="A6" s="137"/>
      <c r="B6" s="217" t="s">
        <v>316</v>
      </c>
      <c r="C6" s="218" t="s">
        <v>317</v>
      </c>
      <c r="D6" s="218" t="s">
        <v>318</v>
      </c>
      <c r="E6" s="218" t="s">
        <v>319</v>
      </c>
      <c r="F6" s="218" t="s">
        <v>320</v>
      </c>
      <c r="G6" s="219" t="s">
        <v>321</v>
      </c>
      <c r="H6" s="219" t="s">
        <v>322</v>
      </c>
      <c r="I6" s="220" t="s">
        <v>323</v>
      </c>
      <c r="J6" s="220" t="s">
        <v>324</v>
      </c>
      <c r="K6" s="221" t="s">
        <v>325</v>
      </c>
      <c r="L6" s="222" t="s">
        <v>326</v>
      </c>
      <c r="M6" s="222" t="s">
        <v>327</v>
      </c>
      <c r="N6" s="218" t="s">
        <v>328</v>
      </c>
      <c r="O6" s="218" t="s">
        <v>329</v>
      </c>
      <c r="P6" s="218" t="s">
        <v>330</v>
      </c>
      <c r="Q6" s="219" t="s">
        <v>331</v>
      </c>
      <c r="R6" s="219" t="s">
        <v>332</v>
      </c>
      <c r="S6" s="219" t="s">
        <v>333</v>
      </c>
      <c r="T6" s="220" t="s">
        <v>334</v>
      </c>
      <c r="U6" s="220" t="s">
        <v>335</v>
      </c>
      <c r="V6" s="223" t="s">
        <v>336</v>
      </c>
      <c r="W6" s="45"/>
      <c r="X6" s="137"/>
      <c r="Y6" s="137"/>
      <c r="Z6" s="137"/>
      <c r="AA6" s="137"/>
      <c r="AB6" s="137"/>
      <c r="AC6" s="137"/>
      <c r="AD6" s="137"/>
      <c r="AE6" s="137"/>
      <c r="AF6" s="137"/>
      <c r="AG6" s="137"/>
      <c r="AH6" s="137"/>
      <c r="AI6" s="137"/>
      <c r="AJ6" s="137"/>
      <c r="AK6" s="137"/>
      <c r="AL6" s="137"/>
      <c r="AM6" s="137"/>
      <c r="AN6" s="137"/>
      <c r="AO6" s="137"/>
      <c r="AP6" s="137"/>
      <c r="AQ6" s="137"/>
      <c r="AR6" s="137"/>
      <c r="AS6" s="137"/>
      <c r="AT6" s="137"/>
      <c r="AU6" s="137"/>
      <c r="AV6" s="137"/>
      <c r="AW6" s="137"/>
    </row>
    <row r="7" spans="1:49" s="11" customFormat="1" ht="195" customHeight="1" x14ac:dyDescent="0.2">
      <c r="A7" s="137"/>
      <c r="B7" s="224" t="s">
        <v>184</v>
      </c>
      <c r="C7" s="225" t="s">
        <v>337</v>
      </c>
      <c r="D7" s="225" t="s">
        <v>338</v>
      </c>
      <c r="E7" s="225" t="s">
        <v>339</v>
      </c>
      <c r="F7" s="225" t="s">
        <v>340</v>
      </c>
      <c r="G7" s="225" t="s">
        <v>341</v>
      </c>
      <c r="H7" s="225" t="s">
        <v>342</v>
      </c>
      <c r="I7" s="225" t="s">
        <v>343</v>
      </c>
      <c r="J7" s="225" t="s">
        <v>344</v>
      </c>
      <c r="K7" s="225" t="s">
        <v>345</v>
      </c>
      <c r="L7" s="225" t="s">
        <v>204</v>
      </c>
      <c r="M7" s="225" t="s">
        <v>346</v>
      </c>
      <c r="N7" s="225" t="s">
        <v>347</v>
      </c>
      <c r="O7" s="225" t="s">
        <v>348</v>
      </c>
      <c r="P7" s="225" t="s">
        <v>349</v>
      </c>
      <c r="Q7" s="225" t="s">
        <v>350</v>
      </c>
      <c r="R7" s="225" t="s">
        <v>351</v>
      </c>
      <c r="S7" s="225" t="s">
        <v>352</v>
      </c>
      <c r="T7" s="225" t="s">
        <v>353</v>
      </c>
      <c r="U7" s="225" t="s">
        <v>354</v>
      </c>
      <c r="V7" s="225" t="s">
        <v>355</v>
      </c>
      <c r="W7" s="45"/>
      <c r="X7" s="137"/>
      <c r="Y7" s="137"/>
      <c r="Z7" s="137"/>
      <c r="AA7" s="137"/>
      <c r="AB7" s="137"/>
      <c r="AC7" s="137"/>
      <c r="AD7" s="137"/>
      <c r="AE7" s="137"/>
      <c r="AF7" s="137"/>
      <c r="AG7" s="137"/>
      <c r="AH7" s="137"/>
      <c r="AI7" s="137"/>
      <c r="AJ7" s="137"/>
      <c r="AK7" s="137"/>
      <c r="AL7" s="137"/>
      <c r="AM7" s="137"/>
      <c r="AN7" s="137"/>
      <c r="AO7" s="137"/>
      <c r="AP7" s="137"/>
      <c r="AQ7" s="137"/>
      <c r="AR7" s="137"/>
      <c r="AS7" s="137"/>
      <c r="AT7" s="137"/>
      <c r="AU7" s="137"/>
      <c r="AV7" s="137"/>
      <c r="AW7" s="137"/>
    </row>
    <row r="8" spans="1:49" ht="24" customHeight="1" x14ac:dyDescent="0.2">
      <c r="B8" s="226" t="s">
        <v>356</v>
      </c>
      <c r="C8" s="227" t="s">
        <v>69</v>
      </c>
      <c r="D8" s="227" t="s">
        <v>69</v>
      </c>
      <c r="E8" s="227" t="s">
        <v>69</v>
      </c>
      <c r="F8" s="227" t="s">
        <v>69</v>
      </c>
      <c r="G8" s="227" t="s">
        <v>69</v>
      </c>
      <c r="H8" s="227" t="s">
        <v>69</v>
      </c>
      <c r="I8" s="227" t="s">
        <v>69</v>
      </c>
      <c r="J8" s="227" t="s">
        <v>69</v>
      </c>
      <c r="K8" s="227" t="s">
        <v>69</v>
      </c>
      <c r="L8" s="227" t="s">
        <v>69</v>
      </c>
      <c r="M8" s="228">
        <f>SUM(M13:M1003)</f>
        <v>200000</v>
      </c>
      <c r="N8" s="228">
        <f t="shared" ref="N8:V8" si="0">SUM(N13:N1003)</f>
        <v>100000</v>
      </c>
      <c r="O8" s="228">
        <f t="shared" si="0"/>
        <v>0</v>
      </c>
      <c r="P8" s="228">
        <f t="shared" si="0"/>
        <v>0</v>
      </c>
      <c r="Q8" s="228">
        <f t="shared" si="0"/>
        <v>100000</v>
      </c>
      <c r="R8" s="228">
        <f t="shared" si="0"/>
        <v>0</v>
      </c>
      <c r="S8" s="228">
        <f t="shared" si="0"/>
        <v>0</v>
      </c>
      <c r="T8" s="228">
        <f t="shared" ref="T8:U8" si="1">SUM(T13:T1003)</f>
        <v>0</v>
      </c>
      <c r="U8" s="228">
        <f t="shared" si="1"/>
        <v>0</v>
      </c>
      <c r="V8" s="228">
        <f t="shared" si="0"/>
        <v>0</v>
      </c>
    </row>
    <row r="9" spans="1:49" s="12" customFormat="1" ht="64" x14ac:dyDescent="0.2">
      <c r="A9" s="39"/>
      <c r="B9" s="229" t="s">
        <v>208</v>
      </c>
      <c r="C9" s="227" t="s">
        <v>69</v>
      </c>
      <c r="D9" s="227" t="s">
        <v>69</v>
      </c>
      <c r="E9" s="227" t="s">
        <v>69</v>
      </c>
      <c r="F9" s="227" t="s">
        <v>69</v>
      </c>
      <c r="G9" s="227" t="s">
        <v>69</v>
      </c>
      <c r="H9" s="227" t="s">
        <v>69</v>
      </c>
      <c r="I9" s="227" t="s">
        <v>69</v>
      </c>
      <c r="J9" s="227" t="s">
        <v>69</v>
      </c>
      <c r="K9" s="227" t="s">
        <v>69</v>
      </c>
      <c r="L9" s="227" t="s">
        <v>69</v>
      </c>
      <c r="M9" s="230"/>
      <c r="N9" s="231" t="str">
        <f>Assumptions!$B$8</f>
        <v>Active managed devices</v>
      </c>
      <c r="O9" s="231" t="str">
        <f>Assumptions!$B$14</f>
        <v>Active &amp; inactive corporate-owned assets in use or in stock</v>
      </c>
      <c r="P9" s="231" t="str">
        <f>Assumptions!$B$8</f>
        <v>Active managed devices</v>
      </c>
      <c r="Q9" s="232" t="str">
        <f>Assumptions!$B$8</f>
        <v>Active managed devices</v>
      </c>
      <c r="R9" s="231" t="str">
        <f>Assumptions!$B$14</f>
        <v>Active &amp; inactive corporate-owned assets in use or in stock</v>
      </c>
      <c r="S9" s="232" t="str">
        <f>Assumptions!$B$8</f>
        <v>Active managed devices</v>
      </c>
      <c r="T9" s="232" t="str">
        <f>Assumptions!$B$8</f>
        <v>Active managed devices</v>
      </c>
      <c r="U9" s="232" t="str">
        <f>Assumptions!$B$8</f>
        <v>Active managed devices</v>
      </c>
      <c r="V9" s="227" t="s">
        <v>69</v>
      </c>
      <c r="W9" s="390" t="s">
        <v>206</v>
      </c>
      <c r="X9" s="39"/>
      <c r="Y9" s="39"/>
      <c r="Z9" s="39"/>
      <c r="AA9" s="39"/>
      <c r="AB9" s="39"/>
      <c r="AC9" s="39"/>
      <c r="AD9" s="39"/>
      <c r="AE9" s="39"/>
      <c r="AF9" s="39"/>
      <c r="AG9" s="39"/>
      <c r="AH9" s="39"/>
      <c r="AI9" s="39"/>
      <c r="AJ9" s="39"/>
      <c r="AK9" s="39"/>
      <c r="AL9" s="39"/>
      <c r="AM9" s="39"/>
      <c r="AN9" s="39"/>
      <c r="AO9" s="39"/>
      <c r="AP9" s="39"/>
      <c r="AQ9" s="39"/>
      <c r="AR9" s="39"/>
      <c r="AS9" s="39"/>
      <c r="AT9" s="39"/>
      <c r="AU9" s="39"/>
      <c r="AV9" s="39"/>
      <c r="AW9" s="39"/>
    </row>
    <row r="10" spans="1:49" s="20" customFormat="1" ht="24" customHeight="1" x14ac:dyDescent="0.2">
      <c r="A10" s="88"/>
      <c r="B10" s="238" t="s">
        <v>357</v>
      </c>
      <c r="C10" s="239" t="s">
        <v>69</v>
      </c>
      <c r="D10" s="239" t="s">
        <v>69</v>
      </c>
      <c r="E10" s="239" t="s">
        <v>69</v>
      </c>
      <c r="F10" s="239" t="s">
        <v>69</v>
      </c>
      <c r="G10" s="239" t="s">
        <v>69</v>
      </c>
      <c r="H10" s="239" t="s">
        <v>69</v>
      </c>
      <c r="I10" s="239" t="s">
        <v>69</v>
      </c>
      <c r="J10" s="239" t="s">
        <v>69</v>
      </c>
      <c r="K10" s="239" t="s">
        <v>69</v>
      </c>
      <c r="L10" s="239" t="s">
        <v>69</v>
      </c>
      <c r="M10" s="240" t="s">
        <v>69</v>
      </c>
      <c r="N10" s="241">
        <f>Assumptions!$D$8</f>
        <v>1000</v>
      </c>
      <c r="O10" s="242">
        <f>Assumptions!$D$14</f>
        <v>2000</v>
      </c>
      <c r="P10" s="241">
        <f>Assumptions!$D$8</f>
        <v>1000</v>
      </c>
      <c r="Q10" s="241">
        <f>Assumptions!$D$9</f>
        <v>1000</v>
      </c>
      <c r="R10" s="242">
        <f>Assumptions!$D$15</f>
        <v>2000</v>
      </c>
      <c r="S10" s="241">
        <f>Assumptions!$D$9</f>
        <v>1000</v>
      </c>
      <c r="T10" s="242">
        <f>Assumptions!$D$10</f>
        <v>2000</v>
      </c>
      <c r="U10" s="242">
        <f>Assumptions!$D$10</f>
        <v>2000</v>
      </c>
      <c r="V10" s="239" t="s">
        <v>69</v>
      </c>
      <c r="W10" s="392" t="s">
        <v>206</v>
      </c>
      <c r="X10" s="88"/>
      <c r="Y10" s="88"/>
      <c r="Z10" s="88"/>
      <c r="AA10" s="88"/>
      <c r="AB10" s="88"/>
      <c r="AC10" s="88"/>
      <c r="AD10" s="88"/>
      <c r="AE10" s="88"/>
      <c r="AF10" s="88"/>
      <c r="AG10" s="88"/>
      <c r="AH10" s="88"/>
      <c r="AI10" s="88"/>
      <c r="AJ10" s="88"/>
      <c r="AK10" s="88"/>
      <c r="AL10" s="88"/>
      <c r="AM10" s="88"/>
      <c r="AN10" s="88"/>
      <c r="AO10" s="88"/>
      <c r="AP10" s="88"/>
      <c r="AQ10" s="88"/>
      <c r="AR10" s="88"/>
      <c r="AS10" s="88"/>
      <c r="AT10" s="88"/>
      <c r="AU10" s="88"/>
      <c r="AV10" s="88"/>
      <c r="AW10" s="88"/>
    </row>
    <row r="11" spans="1:49" s="139" customFormat="1" ht="24" customHeight="1" x14ac:dyDescent="0.2">
      <c r="A11" s="138"/>
      <c r="B11" s="145" t="s">
        <v>211</v>
      </c>
      <c r="C11" s="146" t="s">
        <v>69</v>
      </c>
      <c r="D11" s="146" t="s">
        <v>69</v>
      </c>
      <c r="E11" s="146" t="s">
        <v>69</v>
      </c>
      <c r="F11" s="146" t="s">
        <v>69</v>
      </c>
      <c r="G11" s="146" t="s">
        <v>69</v>
      </c>
      <c r="H11" s="146" t="s">
        <v>69</v>
      </c>
      <c r="I11" s="146" t="s">
        <v>69</v>
      </c>
      <c r="J11" s="146" t="s">
        <v>69</v>
      </c>
      <c r="K11" s="146" t="s">
        <v>69</v>
      </c>
      <c r="L11" s="146" t="s">
        <v>69</v>
      </c>
      <c r="M11" s="146" t="s">
        <v>69</v>
      </c>
      <c r="N11" s="147">
        <f>N8/N10</f>
        <v>100</v>
      </c>
      <c r="O11" s="147">
        <f t="shared" ref="O11:U11" si="2">O8/O10</f>
        <v>0</v>
      </c>
      <c r="P11" s="147">
        <f t="shared" si="2"/>
        <v>0</v>
      </c>
      <c r="Q11" s="147">
        <v>0</v>
      </c>
      <c r="R11" s="147">
        <v>0</v>
      </c>
      <c r="S11" s="147">
        <v>0</v>
      </c>
      <c r="T11" s="147">
        <f t="shared" si="2"/>
        <v>0</v>
      </c>
      <c r="U11" s="147">
        <f t="shared" si="2"/>
        <v>0</v>
      </c>
      <c r="V11" s="148" t="s">
        <v>69</v>
      </c>
      <c r="W11" s="392" t="s">
        <v>212</v>
      </c>
      <c r="X11" s="138"/>
      <c r="Y11" s="138"/>
      <c r="Z11" s="138"/>
      <c r="AA11" s="138"/>
      <c r="AB11" s="138"/>
      <c r="AC11" s="138"/>
      <c r="AD11" s="138"/>
      <c r="AE11" s="138"/>
      <c r="AF11" s="138"/>
      <c r="AG11" s="138"/>
      <c r="AH11" s="138"/>
      <c r="AI11" s="138"/>
      <c r="AJ11" s="138"/>
      <c r="AK11" s="138"/>
      <c r="AL11" s="138"/>
      <c r="AM11" s="138"/>
      <c r="AN11" s="138"/>
      <c r="AO11" s="138"/>
      <c r="AP11" s="138"/>
      <c r="AQ11" s="138"/>
      <c r="AR11" s="138"/>
      <c r="AS11" s="138"/>
      <c r="AT11" s="138"/>
      <c r="AU11" s="138"/>
      <c r="AV11" s="138"/>
      <c r="AW11" s="138"/>
    </row>
    <row r="12" spans="1:49" s="139" customFormat="1" ht="24" customHeight="1" x14ac:dyDescent="0.2">
      <c r="A12" s="138"/>
      <c r="B12" s="145" t="s">
        <v>213</v>
      </c>
      <c r="C12" s="146" t="s">
        <v>69</v>
      </c>
      <c r="D12" s="146" t="s">
        <v>69</v>
      </c>
      <c r="E12" s="146" t="s">
        <v>69</v>
      </c>
      <c r="F12" s="146" t="s">
        <v>69</v>
      </c>
      <c r="G12" s="146" t="s">
        <v>69</v>
      </c>
      <c r="H12" s="146" t="s">
        <v>69</v>
      </c>
      <c r="I12" s="146" t="s">
        <v>69</v>
      </c>
      <c r="J12" s="146" t="s">
        <v>69</v>
      </c>
      <c r="K12" s="146" t="s">
        <v>69</v>
      </c>
      <c r="L12" s="146" t="s">
        <v>69</v>
      </c>
      <c r="M12" s="146" t="s">
        <v>69</v>
      </c>
      <c r="N12" s="147">
        <v>0</v>
      </c>
      <c r="O12" s="147">
        <v>0</v>
      </c>
      <c r="P12" s="147">
        <v>0</v>
      </c>
      <c r="Q12" s="147">
        <f>Q8/Q10</f>
        <v>100</v>
      </c>
      <c r="R12" s="147">
        <f t="shared" ref="R12:S12" si="3">R8/R10</f>
        <v>0</v>
      </c>
      <c r="S12" s="147">
        <f t="shared" si="3"/>
        <v>0</v>
      </c>
      <c r="T12" s="148">
        <f>T8/T10</f>
        <v>0</v>
      </c>
      <c r="U12" s="148">
        <f>U8/U10</f>
        <v>0</v>
      </c>
      <c r="V12" s="146" t="s">
        <v>69</v>
      </c>
      <c r="W12" s="392" t="s">
        <v>212</v>
      </c>
      <c r="X12" s="138"/>
      <c r="Y12" s="138"/>
      <c r="Z12" s="138"/>
      <c r="AA12" s="138"/>
      <c r="AB12" s="138"/>
      <c r="AC12" s="138"/>
      <c r="AD12" s="138"/>
      <c r="AE12" s="138"/>
      <c r="AF12" s="138"/>
      <c r="AG12" s="138"/>
      <c r="AH12" s="138"/>
      <c r="AI12" s="138"/>
      <c r="AJ12" s="138"/>
      <c r="AK12" s="138"/>
      <c r="AL12" s="138"/>
      <c r="AM12" s="138"/>
      <c r="AN12" s="138"/>
      <c r="AO12" s="138"/>
      <c r="AP12" s="138"/>
      <c r="AQ12" s="138"/>
      <c r="AR12" s="138"/>
      <c r="AS12" s="138"/>
      <c r="AT12" s="138"/>
      <c r="AU12" s="138"/>
      <c r="AV12" s="138"/>
      <c r="AW12" s="138"/>
    </row>
    <row r="13" spans="1:49" s="141" customFormat="1" ht="24" customHeight="1" x14ac:dyDescent="0.2">
      <c r="A13" s="140"/>
      <c r="B13" s="243" t="s">
        <v>358</v>
      </c>
      <c r="C13" s="244">
        <v>1</v>
      </c>
      <c r="D13" s="244">
        <v>0</v>
      </c>
      <c r="E13" s="244">
        <v>0</v>
      </c>
      <c r="F13" s="244">
        <v>0</v>
      </c>
      <c r="G13" s="244">
        <v>0</v>
      </c>
      <c r="H13" s="244">
        <v>0</v>
      </c>
      <c r="I13" s="244">
        <v>0</v>
      </c>
      <c r="J13" s="244">
        <v>0</v>
      </c>
      <c r="K13" s="244">
        <v>0</v>
      </c>
      <c r="L13" s="245">
        <f>SUM(C13:K13)</f>
        <v>1</v>
      </c>
      <c r="M13" s="246">
        <v>100000</v>
      </c>
      <c r="N13" s="247">
        <f t="shared" ref="N13:V13" si="4">$M13*C13</f>
        <v>100000</v>
      </c>
      <c r="O13" s="247">
        <f t="shared" si="4"/>
        <v>0</v>
      </c>
      <c r="P13" s="247">
        <f t="shared" si="4"/>
        <v>0</v>
      </c>
      <c r="Q13" s="247">
        <f t="shared" si="4"/>
        <v>0</v>
      </c>
      <c r="R13" s="247">
        <f t="shared" si="4"/>
        <v>0</v>
      </c>
      <c r="S13" s="247">
        <f t="shared" si="4"/>
        <v>0</v>
      </c>
      <c r="T13" s="247">
        <f t="shared" si="4"/>
        <v>0</v>
      </c>
      <c r="U13" s="247">
        <f t="shared" si="4"/>
        <v>0</v>
      </c>
      <c r="V13" s="247">
        <f t="shared" si="4"/>
        <v>0</v>
      </c>
      <c r="W13" s="144"/>
      <c r="X13" s="140"/>
      <c r="Y13" s="140"/>
      <c r="Z13" s="140"/>
      <c r="AA13" s="140"/>
      <c r="AB13" s="140"/>
      <c r="AC13" s="140"/>
      <c r="AD13" s="140"/>
      <c r="AE13" s="140"/>
      <c r="AF13" s="140"/>
      <c r="AG13" s="140"/>
      <c r="AH13" s="140"/>
      <c r="AI13" s="140"/>
      <c r="AJ13" s="140"/>
      <c r="AK13" s="140"/>
      <c r="AL13" s="140"/>
      <c r="AM13" s="140"/>
      <c r="AN13" s="140"/>
      <c r="AO13" s="140"/>
      <c r="AP13" s="140"/>
      <c r="AQ13" s="140"/>
      <c r="AR13" s="140"/>
      <c r="AS13" s="140"/>
      <c r="AT13" s="140"/>
      <c r="AU13" s="140"/>
      <c r="AV13" s="140"/>
      <c r="AW13" s="140"/>
    </row>
    <row r="14" spans="1:49" s="141" customFormat="1" ht="24" customHeight="1" x14ac:dyDescent="0.2">
      <c r="A14" s="140"/>
      <c r="B14" s="233" t="s">
        <v>359</v>
      </c>
      <c r="C14" s="234">
        <v>0</v>
      </c>
      <c r="D14" s="234">
        <v>0</v>
      </c>
      <c r="E14" s="234">
        <v>0</v>
      </c>
      <c r="F14" s="234">
        <v>1</v>
      </c>
      <c r="G14" s="234">
        <v>0</v>
      </c>
      <c r="H14" s="234">
        <v>0</v>
      </c>
      <c r="I14" s="234">
        <v>0</v>
      </c>
      <c r="J14" s="234">
        <v>0</v>
      </c>
      <c r="K14" s="234">
        <v>0</v>
      </c>
      <c r="L14" s="235">
        <f t="shared" ref="L14:L62" si="5">SUM(C14:K14)</f>
        <v>1</v>
      </c>
      <c r="M14" s="236">
        <v>100000</v>
      </c>
      <c r="N14" s="237">
        <f t="shared" ref="N14:N62" si="6">$M14*C14</f>
        <v>0</v>
      </c>
      <c r="O14" s="237">
        <f t="shared" ref="O14:O62" si="7">$M14*D14</f>
        <v>0</v>
      </c>
      <c r="P14" s="237">
        <f t="shared" ref="P14:P62" si="8">$M14*E14</f>
        <v>0</v>
      </c>
      <c r="Q14" s="237">
        <f t="shared" ref="Q14:Q62" si="9">$M14*F14</f>
        <v>100000</v>
      </c>
      <c r="R14" s="237">
        <f t="shared" ref="R14:R62" si="10">$M14*G14</f>
        <v>0</v>
      </c>
      <c r="S14" s="237">
        <f t="shared" ref="S14:S62" si="11">$M14*H14</f>
        <v>0</v>
      </c>
      <c r="T14" s="237">
        <f t="shared" ref="T14:U62" si="12">$M14*I14</f>
        <v>0</v>
      </c>
      <c r="U14" s="237">
        <f t="shared" si="12"/>
        <v>0</v>
      </c>
      <c r="V14" s="237">
        <f t="shared" ref="V14:V62" si="13">$M14*K14</f>
        <v>0</v>
      </c>
      <c r="W14" s="144"/>
      <c r="X14" s="140"/>
      <c r="Y14" s="140"/>
      <c r="Z14" s="140"/>
      <c r="AA14" s="140"/>
      <c r="AB14" s="140"/>
      <c r="AC14" s="140"/>
      <c r="AD14" s="140"/>
      <c r="AE14" s="140"/>
      <c r="AF14" s="140"/>
      <c r="AG14" s="140"/>
      <c r="AH14" s="140"/>
      <c r="AI14" s="140"/>
      <c r="AJ14" s="140"/>
      <c r="AK14" s="140"/>
      <c r="AL14" s="140"/>
      <c r="AM14" s="140"/>
      <c r="AN14" s="140"/>
      <c r="AO14" s="140"/>
      <c r="AP14" s="140"/>
      <c r="AQ14" s="140"/>
      <c r="AR14" s="140"/>
      <c r="AS14" s="140"/>
      <c r="AT14" s="140"/>
      <c r="AU14" s="140"/>
      <c r="AV14" s="140"/>
      <c r="AW14" s="140"/>
    </row>
    <row r="15" spans="1:49" s="141" customFormat="1" ht="24" customHeight="1" x14ac:dyDescent="0.2">
      <c r="A15" s="140"/>
      <c r="B15" s="233" t="s">
        <v>360</v>
      </c>
      <c r="C15" s="234">
        <v>0</v>
      </c>
      <c r="D15" s="234">
        <v>0</v>
      </c>
      <c r="E15" s="234">
        <v>0</v>
      </c>
      <c r="F15" s="234">
        <v>0</v>
      </c>
      <c r="G15" s="234">
        <v>0</v>
      </c>
      <c r="H15" s="234">
        <v>0</v>
      </c>
      <c r="I15" s="234">
        <v>0</v>
      </c>
      <c r="J15" s="234">
        <v>0</v>
      </c>
      <c r="K15" s="234">
        <v>0</v>
      </c>
      <c r="L15" s="235">
        <f t="shared" si="5"/>
        <v>0</v>
      </c>
      <c r="M15" s="236">
        <v>0</v>
      </c>
      <c r="N15" s="237">
        <f t="shared" si="6"/>
        <v>0</v>
      </c>
      <c r="O15" s="237">
        <f t="shared" si="7"/>
        <v>0</v>
      </c>
      <c r="P15" s="237">
        <f t="shared" si="8"/>
        <v>0</v>
      </c>
      <c r="Q15" s="237">
        <f t="shared" si="9"/>
        <v>0</v>
      </c>
      <c r="R15" s="237">
        <f t="shared" si="10"/>
        <v>0</v>
      </c>
      <c r="S15" s="237">
        <f t="shared" si="11"/>
        <v>0</v>
      </c>
      <c r="T15" s="237">
        <f t="shared" si="12"/>
        <v>0</v>
      </c>
      <c r="U15" s="237">
        <f t="shared" si="12"/>
        <v>0</v>
      </c>
      <c r="V15" s="237">
        <f t="shared" si="13"/>
        <v>0</v>
      </c>
      <c r="W15" s="144"/>
      <c r="X15" s="140"/>
      <c r="Y15" s="140"/>
      <c r="Z15" s="140"/>
      <c r="AA15" s="140"/>
      <c r="AB15" s="140"/>
      <c r="AC15" s="140"/>
      <c r="AD15" s="140"/>
      <c r="AE15" s="140"/>
      <c r="AF15" s="140"/>
      <c r="AG15" s="140"/>
      <c r="AH15" s="140"/>
      <c r="AI15" s="140"/>
      <c r="AJ15" s="140"/>
      <c r="AK15" s="140"/>
      <c r="AL15" s="140"/>
      <c r="AM15" s="140"/>
      <c r="AN15" s="140"/>
      <c r="AO15" s="140"/>
      <c r="AP15" s="140"/>
      <c r="AQ15" s="140"/>
      <c r="AR15" s="140"/>
      <c r="AS15" s="140"/>
      <c r="AT15" s="140"/>
      <c r="AU15" s="140"/>
      <c r="AV15" s="140"/>
      <c r="AW15" s="140"/>
    </row>
    <row r="16" spans="1:49" s="141" customFormat="1" ht="24" customHeight="1" x14ac:dyDescent="0.2">
      <c r="A16" s="140"/>
      <c r="B16" s="233" t="s">
        <v>361</v>
      </c>
      <c r="C16" s="234">
        <v>0</v>
      </c>
      <c r="D16" s="234">
        <v>0</v>
      </c>
      <c r="E16" s="234">
        <v>0</v>
      </c>
      <c r="F16" s="234">
        <v>0</v>
      </c>
      <c r="G16" s="234">
        <v>0</v>
      </c>
      <c r="H16" s="234">
        <v>0</v>
      </c>
      <c r="I16" s="234">
        <v>0</v>
      </c>
      <c r="J16" s="234">
        <v>0</v>
      </c>
      <c r="K16" s="234">
        <v>0</v>
      </c>
      <c r="L16" s="235">
        <f t="shared" si="5"/>
        <v>0</v>
      </c>
      <c r="M16" s="236">
        <v>0</v>
      </c>
      <c r="N16" s="237">
        <f t="shared" si="6"/>
        <v>0</v>
      </c>
      <c r="O16" s="237">
        <f t="shared" si="7"/>
        <v>0</v>
      </c>
      <c r="P16" s="237">
        <f t="shared" si="8"/>
        <v>0</v>
      </c>
      <c r="Q16" s="237">
        <f t="shared" si="9"/>
        <v>0</v>
      </c>
      <c r="R16" s="237">
        <f t="shared" si="10"/>
        <v>0</v>
      </c>
      <c r="S16" s="237">
        <f t="shared" si="11"/>
        <v>0</v>
      </c>
      <c r="T16" s="237">
        <f t="shared" si="12"/>
        <v>0</v>
      </c>
      <c r="U16" s="237">
        <f t="shared" si="12"/>
        <v>0</v>
      </c>
      <c r="V16" s="237">
        <f t="shared" si="13"/>
        <v>0</v>
      </c>
      <c r="W16" s="144"/>
      <c r="X16" s="140"/>
      <c r="Y16" s="140"/>
      <c r="Z16" s="140"/>
      <c r="AA16" s="140"/>
      <c r="AB16" s="140"/>
      <c r="AC16" s="140"/>
      <c r="AD16" s="140"/>
      <c r="AE16" s="140"/>
      <c r="AF16" s="140"/>
      <c r="AG16" s="140"/>
      <c r="AH16" s="140"/>
      <c r="AI16" s="140"/>
      <c r="AJ16" s="140"/>
      <c r="AK16" s="140"/>
      <c r="AL16" s="140"/>
      <c r="AM16" s="140"/>
      <c r="AN16" s="140"/>
      <c r="AO16" s="140"/>
      <c r="AP16" s="140"/>
      <c r="AQ16" s="140"/>
      <c r="AR16" s="140"/>
      <c r="AS16" s="140"/>
      <c r="AT16" s="140"/>
      <c r="AU16" s="140"/>
      <c r="AV16" s="140"/>
      <c r="AW16" s="140"/>
    </row>
    <row r="17" spans="1:49" s="141" customFormat="1" ht="24" customHeight="1" x14ac:dyDescent="0.2">
      <c r="A17" s="140"/>
      <c r="B17" s="233" t="s">
        <v>362</v>
      </c>
      <c r="C17" s="234">
        <v>0</v>
      </c>
      <c r="D17" s="234">
        <v>0</v>
      </c>
      <c r="E17" s="234">
        <v>0</v>
      </c>
      <c r="F17" s="234">
        <v>0</v>
      </c>
      <c r="G17" s="234">
        <v>0</v>
      </c>
      <c r="H17" s="234">
        <v>0</v>
      </c>
      <c r="I17" s="234">
        <v>0</v>
      </c>
      <c r="J17" s="234">
        <v>0</v>
      </c>
      <c r="K17" s="234">
        <v>0</v>
      </c>
      <c r="L17" s="235">
        <f t="shared" si="5"/>
        <v>0</v>
      </c>
      <c r="M17" s="236">
        <v>0</v>
      </c>
      <c r="N17" s="237">
        <f t="shared" si="6"/>
        <v>0</v>
      </c>
      <c r="O17" s="237">
        <f t="shared" si="7"/>
        <v>0</v>
      </c>
      <c r="P17" s="237">
        <f t="shared" si="8"/>
        <v>0</v>
      </c>
      <c r="Q17" s="237">
        <f t="shared" si="9"/>
        <v>0</v>
      </c>
      <c r="R17" s="237">
        <f t="shared" si="10"/>
        <v>0</v>
      </c>
      <c r="S17" s="237">
        <f t="shared" si="11"/>
        <v>0</v>
      </c>
      <c r="T17" s="237">
        <f t="shared" si="12"/>
        <v>0</v>
      </c>
      <c r="U17" s="237">
        <f t="shared" si="12"/>
        <v>0</v>
      </c>
      <c r="V17" s="237">
        <f t="shared" si="13"/>
        <v>0</v>
      </c>
      <c r="W17" s="144"/>
      <c r="X17" s="140"/>
      <c r="Y17" s="140"/>
      <c r="Z17" s="140"/>
      <c r="AA17" s="140"/>
      <c r="AB17" s="140"/>
      <c r="AC17" s="140"/>
      <c r="AD17" s="140"/>
      <c r="AE17" s="140"/>
      <c r="AF17" s="140"/>
      <c r="AG17" s="140"/>
      <c r="AH17" s="140"/>
      <c r="AI17" s="140"/>
      <c r="AJ17" s="140"/>
      <c r="AK17" s="140"/>
      <c r="AL17" s="140"/>
      <c r="AM17" s="140"/>
      <c r="AN17" s="140"/>
      <c r="AO17" s="140"/>
      <c r="AP17" s="140"/>
      <c r="AQ17" s="140"/>
      <c r="AR17" s="140"/>
      <c r="AS17" s="140"/>
      <c r="AT17" s="140"/>
      <c r="AU17" s="140"/>
      <c r="AV17" s="140"/>
      <c r="AW17" s="140"/>
    </row>
    <row r="18" spans="1:49" s="141" customFormat="1" ht="24" customHeight="1" x14ac:dyDescent="0.2">
      <c r="A18" s="140"/>
      <c r="B18" s="233" t="s">
        <v>363</v>
      </c>
      <c r="C18" s="234">
        <v>0</v>
      </c>
      <c r="D18" s="234">
        <v>0</v>
      </c>
      <c r="E18" s="234">
        <v>0</v>
      </c>
      <c r="F18" s="234">
        <v>0</v>
      </c>
      <c r="G18" s="234">
        <v>0</v>
      </c>
      <c r="H18" s="234">
        <v>0</v>
      </c>
      <c r="I18" s="234">
        <v>0</v>
      </c>
      <c r="J18" s="234">
        <v>0</v>
      </c>
      <c r="K18" s="234">
        <v>0</v>
      </c>
      <c r="L18" s="235">
        <f t="shared" si="5"/>
        <v>0</v>
      </c>
      <c r="M18" s="236">
        <v>0</v>
      </c>
      <c r="N18" s="237">
        <f t="shared" si="6"/>
        <v>0</v>
      </c>
      <c r="O18" s="237">
        <f t="shared" si="7"/>
        <v>0</v>
      </c>
      <c r="P18" s="237">
        <f t="shared" si="8"/>
        <v>0</v>
      </c>
      <c r="Q18" s="237">
        <f t="shared" si="9"/>
        <v>0</v>
      </c>
      <c r="R18" s="237">
        <f t="shared" si="10"/>
        <v>0</v>
      </c>
      <c r="S18" s="237">
        <f t="shared" si="11"/>
        <v>0</v>
      </c>
      <c r="T18" s="237">
        <f t="shared" si="12"/>
        <v>0</v>
      </c>
      <c r="U18" s="237">
        <f t="shared" si="12"/>
        <v>0</v>
      </c>
      <c r="V18" s="237">
        <f t="shared" si="13"/>
        <v>0</v>
      </c>
      <c r="W18" s="144"/>
      <c r="X18" s="140"/>
      <c r="Y18" s="140"/>
      <c r="Z18" s="140"/>
      <c r="AA18" s="140"/>
      <c r="AB18" s="140"/>
      <c r="AC18" s="140"/>
      <c r="AD18" s="140"/>
      <c r="AE18" s="140"/>
      <c r="AF18" s="140"/>
      <c r="AG18" s="140"/>
      <c r="AH18" s="140"/>
      <c r="AI18" s="140"/>
      <c r="AJ18" s="140"/>
      <c r="AK18" s="140"/>
      <c r="AL18" s="140"/>
      <c r="AM18" s="140"/>
      <c r="AN18" s="140"/>
      <c r="AO18" s="140"/>
      <c r="AP18" s="140"/>
      <c r="AQ18" s="140"/>
      <c r="AR18" s="140"/>
      <c r="AS18" s="140"/>
      <c r="AT18" s="140"/>
      <c r="AU18" s="140"/>
      <c r="AV18" s="140"/>
      <c r="AW18" s="140"/>
    </row>
    <row r="19" spans="1:49" s="141" customFormat="1" ht="24" customHeight="1" x14ac:dyDescent="0.2">
      <c r="A19" s="140"/>
      <c r="B19" s="233" t="s">
        <v>364</v>
      </c>
      <c r="C19" s="234">
        <v>0</v>
      </c>
      <c r="D19" s="234">
        <v>0</v>
      </c>
      <c r="E19" s="234">
        <v>0</v>
      </c>
      <c r="F19" s="234">
        <v>0</v>
      </c>
      <c r="G19" s="234">
        <v>0</v>
      </c>
      <c r="H19" s="234">
        <v>0</v>
      </c>
      <c r="I19" s="234">
        <v>0</v>
      </c>
      <c r="J19" s="234">
        <v>0</v>
      </c>
      <c r="K19" s="234">
        <v>0</v>
      </c>
      <c r="L19" s="235">
        <f t="shared" si="5"/>
        <v>0</v>
      </c>
      <c r="M19" s="236">
        <v>0</v>
      </c>
      <c r="N19" s="237">
        <f t="shared" si="6"/>
        <v>0</v>
      </c>
      <c r="O19" s="237">
        <f t="shared" si="7"/>
        <v>0</v>
      </c>
      <c r="P19" s="237">
        <f t="shared" si="8"/>
        <v>0</v>
      </c>
      <c r="Q19" s="237">
        <f t="shared" si="9"/>
        <v>0</v>
      </c>
      <c r="R19" s="237">
        <f t="shared" si="10"/>
        <v>0</v>
      </c>
      <c r="S19" s="237">
        <f t="shared" si="11"/>
        <v>0</v>
      </c>
      <c r="T19" s="237">
        <f t="shared" si="12"/>
        <v>0</v>
      </c>
      <c r="U19" s="237">
        <f t="shared" si="12"/>
        <v>0</v>
      </c>
      <c r="V19" s="237">
        <f t="shared" si="13"/>
        <v>0</v>
      </c>
      <c r="W19" s="144"/>
      <c r="X19" s="140"/>
      <c r="Y19" s="140"/>
      <c r="Z19" s="140"/>
      <c r="AA19" s="140"/>
      <c r="AB19" s="140"/>
      <c r="AC19" s="140"/>
      <c r="AD19" s="140"/>
      <c r="AE19" s="140"/>
      <c r="AF19" s="140"/>
      <c r="AG19" s="140"/>
      <c r="AH19" s="140"/>
      <c r="AI19" s="140"/>
      <c r="AJ19" s="140"/>
      <c r="AK19" s="140"/>
      <c r="AL19" s="140"/>
      <c r="AM19" s="140"/>
      <c r="AN19" s="140"/>
      <c r="AO19" s="140"/>
      <c r="AP19" s="140"/>
      <c r="AQ19" s="140"/>
      <c r="AR19" s="140"/>
      <c r="AS19" s="140"/>
      <c r="AT19" s="140"/>
      <c r="AU19" s="140"/>
      <c r="AV19" s="140"/>
      <c r="AW19" s="140"/>
    </row>
    <row r="20" spans="1:49" s="141" customFormat="1" ht="24" customHeight="1" x14ac:dyDescent="0.2">
      <c r="A20" s="140"/>
      <c r="B20" s="233" t="s">
        <v>365</v>
      </c>
      <c r="C20" s="234">
        <v>0</v>
      </c>
      <c r="D20" s="234">
        <v>0</v>
      </c>
      <c r="E20" s="234">
        <v>0</v>
      </c>
      <c r="F20" s="234">
        <v>0</v>
      </c>
      <c r="G20" s="234">
        <v>0</v>
      </c>
      <c r="H20" s="234">
        <v>0</v>
      </c>
      <c r="I20" s="234">
        <v>0</v>
      </c>
      <c r="J20" s="234">
        <v>0</v>
      </c>
      <c r="K20" s="234">
        <v>0</v>
      </c>
      <c r="L20" s="235">
        <f t="shared" si="5"/>
        <v>0</v>
      </c>
      <c r="M20" s="236">
        <v>0</v>
      </c>
      <c r="N20" s="237">
        <f t="shared" si="6"/>
        <v>0</v>
      </c>
      <c r="O20" s="237">
        <f t="shared" si="7"/>
        <v>0</v>
      </c>
      <c r="P20" s="237">
        <f t="shared" si="8"/>
        <v>0</v>
      </c>
      <c r="Q20" s="237">
        <f t="shared" si="9"/>
        <v>0</v>
      </c>
      <c r="R20" s="237">
        <f t="shared" si="10"/>
        <v>0</v>
      </c>
      <c r="S20" s="237">
        <f t="shared" si="11"/>
        <v>0</v>
      </c>
      <c r="T20" s="237">
        <f t="shared" si="12"/>
        <v>0</v>
      </c>
      <c r="U20" s="237">
        <f t="shared" si="12"/>
        <v>0</v>
      </c>
      <c r="V20" s="237">
        <f t="shared" si="13"/>
        <v>0</v>
      </c>
      <c r="W20" s="144"/>
      <c r="X20" s="140"/>
      <c r="Y20" s="140"/>
      <c r="Z20" s="140"/>
      <c r="AA20" s="140"/>
      <c r="AB20" s="140"/>
      <c r="AC20" s="140"/>
      <c r="AD20" s="140"/>
      <c r="AE20" s="140"/>
      <c r="AF20" s="140"/>
      <c r="AG20" s="140"/>
      <c r="AH20" s="140"/>
      <c r="AI20" s="140"/>
      <c r="AJ20" s="140"/>
      <c r="AK20" s="140"/>
      <c r="AL20" s="140"/>
      <c r="AM20" s="140"/>
      <c r="AN20" s="140"/>
      <c r="AO20" s="140"/>
      <c r="AP20" s="140"/>
      <c r="AQ20" s="140"/>
      <c r="AR20" s="140"/>
      <c r="AS20" s="140"/>
      <c r="AT20" s="140"/>
      <c r="AU20" s="140"/>
      <c r="AV20" s="140"/>
      <c r="AW20" s="140"/>
    </row>
    <row r="21" spans="1:49" s="141" customFormat="1" ht="24" customHeight="1" x14ac:dyDescent="0.2">
      <c r="A21" s="140"/>
      <c r="B21" s="233" t="s">
        <v>366</v>
      </c>
      <c r="C21" s="234">
        <v>0</v>
      </c>
      <c r="D21" s="234">
        <v>0</v>
      </c>
      <c r="E21" s="234">
        <v>0</v>
      </c>
      <c r="F21" s="234">
        <v>0</v>
      </c>
      <c r="G21" s="234">
        <v>0</v>
      </c>
      <c r="H21" s="234">
        <v>0</v>
      </c>
      <c r="I21" s="234">
        <v>0</v>
      </c>
      <c r="J21" s="234">
        <v>0</v>
      </c>
      <c r="K21" s="234">
        <v>0</v>
      </c>
      <c r="L21" s="235">
        <f t="shared" si="5"/>
        <v>0</v>
      </c>
      <c r="M21" s="236">
        <v>0</v>
      </c>
      <c r="N21" s="237">
        <f t="shared" si="6"/>
        <v>0</v>
      </c>
      <c r="O21" s="237">
        <f t="shared" si="7"/>
        <v>0</v>
      </c>
      <c r="P21" s="237">
        <f t="shared" si="8"/>
        <v>0</v>
      </c>
      <c r="Q21" s="237">
        <f t="shared" si="9"/>
        <v>0</v>
      </c>
      <c r="R21" s="237">
        <f t="shared" si="10"/>
        <v>0</v>
      </c>
      <c r="S21" s="237">
        <f t="shared" si="11"/>
        <v>0</v>
      </c>
      <c r="T21" s="237">
        <f t="shared" si="12"/>
        <v>0</v>
      </c>
      <c r="U21" s="237">
        <f t="shared" si="12"/>
        <v>0</v>
      </c>
      <c r="V21" s="237">
        <f t="shared" si="13"/>
        <v>0</v>
      </c>
      <c r="W21" s="144"/>
      <c r="X21" s="140"/>
      <c r="Y21" s="140"/>
      <c r="Z21" s="140"/>
      <c r="AA21" s="140"/>
      <c r="AB21" s="140"/>
      <c r="AC21" s="140"/>
      <c r="AD21" s="140"/>
      <c r="AE21" s="140"/>
      <c r="AF21" s="140"/>
      <c r="AG21" s="140"/>
      <c r="AH21" s="140"/>
      <c r="AI21" s="140"/>
      <c r="AJ21" s="140"/>
      <c r="AK21" s="140"/>
      <c r="AL21" s="140"/>
      <c r="AM21" s="140"/>
      <c r="AN21" s="140"/>
      <c r="AO21" s="140"/>
      <c r="AP21" s="140"/>
      <c r="AQ21" s="140"/>
      <c r="AR21" s="140"/>
      <c r="AS21" s="140"/>
      <c r="AT21" s="140"/>
      <c r="AU21" s="140"/>
      <c r="AV21" s="140"/>
      <c r="AW21" s="140"/>
    </row>
    <row r="22" spans="1:49" s="141" customFormat="1" ht="24" customHeight="1" x14ac:dyDescent="0.2">
      <c r="A22" s="140"/>
      <c r="B22" s="233" t="s">
        <v>367</v>
      </c>
      <c r="C22" s="234">
        <v>0</v>
      </c>
      <c r="D22" s="234">
        <v>0</v>
      </c>
      <c r="E22" s="234">
        <v>0</v>
      </c>
      <c r="F22" s="234">
        <v>0</v>
      </c>
      <c r="G22" s="234">
        <v>0</v>
      </c>
      <c r="H22" s="234">
        <v>0</v>
      </c>
      <c r="I22" s="234">
        <v>0</v>
      </c>
      <c r="J22" s="234">
        <v>0</v>
      </c>
      <c r="K22" s="234">
        <v>0</v>
      </c>
      <c r="L22" s="235">
        <f t="shared" si="5"/>
        <v>0</v>
      </c>
      <c r="M22" s="236">
        <v>0</v>
      </c>
      <c r="N22" s="237">
        <f t="shared" si="6"/>
        <v>0</v>
      </c>
      <c r="O22" s="237">
        <f t="shared" si="7"/>
        <v>0</v>
      </c>
      <c r="P22" s="237">
        <f t="shared" si="8"/>
        <v>0</v>
      </c>
      <c r="Q22" s="237">
        <f t="shared" si="9"/>
        <v>0</v>
      </c>
      <c r="R22" s="237">
        <f t="shared" si="10"/>
        <v>0</v>
      </c>
      <c r="S22" s="237">
        <f t="shared" si="11"/>
        <v>0</v>
      </c>
      <c r="T22" s="237">
        <f t="shared" si="12"/>
        <v>0</v>
      </c>
      <c r="U22" s="237">
        <f t="shared" si="12"/>
        <v>0</v>
      </c>
      <c r="V22" s="237">
        <f t="shared" si="13"/>
        <v>0</v>
      </c>
      <c r="W22" s="144"/>
      <c r="X22" s="140"/>
      <c r="Y22" s="140"/>
      <c r="Z22" s="140"/>
      <c r="AA22" s="140"/>
      <c r="AB22" s="140"/>
      <c r="AC22" s="140"/>
      <c r="AD22" s="140"/>
      <c r="AE22" s="140"/>
      <c r="AF22" s="140"/>
      <c r="AG22" s="140"/>
      <c r="AH22" s="140"/>
      <c r="AI22" s="140"/>
      <c r="AJ22" s="140"/>
      <c r="AK22" s="140"/>
      <c r="AL22" s="140"/>
      <c r="AM22" s="140"/>
      <c r="AN22" s="140"/>
      <c r="AO22" s="140"/>
      <c r="AP22" s="140"/>
      <c r="AQ22" s="140"/>
      <c r="AR22" s="140"/>
      <c r="AS22" s="140"/>
      <c r="AT22" s="140"/>
      <c r="AU22" s="140"/>
      <c r="AV22" s="140"/>
      <c r="AW22" s="140"/>
    </row>
    <row r="23" spans="1:49" s="141" customFormat="1" ht="24" customHeight="1" x14ac:dyDescent="0.2">
      <c r="A23" s="140"/>
      <c r="B23" s="233" t="s">
        <v>368</v>
      </c>
      <c r="C23" s="234">
        <v>0</v>
      </c>
      <c r="D23" s="234">
        <v>0</v>
      </c>
      <c r="E23" s="234">
        <v>0</v>
      </c>
      <c r="F23" s="234">
        <v>0</v>
      </c>
      <c r="G23" s="234">
        <v>0</v>
      </c>
      <c r="H23" s="234">
        <v>0</v>
      </c>
      <c r="I23" s="234">
        <v>0</v>
      </c>
      <c r="J23" s="234">
        <v>0</v>
      </c>
      <c r="K23" s="234">
        <v>0</v>
      </c>
      <c r="L23" s="235">
        <f t="shared" si="5"/>
        <v>0</v>
      </c>
      <c r="M23" s="236">
        <v>0</v>
      </c>
      <c r="N23" s="237">
        <f t="shared" si="6"/>
        <v>0</v>
      </c>
      <c r="O23" s="237">
        <f t="shared" si="7"/>
        <v>0</v>
      </c>
      <c r="P23" s="237">
        <f t="shared" si="8"/>
        <v>0</v>
      </c>
      <c r="Q23" s="237">
        <f t="shared" si="9"/>
        <v>0</v>
      </c>
      <c r="R23" s="237">
        <f t="shared" si="10"/>
        <v>0</v>
      </c>
      <c r="S23" s="237">
        <f t="shared" si="11"/>
        <v>0</v>
      </c>
      <c r="T23" s="237">
        <f t="shared" si="12"/>
        <v>0</v>
      </c>
      <c r="U23" s="237">
        <f t="shared" si="12"/>
        <v>0</v>
      </c>
      <c r="V23" s="237">
        <f t="shared" si="13"/>
        <v>0</v>
      </c>
      <c r="W23" s="144"/>
      <c r="X23" s="140"/>
      <c r="Y23" s="140"/>
      <c r="Z23" s="140"/>
      <c r="AA23" s="140"/>
      <c r="AB23" s="140"/>
      <c r="AC23" s="140"/>
      <c r="AD23" s="140"/>
      <c r="AE23" s="140"/>
      <c r="AF23" s="140"/>
      <c r="AG23" s="140"/>
      <c r="AH23" s="140"/>
      <c r="AI23" s="140"/>
      <c r="AJ23" s="140"/>
      <c r="AK23" s="140"/>
      <c r="AL23" s="140"/>
      <c r="AM23" s="140"/>
      <c r="AN23" s="140"/>
      <c r="AO23" s="140"/>
      <c r="AP23" s="140"/>
      <c r="AQ23" s="140"/>
      <c r="AR23" s="140"/>
      <c r="AS23" s="140"/>
      <c r="AT23" s="140"/>
      <c r="AU23" s="140"/>
      <c r="AV23" s="140"/>
      <c r="AW23" s="140"/>
    </row>
    <row r="24" spans="1:49" s="141" customFormat="1" ht="24" customHeight="1" x14ac:dyDescent="0.2">
      <c r="A24" s="140"/>
      <c r="B24" s="233" t="s">
        <v>369</v>
      </c>
      <c r="C24" s="234">
        <v>0</v>
      </c>
      <c r="D24" s="234">
        <v>0</v>
      </c>
      <c r="E24" s="234">
        <v>0</v>
      </c>
      <c r="F24" s="234">
        <v>0</v>
      </c>
      <c r="G24" s="234">
        <v>0</v>
      </c>
      <c r="H24" s="234">
        <v>0</v>
      </c>
      <c r="I24" s="234">
        <v>0</v>
      </c>
      <c r="J24" s="234">
        <v>0</v>
      </c>
      <c r="K24" s="234">
        <v>0</v>
      </c>
      <c r="L24" s="235">
        <f t="shared" si="5"/>
        <v>0</v>
      </c>
      <c r="M24" s="236">
        <v>0</v>
      </c>
      <c r="N24" s="237">
        <f t="shared" si="6"/>
        <v>0</v>
      </c>
      <c r="O24" s="237">
        <f t="shared" si="7"/>
        <v>0</v>
      </c>
      <c r="P24" s="237">
        <f t="shared" si="8"/>
        <v>0</v>
      </c>
      <c r="Q24" s="237">
        <f t="shared" si="9"/>
        <v>0</v>
      </c>
      <c r="R24" s="237">
        <f t="shared" si="10"/>
        <v>0</v>
      </c>
      <c r="S24" s="237">
        <f t="shared" si="11"/>
        <v>0</v>
      </c>
      <c r="T24" s="237">
        <f t="shared" si="12"/>
        <v>0</v>
      </c>
      <c r="U24" s="237">
        <f t="shared" si="12"/>
        <v>0</v>
      </c>
      <c r="V24" s="237">
        <f t="shared" si="13"/>
        <v>0</v>
      </c>
      <c r="W24" s="144"/>
      <c r="X24" s="140"/>
      <c r="Y24" s="140"/>
      <c r="Z24" s="140"/>
      <c r="AA24" s="140"/>
      <c r="AB24" s="140"/>
      <c r="AC24" s="140"/>
      <c r="AD24" s="140"/>
      <c r="AE24" s="140"/>
      <c r="AF24" s="140"/>
      <c r="AG24" s="140"/>
      <c r="AH24" s="140"/>
      <c r="AI24" s="140"/>
      <c r="AJ24" s="140"/>
      <c r="AK24" s="140"/>
      <c r="AL24" s="140"/>
      <c r="AM24" s="140"/>
      <c r="AN24" s="140"/>
      <c r="AO24" s="140"/>
      <c r="AP24" s="140"/>
      <c r="AQ24" s="140"/>
      <c r="AR24" s="140"/>
      <c r="AS24" s="140"/>
      <c r="AT24" s="140"/>
      <c r="AU24" s="140"/>
      <c r="AV24" s="140"/>
      <c r="AW24" s="140"/>
    </row>
    <row r="25" spans="1:49" s="141" customFormat="1" ht="24" customHeight="1" x14ac:dyDescent="0.2">
      <c r="A25" s="140"/>
      <c r="B25" s="233" t="s">
        <v>370</v>
      </c>
      <c r="C25" s="234">
        <v>0</v>
      </c>
      <c r="D25" s="234">
        <v>0</v>
      </c>
      <c r="E25" s="234">
        <v>0</v>
      </c>
      <c r="F25" s="234">
        <v>0</v>
      </c>
      <c r="G25" s="234">
        <v>0</v>
      </c>
      <c r="H25" s="234">
        <v>0</v>
      </c>
      <c r="I25" s="234">
        <v>0</v>
      </c>
      <c r="J25" s="234">
        <v>0</v>
      </c>
      <c r="K25" s="234">
        <v>0</v>
      </c>
      <c r="L25" s="235">
        <f t="shared" si="5"/>
        <v>0</v>
      </c>
      <c r="M25" s="236">
        <v>0</v>
      </c>
      <c r="N25" s="237">
        <f t="shared" si="6"/>
        <v>0</v>
      </c>
      <c r="O25" s="237">
        <f t="shared" si="7"/>
        <v>0</v>
      </c>
      <c r="P25" s="237">
        <f t="shared" si="8"/>
        <v>0</v>
      </c>
      <c r="Q25" s="237">
        <f t="shared" si="9"/>
        <v>0</v>
      </c>
      <c r="R25" s="237">
        <f t="shared" si="10"/>
        <v>0</v>
      </c>
      <c r="S25" s="237">
        <f t="shared" si="11"/>
        <v>0</v>
      </c>
      <c r="T25" s="237">
        <f t="shared" si="12"/>
        <v>0</v>
      </c>
      <c r="U25" s="237">
        <f t="shared" si="12"/>
        <v>0</v>
      </c>
      <c r="V25" s="237">
        <f t="shared" si="13"/>
        <v>0</v>
      </c>
      <c r="W25" s="144"/>
      <c r="X25" s="140"/>
      <c r="Y25" s="140"/>
      <c r="Z25" s="140"/>
      <c r="AA25" s="140"/>
      <c r="AB25" s="140"/>
      <c r="AC25" s="140"/>
      <c r="AD25" s="140"/>
      <c r="AE25" s="140"/>
      <c r="AF25" s="140"/>
      <c r="AG25" s="140"/>
      <c r="AH25" s="140"/>
      <c r="AI25" s="140"/>
      <c r="AJ25" s="140"/>
      <c r="AK25" s="140"/>
      <c r="AL25" s="140"/>
      <c r="AM25" s="140"/>
      <c r="AN25" s="140"/>
      <c r="AO25" s="140"/>
      <c r="AP25" s="140"/>
      <c r="AQ25" s="140"/>
      <c r="AR25" s="140"/>
      <c r="AS25" s="140"/>
      <c r="AT25" s="140"/>
      <c r="AU25" s="140"/>
      <c r="AV25" s="140"/>
      <c r="AW25" s="140"/>
    </row>
    <row r="26" spans="1:49" s="141" customFormat="1" ht="24" customHeight="1" x14ac:dyDescent="0.2">
      <c r="A26" s="140"/>
      <c r="B26" s="233" t="s">
        <v>371</v>
      </c>
      <c r="C26" s="234">
        <v>0</v>
      </c>
      <c r="D26" s="234">
        <v>0</v>
      </c>
      <c r="E26" s="234">
        <v>0</v>
      </c>
      <c r="F26" s="234">
        <v>0</v>
      </c>
      <c r="G26" s="234">
        <v>0</v>
      </c>
      <c r="H26" s="234">
        <v>0</v>
      </c>
      <c r="I26" s="234">
        <v>0</v>
      </c>
      <c r="J26" s="234">
        <v>0</v>
      </c>
      <c r="K26" s="234">
        <v>0</v>
      </c>
      <c r="L26" s="235">
        <f t="shared" si="5"/>
        <v>0</v>
      </c>
      <c r="M26" s="236">
        <v>0</v>
      </c>
      <c r="N26" s="237">
        <f t="shared" si="6"/>
        <v>0</v>
      </c>
      <c r="O26" s="237">
        <f t="shared" si="7"/>
        <v>0</v>
      </c>
      <c r="P26" s="237">
        <f t="shared" si="8"/>
        <v>0</v>
      </c>
      <c r="Q26" s="237">
        <f t="shared" si="9"/>
        <v>0</v>
      </c>
      <c r="R26" s="237">
        <f t="shared" si="10"/>
        <v>0</v>
      </c>
      <c r="S26" s="237">
        <f t="shared" si="11"/>
        <v>0</v>
      </c>
      <c r="T26" s="237">
        <f t="shared" si="12"/>
        <v>0</v>
      </c>
      <c r="U26" s="237">
        <f t="shared" si="12"/>
        <v>0</v>
      </c>
      <c r="V26" s="237">
        <f t="shared" si="13"/>
        <v>0</v>
      </c>
      <c r="W26" s="144"/>
      <c r="X26" s="140"/>
      <c r="Y26" s="140"/>
      <c r="Z26" s="140"/>
      <c r="AA26" s="140"/>
      <c r="AB26" s="140"/>
      <c r="AC26" s="140"/>
      <c r="AD26" s="140"/>
      <c r="AE26" s="140"/>
      <c r="AF26" s="140"/>
      <c r="AG26" s="140"/>
      <c r="AH26" s="140"/>
      <c r="AI26" s="140"/>
      <c r="AJ26" s="140"/>
      <c r="AK26" s="140"/>
      <c r="AL26" s="140"/>
      <c r="AM26" s="140"/>
      <c r="AN26" s="140"/>
      <c r="AO26" s="140"/>
      <c r="AP26" s="140"/>
      <c r="AQ26" s="140"/>
      <c r="AR26" s="140"/>
      <c r="AS26" s="140"/>
      <c r="AT26" s="140"/>
      <c r="AU26" s="140"/>
      <c r="AV26" s="140"/>
      <c r="AW26" s="140"/>
    </row>
    <row r="27" spans="1:49" s="141" customFormat="1" ht="24" customHeight="1" x14ac:dyDescent="0.2">
      <c r="A27" s="140"/>
      <c r="B27" s="233" t="s">
        <v>372</v>
      </c>
      <c r="C27" s="234">
        <v>0</v>
      </c>
      <c r="D27" s="234">
        <v>0</v>
      </c>
      <c r="E27" s="234">
        <v>0</v>
      </c>
      <c r="F27" s="234">
        <v>0</v>
      </c>
      <c r="G27" s="234">
        <v>0</v>
      </c>
      <c r="H27" s="234">
        <v>0</v>
      </c>
      <c r="I27" s="234">
        <v>0</v>
      </c>
      <c r="J27" s="234">
        <v>0</v>
      </c>
      <c r="K27" s="234">
        <v>0</v>
      </c>
      <c r="L27" s="235">
        <f t="shared" si="5"/>
        <v>0</v>
      </c>
      <c r="M27" s="236">
        <v>0</v>
      </c>
      <c r="N27" s="237">
        <f t="shared" si="6"/>
        <v>0</v>
      </c>
      <c r="O27" s="237">
        <f t="shared" si="7"/>
        <v>0</v>
      </c>
      <c r="P27" s="237">
        <f t="shared" si="8"/>
        <v>0</v>
      </c>
      <c r="Q27" s="237">
        <f t="shared" si="9"/>
        <v>0</v>
      </c>
      <c r="R27" s="237">
        <f t="shared" si="10"/>
        <v>0</v>
      </c>
      <c r="S27" s="237">
        <f t="shared" si="11"/>
        <v>0</v>
      </c>
      <c r="T27" s="237">
        <f t="shared" si="12"/>
        <v>0</v>
      </c>
      <c r="U27" s="237">
        <f t="shared" si="12"/>
        <v>0</v>
      </c>
      <c r="V27" s="237">
        <f t="shared" si="13"/>
        <v>0</v>
      </c>
      <c r="W27" s="144"/>
      <c r="X27" s="140"/>
      <c r="Y27" s="140"/>
      <c r="Z27" s="140"/>
      <c r="AA27" s="140"/>
      <c r="AB27" s="140"/>
      <c r="AC27" s="140"/>
      <c r="AD27" s="140"/>
      <c r="AE27" s="140"/>
      <c r="AF27" s="140"/>
      <c r="AG27" s="140"/>
      <c r="AH27" s="140"/>
      <c r="AI27" s="140"/>
      <c r="AJ27" s="140"/>
      <c r="AK27" s="140"/>
      <c r="AL27" s="140"/>
      <c r="AM27" s="140"/>
      <c r="AN27" s="140"/>
      <c r="AO27" s="140"/>
      <c r="AP27" s="140"/>
      <c r="AQ27" s="140"/>
      <c r="AR27" s="140"/>
      <c r="AS27" s="140"/>
      <c r="AT27" s="140"/>
      <c r="AU27" s="140"/>
      <c r="AV27" s="140"/>
      <c r="AW27" s="140"/>
    </row>
    <row r="28" spans="1:49" s="141" customFormat="1" ht="24" customHeight="1" x14ac:dyDescent="0.2">
      <c r="A28" s="140"/>
      <c r="B28" s="233" t="s">
        <v>373</v>
      </c>
      <c r="C28" s="234">
        <v>0</v>
      </c>
      <c r="D28" s="234">
        <v>0</v>
      </c>
      <c r="E28" s="234">
        <v>0</v>
      </c>
      <c r="F28" s="234">
        <v>0</v>
      </c>
      <c r="G28" s="234">
        <v>0</v>
      </c>
      <c r="H28" s="234">
        <v>0</v>
      </c>
      <c r="I28" s="234">
        <v>0</v>
      </c>
      <c r="J28" s="234">
        <v>0</v>
      </c>
      <c r="K28" s="234">
        <v>0</v>
      </c>
      <c r="L28" s="235">
        <f t="shared" si="5"/>
        <v>0</v>
      </c>
      <c r="M28" s="236">
        <v>0</v>
      </c>
      <c r="N28" s="237">
        <f t="shared" si="6"/>
        <v>0</v>
      </c>
      <c r="O28" s="237">
        <f t="shared" si="7"/>
        <v>0</v>
      </c>
      <c r="P28" s="237">
        <f t="shared" si="8"/>
        <v>0</v>
      </c>
      <c r="Q28" s="237">
        <f t="shared" si="9"/>
        <v>0</v>
      </c>
      <c r="R28" s="237">
        <f t="shared" si="10"/>
        <v>0</v>
      </c>
      <c r="S28" s="237">
        <f t="shared" si="11"/>
        <v>0</v>
      </c>
      <c r="T28" s="237">
        <f t="shared" si="12"/>
        <v>0</v>
      </c>
      <c r="U28" s="237">
        <f t="shared" si="12"/>
        <v>0</v>
      </c>
      <c r="V28" s="237">
        <f t="shared" si="13"/>
        <v>0</v>
      </c>
      <c r="W28" s="144"/>
      <c r="X28" s="140"/>
      <c r="Y28" s="140"/>
      <c r="Z28" s="140"/>
      <c r="AA28" s="140"/>
      <c r="AB28" s="140"/>
      <c r="AC28" s="140"/>
      <c r="AD28" s="140"/>
      <c r="AE28" s="140"/>
      <c r="AF28" s="140"/>
      <c r="AG28" s="140"/>
      <c r="AH28" s="140"/>
      <c r="AI28" s="140"/>
      <c r="AJ28" s="140"/>
      <c r="AK28" s="140"/>
      <c r="AL28" s="140"/>
      <c r="AM28" s="140"/>
      <c r="AN28" s="140"/>
      <c r="AO28" s="140"/>
      <c r="AP28" s="140"/>
      <c r="AQ28" s="140"/>
      <c r="AR28" s="140"/>
      <c r="AS28" s="140"/>
      <c r="AT28" s="140"/>
      <c r="AU28" s="140"/>
      <c r="AV28" s="140"/>
      <c r="AW28" s="140"/>
    </row>
    <row r="29" spans="1:49" s="141" customFormat="1" ht="24" customHeight="1" x14ac:dyDescent="0.2">
      <c r="A29" s="140"/>
      <c r="B29" s="233" t="s">
        <v>374</v>
      </c>
      <c r="C29" s="234">
        <v>0</v>
      </c>
      <c r="D29" s="234">
        <v>0</v>
      </c>
      <c r="E29" s="234">
        <v>0</v>
      </c>
      <c r="F29" s="234">
        <v>0</v>
      </c>
      <c r="G29" s="234">
        <v>0</v>
      </c>
      <c r="H29" s="234">
        <v>0</v>
      </c>
      <c r="I29" s="234">
        <v>0</v>
      </c>
      <c r="J29" s="234">
        <v>0</v>
      </c>
      <c r="K29" s="234">
        <v>0</v>
      </c>
      <c r="L29" s="235">
        <f t="shared" si="5"/>
        <v>0</v>
      </c>
      <c r="M29" s="236">
        <v>0</v>
      </c>
      <c r="N29" s="237">
        <f t="shared" si="6"/>
        <v>0</v>
      </c>
      <c r="O29" s="237">
        <f t="shared" si="7"/>
        <v>0</v>
      </c>
      <c r="P29" s="237">
        <f t="shared" si="8"/>
        <v>0</v>
      </c>
      <c r="Q29" s="237">
        <f t="shared" si="9"/>
        <v>0</v>
      </c>
      <c r="R29" s="237">
        <f t="shared" si="10"/>
        <v>0</v>
      </c>
      <c r="S29" s="237">
        <f t="shared" si="11"/>
        <v>0</v>
      </c>
      <c r="T29" s="237">
        <f t="shared" si="12"/>
        <v>0</v>
      </c>
      <c r="U29" s="237">
        <f t="shared" si="12"/>
        <v>0</v>
      </c>
      <c r="V29" s="237">
        <f t="shared" si="13"/>
        <v>0</v>
      </c>
      <c r="W29" s="144"/>
      <c r="X29" s="140"/>
      <c r="Y29" s="140"/>
      <c r="Z29" s="140"/>
      <c r="AA29" s="140"/>
      <c r="AB29" s="140"/>
      <c r="AC29" s="140"/>
      <c r="AD29" s="140"/>
      <c r="AE29" s="140"/>
      <c r="AF29" s="140"/>
      <c r="AG29" s="140"/>
      <c r="AH29" s="140"/>
      <c r="AI29" s="140"/>
      <c r="AJ29" s="140"/>
      <c r="AK29" s="140"/>
      <c r="AL29" s="140"/>
      <c r="AM29" s="140"/>
      <c r="AN29" s="140"/>
      <c r="AO29" s="140"/>
      <c r="AP29" s="140"/>
      <c r="AQ29" s="140"/>
      <c r="AR29" s="140"/>
      <c r="AS29" s="140"/>
      <c r="AT29" s="140"/>
      <c r="AU29" s="140"/>
      <c r="AV29" s="140"/>
      <c r="AW29" s="140"/>
    </row>
    <row r="30" spans="1:49" s="141" customFormat="1" ht="24" customHeight="1" x14ac:dyDescent="0.2">
      <c r="A30" s="140"/>
      <c r="B30" s="233" t="s">
        <v>375</v>
      </c>
      <c r="C30" s="234">
        <v>0</v>
      </c>
      <c r="D30" s="234">
        <v>0</v>
      </c>
      <c r="E30" s="234">
        <v>0</v>
      </c>
      <c r="F30" s="234">
        <v>0</v>
      </c>
      <c r="G30" s="234">
        <v>0</v>
      </c>
      <c r="H30" s="234">
        <v>0</v>
      </c>
      <c r="I30" s="234">
        <v>0</v>
      </c>
      <c r="J30" s="234">
        <v>0</v>
      </c>
      <c r="K30" s="234">
        <v>0</v>
      </c>
      <c r="L30" s="235">
        <f t="shared" si="5"/>
        <v>0</v>
      </c>
      <c r="M30" s="236">
        <v>0</v>
      </c>
      <c r="N30" s="237">
        <f t="shared" si="6"/>
        <v>0</v>
      </c>
      <c r="O30" s="237">
        <f t="shared" si="7"/>
        <v>0</v>
      </c>
      <c r="P30" s="237">
        <f t="shared" si="8"/>
        <v>0</v>
      </c>
      <c r="Q30" s="237">
        <f t="shared" si="9"/>
        <v>0</v>
      </c>
      <c r="R30" s="237">
        <f t="shared" si="10"/>
        <v>0</v>
      </c>
      <c r="S30" s="237">
        <f t="shared" si="11"/>
        <v>0</v>
      </c>
      <c r="T30" s="237">
        <f t="shared" si="12"/>
        <v>0</v>
      </c>
      <c r="U30" s="237">
        <f t="shared" si="12"/>
        <v>0</v>
      </c>
      <c r="V30" s="237">
        <f t="shared" si="13"/>
        <v>0</v>
      </c>
      <c r="W30" s="144"/>
      <c r="X30" s="140"/>
      <c r="Y30" s="140"/>
      <c r="Z30" s="140"/>
      <c r="AA30" s="140"/>
      <c r="AB30" s="140"/>
      <c r="AC30" s="140"/>
      <c r="AD30" s="140"/>
      <c r="AE30" s="140"/>
      <c r="AF30" s="140"/>
      <c r="AG30" s="140"/>
      <c r="AH30" s="140"/>
      <c r="AI30" s="140"/>
      <c r="AJ30" s="140"/>
      <c r="AK30" s="140"/>
      <c r="AL30" s="140"/>
      <c r="AM30" s="140"/>
      <c r="AN30" s="140"/>
      <c r="AO30" s="140"/>
      <c r="AP30" s="140"/>
      <c r="AQ30" s="140"/>
      <c r="AR30" s="140"/>
      <c r="AS30" s="140"/>
      <c r="AT30" s="140"/>
      <c r="AU30" s="140"/>
      <c r="AV30" s="140"/>
      <c r="AW30" s="140"/>
    </row>
    <row r="31" spans="1:49" s="141" customFormat="1" ht="24" customHeight="1" x14ac:dyDescent="0.2">
      <c r="A31" s="140"/>
      <c r="B31" s="233" t="s">
        <v>376</v>
      </c>
      <c r="C31" s="234">
        <v>0</v>
      </c>
      <c r="D31" s="234">
        <v>0</v>
      </c>
      <c r="E31" s="234">
        <v>0</v>
      </c>
      <c r="F31" s="234">
        <v>0</v>
      </c>
      <c r="G31" s="234">
        <v>0</v>
      </c>
      <c r="H31" s="234">
        <v>0</v>
      </c>
      <c r="I31" s="234">
        <v>0</v>
      </c>
      <c r="J31" s="234">
        <v>0</v>
      </c>
      <c r="K31" s="234">
        <v>0</v>
      </c>
      <c r="L31" s="235">
        <f t="shared" si="5"/>
        <v>0</v>
      </c>
      <c r="M31" s="236">
        <v>0</v>
      </c>
      <c r="N31" s="237">
        <f t="shared" si="6"/>
        <v>0</v>
      </c>
      <c r="O31" s="237">
        <f t="shared" si="7"/>
        <v>0</v>
      </c>
      <c r="P31" s="237">
        <f t="shared" si="8"/>
        <v>0</v>
      </c>
      <c r="Q31" s="237">
        <f t="shared" si="9"/>
        <v>0</v>
      </c>
      <c r="R31" s="237">
        <f t="shared" si="10"/>
        <v>0</v>
      </c>
      <c r="S31" s="237">
        <f t="shared" si="11"/>
        <v>0</v>
      </c>
      <c r="T31" s="237">
        <f t="shared" si="12"/>
        <v>0</v>
      </c>
      <c r="U31" s="237">
        <f t="shared" si="12"/>
        <v>0</v>
      </c>
      <c r="V31" s="237">
        <f t="shared" si="13"/>
        <v>0</v>
      </c>
      <c r="W31" s="144"/>
      <c r="X31" s="140"/>
      <c r="Y31" s="140"/>
      <c r="Z31" s="140"/>
      <c r="AA31" s="140"/>
      <c r="AB31" s="140"/>
      <c r="AC31" s="140"/>
      <c r="AD31" s="140"/>
      <c r="AE31" s="140"/>
      <c r="AF31" s="140"/>
      <c r="AG31" s="140"/>
      <c r="AH31" s="140"/>
      <c r="AI31" s="140"/>
      <c r="AJ31" s="140"/>
      <c r="AK31" s="140"/>
      <c r="AL31" s="140"/>
      <c r="AM31" s="140"/>
      <c r="AN31" s="140"/>
      <c r="AO31" s="140"/>
      <c r="AP31" s="140"/>
      <c r="AQ31" s="140"/>
      <c r="AR31" s="140"/>
      <c r="AS31" s="140"/>
      <c r="AT31" s="140"/>
      <c r="AU31" s="140"/>
      <c r="AV31" s="140"/>
      <c r="AW31" s="140"/>
    </row>
    <row r="32" spans="1:49" s="141" customFormat="1" ht="24" customHeight="1" x14ac:dyDescent="0.2">
      <c r="A32" s="140"/>
      <c r="B32" s="233" t="s">
        <v>377</v>
      </c>
      <c r="C32" s="234">
        <v>0</v>
      </c>
      <c r="D32" s="234">
        <v>0</v>
      </c>
      <c r="E32" s="234">
        <v>0</v>
      </c>
      <c r="F32" s="234">
        <v>0</v>
      </c>
      <c r="G32" s="234">
        <v>0</v>
      </c>
      <c r="H32" s="234">
        <v>0</v>
      </c>
      <c r="I32" s="234">
        <v>0</v>
      </c>
      <c r="J32" s="234">
        <v>0</v>
      </c>
      <c r="K32" s="234">
        <v>0</v>
      </c>
      <c r="L32" s="235">
        <f t="shared" si="5"/>
        <v>0</v>
      </c>
      <c r="M32" s="236">
        <v>0</v>
      </c>
      <c r="N32" s="237">
        <f t="shared" si="6"/>
        <v>0</v>
      </c>
      <c r="O32" s="237">
        <f t="shared" si="7"/>
        <v>0</v>
      </c>
      <c r="P32" s="237">
        <f t="shared" si="8"/>
        <v>0</v>
      </c>
      <c r="Q32" s="237">
        <f t="shared" si="9"/>
        <v>0</v>
      </c>
      <c r="R32" s="237">
        <f t="shared" si="10"/>
        <v>0</v>
      </c>
      <c r="S32" s="237">
        <f t="shared" si="11"/>
        <v>0</v>
      </c>
      <c r="T32" s="237">
        <f t="shared" si="12"/>
        <v>0</v>
      </c>
      <c r="U32" s="237">
        <f t="shared" si="12"/>
        <v>0</v>
      </c>
      <c r="V32" s="237">
        <f t="shared" si="13"/>
        <v>0</v>
      </c>
      <c r="W32" s="144"/>
      <c r="X32" s="140"/>
      <c r="Y32" s="140"/>
      <c r="Z32" s="140"/>
      <c r="AA32" s="140"/>
      <c r="AB32" s="140"/>
      <c r="AC32" s="140"/>
      <c r="AD32" s="140"/>
      <c r="AE32" s="140"/>
      <c r="AF32" s="140"/>
      <c r="AG32" s="140"/>
      <c r="AH32" s="140"/>
      <c r="AI32" s="140"/>
      <c r="AJ32" s="140"/>
      <c r="AK32" s="140"/>
      <c r="AL32" s="140"/>
      <c r="AM32" s="140"/>
      <c r="AN32" s="140"/>
      <c r="AO32" s="140"/>
      <c r="AP32" s="140"/>
      <c r="AQ32" s="140"/>
      <c r="AR32" s="140"/>
      <c r="AS32" s="140"/>
      <c r="AT32" s="140"/>
      <c r="AU32" s="140"/>
      <c r="AV32" s="140"/>
      <c r="AW32" s="140"/>
    </row>
    <row r="33" spans="1:49" s="141" customFormat="1" ht="24" customHeight="1" x14ac:dyDescent="0.2">
      <c r="A33" s="140"/>
      <c r="B33" s="233" t="s">
        <v>378</v>
      </c>
      <c r="C33" s="234">
        <v>0</v>
      </c>
      <c r="D33" s="234">
        <v>0</v>
      </c>
      <c r="E33" s="234">
        <v>0</v>
      </c>
      <c r="F33" s="234">
        <v>0</v>
      </c>
      <c r="G33" s="234">
        <v>0</v>
      </c>
      <c r="H33" s="234">
        <v>0</v>
      </c>
      <c r="I33" s="234">
        <v>0</v>
      </c>
      <c r="J33" s="234">
        <v>0</v>
      </c>
      <c r="K33" s="234">
        <v>0</v>
      </c>
      <c r="L33" s="235">
        <f t="shared" si="5"/>
        <v>0</v>
      </c>
      <c r="M33" s="236">
        <v>0</v>
      </c>
      <c r="N33" s="237">
        <f t="shared" si="6"/>
        <v>0</v>
      </c>
      <c r="O33" s="237">
        <f t="shared" si="7"/>
        <v>0</v>
      </c>
      <c r="P33" s="237">
        <f t="shared" si="8"/>
        <v>0</v>
      </c>
      <c r="Q33" s="237">
        <f t="shared" si="9"/>
        <v>0</v>
      </c>
      <c r="R33" s="237">
        <f t="shared" si="10"/>
        <v>0</v>
      </c>
      <c r="S33" s="237">
        <f t="shared" si="11"/>
        <v>0</v>
      </c>
      <c r="T33" s="237">
        <f t="shared" si="12"/>
        <v>0</v>
      </c>
      <c r="U33" s="237">
        <f t="shared" si="12"/>
        <v>0</v>
      </c>
      <c r="V33" s="237">
        <f t="shared" si="13"/>
        <v>0</v>
      </c>
      <c r="W33" s="144"/>
      <c r="X33" s="140"/>
      <c r="Y33" s="140"/>
      <c r="Z33" s="140"/>
      <c r="AA33" s="140"/>
      <c r="AB33" s="140"/>
      <c r="AC33" s="140"/>
      <c r="AD33" s="140"/>
      <c r="AE33" s="140"/>
      <c r="AF33" s="140"/>
      <c r="AG33" s="140"/>
      <c r="AH33" s="140"/>
      <c r="AI33" s="140"/>
      <c r="AJ33" s="140"/>
      <c r="AK33" s="140"/>
      <c r="AL33" s="140"/>
      <c r="AM33" s="140"/>
      <c r="AN33" s="140"/>
      <c r="AO33" s="140"/>
      <c r="AP33" s="140"/>
      <c r="AQ33" s="140"/>
      <c r="AR33" s="140"/>
      <c r="AS33" s="140"/>
      <c r="AT33" s="140"/>
      <c r="AU33" s="140"/>
      <c r="AV33" s="140"/>
      <c r="AW33" s="140"/>
    </row>
    <row r="34" spans="1:49" s="141" customFormat="1" ht="24" customHeight="1" x14ac:dyDescent="0.2">
      <c r="A34" s="140"/>
      <c r="B34" s="233" t="s">
        <v>379</v>
      </c>
      <c r="C34" s="234">
        <v>0</v>
      </c>
      <c r="D34" s="234">
        <v>0</v>
      </c>
      <c r="E34" s="234">
        <v>0</v>
      </c>
      <c r="F34" s="234">
        <v>0</v>
      </c>
      <c r="G34" s="234">
        <v>0</v>
      </c>
      <c r="H34" s="234">
        <v>0</v>
      </c>
      <c r="I34" s="234">
        <v>0</v>
      </c>
      <c r="J34" s="234">
        <v>0</v>
      </c>
      <c r="K34" s="234">
        <v>0</v>
      </c>
      <c r="L34" s="235">
        <f t="shared" si="5"/>
        <v>0</v>
      </c>
      <c r="M34" s="236">
        <v>0</v>
      </c>
      <c r="N34" s="237">
        <f t="shared" si="6"/>
        <v>0</v>
      </c>
      <c r="O34" s="237">
        <f t="shared" si="7"/>
        <v>0</v>
      </c>
      <c r="P34" s="237">
        <f t="shared" si="8"/>
        <v>0</v>
      </c>
      <c r="Q34" s="237">
        <f t="shared" si="9"/>
        <v>0</v>
      </c>
      <c r="R34" s="237">
        <f t="shared" si="10"/>
        <v>0</v>
      </c>
      <c r="S34" s="237">
        <f t="shared" si="11"/>
        <v>0</v>
      </c>
      <c r="T34" s="237">
        <f t="shared" si="12"/>
        <v>0</v>
      </c>
      <c r="U34" s="237">
        <f t="shared" si="12"/>
        <v>0</v>
      </c>
      <c r="V34" s="237">
        <f t="shared" si="13"/>
        <v>0</v>
      </c>
      <c r="W34" s="144"/>
      <c r="X34" s="140"/>
      <c r="Y34" s="140"/>
      <c r="Z34" s="140"/>
      <c r="AA34" s="140"/>
      <c r="AB34" s="140"/>
      <c r="AC34" s="140"/>
      <c r="AD34" s="140"/>
      <c r="AE34" s="140"/>
      <c r="AF34" s="140"/>
      <c r="AG34" s="140"/>
      <c r="AH34" s="140"/>
      <c r="AI34" s="140"/>
      <c r="AJ34" s="140"/>
      <c r="AK34" s="140"/>
      <c r="AL34" s="140"/>
      <c r="AM34" s="140"/>
      <c r="AN34" s="140"/>
      <c r="AO34" s="140"/>
      <c r="AP34" s="140"/>
      <c r="AQ34" s="140"/>
      <c r="AR34" s="140"/>
      <c r="AS34" s="140"/>
      <c r="AT34" s="140"/>
      <c r="AU34" s="140"/>
      <c r="AV34" s="140"/>
      <c r="AW34" s="140"/>
    </row>
    <row r="35" spans="1:49" s="141" customFormat="1" ht="24" customHeight="1" x14ac:dyDescent="0.2">
      <c r="A35" s="140"/>
      <c r="B35" s="233" t="s">
        <v>380</v>
      </c>
      <c r="C35" s="234">
        <v>0</v>
      </c>
      <c r="D35" s="234">
        <v>0</v>
      </c>
      <c r="E35" s="234">
        <v>0</v>
      </c>
      <c r="F35" s="234">
        <v>0</v>
      </c>
      <c r="G35" s="234">
        <v>0</v>
      </c>
      <c r="H35" s="234">
        <v>0</v>
      </c>
      <c r="I35" s="234">
        <v>0</v>
      </c>
      <c r="J35" s="234">
        <v>0</v>
      </c>
      <c r="K35" s="234">
        <v>0</v>
      </c>
      <c r="L35" s="235">
        <f t="shared" si="5"/>
        <v>0</v>
      </c>
      <c r="M35" s="236">
        <v>0</v>
      </c>
      <c r="N35" s="237">
        <f t="shared" si="6"/>
        <v>0</v>
      </c>
      <c r="O35" s="237">
        <f t="shared" si="7"/>
        <v>0</v>
      </c>
      <c r="P35" s="237">
        <f t="shared" si="8"/>
        <v>0</v>
      </c>
      <c r="Q35" s="237">
        <f t="shared" si="9"/>
        <v>0</v>
      </c>
      <c r="R35" s="237">
        <f t="shared" si="10"/>
        <v>0</v>
      </c>
      <c r="S35" s="237">
        <f t="shared" si="11"/>
        <v>0</v>
      </c>
      <c r="T35" s="237">
        <f t="shared" si="12"/>
        <v>0</v>
      </c>
      <c r="U35" s="237">
        <f t="shared" si="12"/>
        <v>0</v>
      </c>
      <c r="V35" s="237">
        <f t="shared" si="13"/>
        <v>0</v>
      </c>
      <c r="W35" s="144"/>
      <c r="X35" s="140"/>
      <c r="Y35" s="140"/>
      <c r="Z35" s="140"/>
      <c r="AA35" s="140"/>
      <c r="AB35" s="140"/>
      <c r="AC35" s="140"/>
      <c r="AD35" s="140"/>
      <c r="AE35" s="140"/>
      <c r="AF35" s="140"/>
      <c r="AG35" s="140"/>
      <c r="AH35" s="140"/>
      <c r="AI35" s="140"/>
      <c r="AJ35" s="140"/>
      <c r="AK35" s="140"/>
      <c r="AL35" s="140"/>
      <c r="AM35" s="140"/>
      <c r="AN35" s="140"/>
      <c r="AO35" s="140"/>
      <c r="AP35" s="140"/>
      <c r="AQ35" s="140"/>
      <c r="AR35" s="140"/>
      <c r="AS35" s="140"/>
      <c r="AT35" s="140"/>
      <c r="AU35" s="140"/>
      <c r="AV35" s="140"/>
      <c r="AW35" s="140"/>
    </row>
    <row r="36" spans="1:49" s="141" customFormat="1" ht="24" customHeight="1" x14ac:dyDescent="0.2">
      <c r="A36" s="140"/>
      <c r="B36" s="233" t="s">
        <v>381</v>
      </c>
      <c r="C36" s="234">
        <v>0</v>
      </c>
      <c r="D36" s="234">
        <v>0</v>
      </c>
      <c r="E36" s="234">
        <v>0</v>
      </c>
      <c r="F36" s="234">
        <v>0</v>
      </c>
      <c r="G36" s="234">
        <v>0</v>
      </c>
      <c r="H36" s="234">
        <v>0</v>
      </c>
      <c r="I36" s="234">
        <v>0</v>
      </c>
      <c r="J36" s="234">
        <v>0</v>
      </c>
      <c r="K36" s="234">
        <v>0</v>
      </c>
      <c r="L36" s="235">
        <f t="shared" si="5"/>
        <v>0</v>
      </c>
      <c r="M36" s="236">
        <v>0</v>
      </c>
      <c r="N36" s="237">
        <f t="shared" si="6"/>
        <v>0</v>
      </c>
      <c r="O36" s="237">
        <f t="shared" si="7"/>
        <v>0</v>
      </c>
      <c r="P36" s="237">
        <f t="shared" si="8"/>
        <v>0</v>
      </c>
      <c r="Q36" s="237">
        <f t="shared" si="9"/>
        <v>0</v>
      </c>
      <c r="R36" s="237">
        <f t="shared" si="10"/>
        <v>0</v>
      </c>
      <c r="S36" s="237">
        <f t="shared" si="11"/>
        <v>0</v>
      </c>
      <c r="T36" s="237">
        <f t="shared" si="12"/>
        <v>0</v>
      </c>
      <c r="U36" s="237">
        <f t="shared" si="12"/>
        <v>0</v>
      </c>
      <c r="V36" s="237">
        <f t="shared" si="13"/>
        <v>0</v>
      </c>
      <c r="W36" s="144"/>
      <c r="X36" s="140"/>
      <c r="Y36" s="140"/>
      <c r="Z36" s="140"/>
      <c r="AA36" s="140"/>
      <c r="AB36" s="140"/>
      <c r="AC36" s="140"/>
      <c r="AD36" s="140"/>
      <c r="AE36" s="140"/>
      <c r="AF36" s="140"/>
      <c r="AG36" s="140"/>
      <c r="AH36" s="140"/>
      <c r="AI36" s="140"/>
      <c r="AJ36" s="140"/>
      <c r="AK36" s="140"/>
      <c r="AL36" s="140"/>
      <c r="AM36" s="140"/>
      <c r="AN36" s="140"/>
      <c r="AO36" s="140"/>
      <c r="AP36" s="140"/>
      <c r="AQ36" s="140"/>
      <c r="AR36" s="140"/>
      <c r="AS36" s="140"/>
      <c r="AT36" s="140"/>
      <c r="AU36" s="140"/>
      <c r="AV36" s="140"/>
      <c r="AW36" s="140"/>
    </row>
    <row r="37" spans="1:49" s="141" customFormat="1" ht="24" customHeight="1" x14ac:dyDescent="0.2">
      <c r="A37" s="140"/>
      <c r="B37" s="233" t="s">
        <v>382</v>
      </c>
      <c r="C37" s="234">
        <v>0</v>
      </c>
      <c r="D37" s="234">
        <v>0</v>
      </c>
      <c r="E37" s="234">
        <v>0</v>
      </c>
      <c r="F37" s="234">
        <v>0</v>
      </c>
      <c r="G37" s="234">
        <v>0</v>
      </c>
      <c r="H37" s="234">
        <v>0</v>
      </c>
      <c r="I37" s="234">
        <v>0</v>
      </c>
      <c r="J37" s="234">
        <v>0</v>
      </c>
      <c r="K37" s="234">
        <v>0</v>
      </c>
      <c r="L37" s="235">
        <f t="shared" si="5"/>
        <v>0</v>
      </c>
      <c r="M37" s="236">
        <v>0</v>
      </c>
      <c r="N37" s="237">
        <f t="shared" si="6"/>
        <v>0</v>
      </c>
      <c r="O37" s="237">
        <f t="shared" si="7"/>
        <v>0</v>
      </c>
      <c r="P37" s="237">
        <f t="shared" si="8"/>
        <v>0</v>
      </c>
      <c r="Q37" s="237">
        <f t="shared" si="9"/>
        <v>0</v>
      </c>
      <c r="R37" s="237">
        <f t="shared" si="10"/>
        <v>0</v>
      </c>
      <c r="S37" s="237">
        <f t="shared" si="11"/>
        <v>0</v>
      </c>
      <c r="T37" s="237">
        <f t="shared" si="12"/>
        <v>0</v>
      </c>
      <c r="U37" s="237">
        <f t="shared" si="12"/>
        <v>0</v>
      </c>
      <c r="V37" s="237">
        <f t="shared" si="13"/>
        <v>0</v>
      </c>
      <c r="W37" s="144"/>
      <c r="X37" s="140"/>
      <c r="Y37" s="140"/>
      <c r="Z37" s="140"/>
      <c r="AA37" s="140"/>
      <c r="AB37" s="140"/>
      <c r="AC37" s="140"/>
      <c r="AD37" s="140"/>
      <c r="AE37" s="140"/>
      <c r="AF37" s="140"/>
      <c r="AG37" s="140"/>
      <c r="AH37" s="140"/>
      <c r="AI37" s="140"/>
      <c r="AJ37" s="140"/>
      <c r="AK37" s="140"/>
      <c r="AL37" s="140"/>
      <c r="AM37" s="140"/>
      <c r="AN37" s="140"/>
      <c r="AO37" s="140"/>
      <c r="AP37" s="140"/>
      <c r="AQ37" s="140"/>
      <c r="AR37" s="140"/>
      <c r="AS37" s="140"/>
      <c r="AT37" s="140"/>
      <c r="AU37" s="140"/>
      <c r="AV37" s="140"/>
      <c r="AW37" s="140"/>
    </row>
    <row r="38" spans="1:49" s="141" customFormat="1" ht="24" customHeight="1" x14ac:dyDescent="0.2">
      <c r="A38" s="140"/>
      <c r="B38" s="233" t="s">
        <v>383</v>
      </c>
      <c r="C38" s="234">
        <v>0</v>
      </c>
      <c r="D38" s="234">
        <v>0</v>
      </c>
      <c r="E38" s="234">
        <v>0</v>
      </c>
      <c r="F38" s="234">
        <v>0</v>
      </c>
      <c r="G38" s="234">
        <v>0</v>
      </c>
      <c r="H38" s="234">
        <v>0</v>
      </c>
      <c r="I38" s="234">
        <v>0</v>
      </c>
      <c r="J38" s="234">
        <v>0</v>
      </c>
      <c r="K38" s="234">
        <v>0</v>
      </c>
      <c r="L38" s="235">
        <f t="shared" si="5"/>
        <v>0</v>
      </c>
      <c r="M38" s="236">
        <v>0</v>
      </c>
      <c r="N38" s="237">
        <f t="shared" si="6"/>
        <v>0</v>
      </c>
      <c r="O38" s="237">
        <f t="shared" si="7"/>
        <v>0</v>
      </c>
      <c r="P38" s="237">
        <f t="shared" si="8"/>
        <v>0</v>
      </c>
      <c r="Q38" s="237">
        <f t="shared" si="9"/>
        <v>0</v>
      </c>
      <c r="R38" s="237">
        <f t="shared" si="10"/>
        <v>0</v>
      </c>
      <c r="S38" s="237">
        <f t="shared" si="11"/>
        <v>0</v>
      </c>
      <c r="T38" s="237">
        <f t="shared" si="12"/>
        <v>0</v>
      </c>
      <c r="U38" s="237">
        <f t="shared" si="12"/>
        <v>0</v>
      </c>
      <c r="V38" s="237">
        <f t="shared" si="13"/>
        <v>0</v>
      </c>
      <c r="W38" s="144"/>
      <c r="X38" s="140"/>
      <c r="Y38" s="140"/>
      <c r="Z38" s="140"/>
      <c r="AA38" s="140"/>
      <c r="AB38" s="140"/>
      <c r="AC38" s="140"/>
      <c r="AD38" s="140"/>
      <c r="AE38" s="140"/>
      <c r="AF38" s="140"/>
      <c r="AG38" s="140"/>
      <c r="AH38" s="140"/>
      <c r="AI38" s="140"/>
      <c r="AJ38" s="140"/>
      <c r="AK38" s="140"/>
      <c r="AL38" s="140"/>
      <c r="AM38" s="140"/>
      <c r="AN38" s="140"/>
      <c r="AO38" s="140"/>
      <c r="AP38" s="140"/>
      <c r="AQ38" s="140"/>
      <c r="AR38" s="140"/>
      <c r="AS38" s="140"/>
      <c r="AT38" s="140"/>
      <c r="AU38" s="140"/>
      <c r="AV38" s="140"/>
      <c r="AW38" s="140"/>
    </row>
    <row r="39" spans="1:49" s="141" customFormat="1" ht="24" customHeight="1" x14ac:dyDescent="0.2">
      <c r="A39" s="140"/>
      <c r="B39" s="233" t="s">
        <v>384</v>
      </c>
      <c r="C39" s="234">
        <v>0</v>
      </c>
      <c r="D39" s="234">
        <v>0</v>
      </c>
      <c r="E39" s="234">
        <v>0</v>
      </c>
      <c r="F39" s="234">
        <v>0</v>
      </c>
      <c r="G39" s="234">
        <v>0</v>
      </c>
      <c r="H39" s="234">
        <v>0</v>
      </c>
      <c r="I39" s="234">
        <v>0</v>
      </c>
      <c r="J39" s="234">
        <v>0</v>
      </c>
      <c r="K39" s="234">
        <v>0</v>
      </c>
      <c r="L39" s="235">
        <f t="shared" si="5"/>
        <v>0</v>
      </c>
      <c r="M39" s="236">
        <v>0</v>
      </c>
      <c r="N39" s="237">
        <f t="shared" si="6"/>
        <v>0</v>
      </c>
      <c r="O39" s="237">
        <f t="shared" si="7"/>
        <v>0</v>
      </c>
      <c r="P39" s="237">
        <f t="shared" si="8"/>
        <v>0</v>
      </c>
      <c r="Q39" s="237">
        <f t="shared" si="9"/>
        <v>0</v>
      </c>
      <c r="R39" s="237">
        <f t="shared" si="10"/>
        <v>0</v>
      </c>
      <c r="S39" s="237">
        <f t="shared" si="11"/>
        <v>0</v>
      </c>
      <c r="T39" s="237">
        <f t="shared" si="12"/>
        <v>0</v>
      </c>
      <c r="U39" s="237">
        <f t="shared" si="12"/>
        <v>0</v>
      </c>
      <c r="V39" s="237">
        <f t="shared" si="13"/>
        <v>0</v>
      </c>
      <c r="W39" s="144"/>
      <c r="X39" s="140"/>
      <c r="Y39" s="140"/>
      <c r="Z39" s="140"/>
      <c r="AA39" s="140"/>
      <c r="AB39" s="140"/>
      <c r="AC39" s="140"/>
      <c r="AD39" s="140"/>
      <c r="AE39" s="140"/>
      <c r="AF39" s="140"/>
      <c r="AG39" s="140"/>
      <c r="AH39" s="140"/>
      <c r="AI39" s="140"/>
      <c r="AJ39" s="140"/>
      <c r="AK39" s="140"/>
      <c r="AL39" s="140"/>
      <c r="AM39" s="140"/>
      <c r="AN39" s="140"/>
      <c r="AO39" s="140"/>
      <c r="AP39" s="140"/>
      <c r="AQ39" s="140"/>
      <c r="AR39" s="140"/>
      <c r="AS39" s="140"/>
      <c r="AT39" s="140"/>
      <c r="AU39" s="140"/>
      <c r="AV39" s="140"/>
      <c r="AW39" s="140"/>
    </row>
    <row r="40" spans="1:49" s="141" customFormat="1" ht="24" customHeight="1" x14ac:dyDescent="0.2">
      <c r="A40" s="140"/>
      <c r="B40" s="233" t="s">
        <v>385</v>
      </c>
      <c r="C40" s="234">
        <v>0</v>
      </c>
      <c r="D40" s="234">
        <v>0</v>
      </c>
      <c r="E40" s="234">
        <v>0</v>
      </c>
      <c r="F40" s="234">
        <v>0</v>
      </c>
      <c r="G40" s="234">
        <v>0</v>
      </c>
      <c r="H40" s="234">
        <v>0</v>
      </c>
      <c r="I40" s="234">
        <v>0</v>
      </c>
      <c r="J40" s="234">
        <v>0</v>
      </c>
      <c r="K40" s="234">
        <v>0</v>
      </c>
      <c r="L40" s="235">
        <f t="shared" si="5"/>
        <v>0</v>
      </c>
      <c r="M40" s="236">
        <v>0</v>
      </c>
      <c r="N40" s="237">
        <f t="shared" si="6"/>
        <v>0</v>
      </c>
      <c r="O40" s="237">
        <f t="shared" si="7"/>
        <v>0</v>
      </c>
      <c r="P40" s="237">
        <f t="shared" si="8"/>
        <v>0</v>
      </c>
      <c r="Q40" s="237">
        <f t="shared" si="9"/>
        <v>0</v>
      </c>
      <c r="R40" s="237">
        <f t="shared" si="10"/>
        <v>0</v>
      </c>
      <c r="S40" s="237">
        <f t="shared" si="11"/>
        <v>0</v>
      </c>
      <c r="T40" s="237">
        <f t="shared" si="12"/>
        <v>0</v>
      </c>
      <c r="U40" s="237">
        <f t="shared" si="12"/>
        <v>0</v>
      </c>
      <c r="V40" s="237">
        <f t="shared" si="13"/>
        <v>0</v>
      </c>
      <c r="W40" s="144"/>
      <c r="X40" s="140"/>
      <c r="Y40" s="140"/>
      <c r="Z40" s="140"/>
      <c r="AA40" s="140"/>
      <c r="AB40" s="140"/>
      <c r="AC40" s="140"/>
      <c r="AD40" s="140"/>
      <c r="AE40" s="140"/>
      <c r="AF40" s="140"/>
      <c r="AG40" s="140"/>
      <c r="AH40" s="140"/>
      <c r="AI40" s="140"/>
      <c r="AJ40" s="140"/>
      <c r="AK40" s="140"/>
      <c r="AL40" s="140"/>
      <c r="AM40" s="140"/>
      <c r="AN40" s="140"/>
      <c r="AO40" s="140"/>
      <c r="AP40" s="140"/>
      <c r="AQ40" s="140"/>
      <c r="AR40" s="140"/>
      <c r="AS40" s="140"/>
      <c r="AT40" s="140"/>
      <c r="AU40" s="140"/>
      <c r="AV40" s="140"/>
      <c r="AW40" s="140"/>
    </row>
    <row r="41" spans="1:49" s="141" customFormat="1" ht="24" customHeight="1" x14ac:dyDescent="0.2">
      <c r="A41" s="140"/>
      <c r="B41" s="233" t="s">
        <v>386</v>
      </c>
      <c r="C41" s="234">
        <v>0</v>
      </c>
      <c r="D41" s="234">
        <v>0</v>
      </c>
      <c r="E41" s="234">
        <v>0</v>
      </c>
      <c r="F41" s="234">
        <v>0</v>
      </c>
      <c r="G41" s="234">
        <v>0</v>
      </c>
      <c r="H41" s="234">
        <v>0</v>
      </c>
      <c r="I41" s="234">
        <v>0</v>
      </c>
      <c r="J41" s="234">
        <v>0</v>
      </c>
      <c r="K41" s="234">
        <v>0</v>
      </c>
      <c r="L41" s="235">
        <f t="shared" si="5"/>
        <v>0</v>
      </c>
      <c r="M41" s="236">
        <v>0</v>
      </c>
      <c r="N41" s="237">
        <f t="shared" si="6"/>
        <v>0</v>
      </c>
      <c r="O41" s="237">
        <f t="shared" si="7"/>
        <v>0</v>
      </c>
      <c r="P41" s="237">
        <f t="shared" si="8"/>
        <v>0</v>
      </c>
      <c r="Q41" s="237">
        <f t="shared" si="9"/>
        <v>0</v>
      </c>
      <c r="R41" s="237">
        <f t="shared" si="10"/>
        <v>0</v>
      </c>
      <c r="S41" s="237">
        <f t="shared" si="11"/>
        <v>0</v>
      </c>
      <c r="T41" s="237">
        <f t="shared" si="12"/>
        <v>0</v>
      </c>
      <c r="U41" s="237">
        <f t="shared" si="12"/>
        <v>0</v>
      </c>
      <c r="V41" s="237">
        <f t="shared" si="13"/>
        <v>0</v>
      </c>
      <c r="W41" s="144"/>
      <c r="X41" s="140"/>
      <c r="Y41" s="140"/>
      <c r="Z41" s="140"/>
      <c r="AA41" s="140"/>
      <c r="AB41" s="140"/>
      <c r="AC41" s="140"/>
      <c r="AD41" s="140"/>
      <c r="AE41" s="140"/>
      <c r="AF41" s="140"/>
      <c r="AG41" s="140"/>
      <c r="AH41" s="140"/>
      <c r="AI41" s="140"/>
      <c r="AJ41" s="140"/>
      <c r="AK41" s="140"/>
      <c r="AL41" s="140"/>
      <c r="AM41" s="140"/>
      <c r="AN41" s="140"/>
      <c r="AO41" s="140"/>
      <c r="AP41" s="140"/>
      <c r="AQ41" s="140"/>
      <c r="AR41" s="140"/>
      <c r="AS41" s="140"/>
      <c r="AT41" s="140"/>
      <c r="AU41" s="140"/>
      <c r="AV41" s="140"/>
      <c r="AW41" s="140"/>
    </row>
    <row r="42" spans="1:49" s="141" customFormat="1" ht="24" customHeight="1" x14ac:dyDescent="0.2">
      <c r="A42" s="140"/>
      <c r="B42" s="233" t="s">
        <v>387</v>
      </c>
      <c r="C42" s="234">
        <v>0</v>
      </c>
      <c r="D42" s="234">
        <v>0</v>
      </c>
      <c r="E42" s="234">
        <v>0</v>
      </c>
      <c r="F42" s="234">
        <v>0</v>
      </c>
      <c r="G42" s="234">
        <v>0</v>
      </c>
      <c r="H42" s="234">
        <v>0</v>
      </c>
      <c r="I42" s="234">
        <v>0</v>
      </c>
      <c r="J42" s="234">
        <v>0</v>
      </c>
      <c r="K42" s="234">
        <v>0</v>
      </c>
      <c r="L42" s="235">
        <f t="shared" si="5"/>
        <v>0</v>
      </c>
      <c r="M42" s="236">
        <v>0</v>
      </c>
      <c r="N42" s="237">
        <f t="shared" si="6"/>
        <v>0</v>
      </c>
      <c r="O42" s="237">
        <f t="shared" si="7"/>
        <v>0</v>
      </c>
      <c r="P42" s="237">
        <f t="shared" si="8"/>
        <v>0</v>
      </c>
      <c r="Q42" s="237">
        <f t="shared" si="9"/>
        <v>0</v>
      </c>
      <c r="R42" s="237">
        <f t="shared" si="10"/>
        <v>0</v>
      </c>
      <c r="S42" s="237">
        <f t="shared" si="11"/>
        <v>0</v>
      </c>
      <c r="T42" s="237">
        <f t="shared" si="12"/>
        <v>0</v>
      </c>
      <c r="U42" s="237">
        <f t="shared" si="12"/>
        <v>0</v>
      </c>
      <c r="V42" s="237">
        <f t="shared" si="13"/>
        <v>0</v>
      </c>
      <c r="W42" s="144"/>
      <c r="X42" s="140"/>
      <c r="Y42" s="140"/>
      <c r="Z42" s="140"/>
      <c r="AA42" s="140"/>
      <c r="AB42" s="140"/>
      <c r="AC42" s="140"/>
      <c r="AD42" s="140"/>
      <c r="AE42" s="140"/>
      <c r="AF42" s="140"/>
      <c r="AG42" s="140"/>
      <c r="AH42" s="140"/>
      <c r="AI42" s="140"/>
      <c r="AJ42" s="140"/>
      <c r="AK42" s="140"/>
      <c r="AL42" s="140"/>
      <c r="AM42" s="140"/>
      <c r="AN42" s="140"/>
      <c r="AO42" s="140"/>
      <c r="AP42" s="140"/>
      <c r="AQ42" s="140"/>
      <c r="AR42" s="140"/>
      <c r="AS42" s="140"/>
      <c r="AT42" s="140"/>
      <c r="AU42" s="140"/>
      <c r="AV42" s="140"/>
      <c r="AW42" s="140"/>
    </row>
    <row r="43" spans="1:49" s="141" customFormat="1" ht="24" customHeight="1" x14ac:dyDescent="0.2">
      <c r="A43" s="140"/>
      <c r="B43" s="233" t="s">
        <v>388</v>
      </c>
      <c r="C43" s="234">
        <v>0</v>
      </c>
      <c r="D43" s="234">
        <v>0</v>
      </c>
      <c r="E43" s="234">
        <v>0</v>
      </c>
      <c r="F43" s="234">
        <v>0</v>
      </c>
      <c r="G43" s="234">
        <v>0</v>
      </c>
      <c r="H43" s="234">
        <v>0</v>
      </c>
      <c r="I43" s="234">
        <v>0</v>
      </c>
      <c r="J43" s="234">
        <v>0</v>
      </c>
      <c r="K43" s="234">
        <v>0</v>
      </c>
      <c r="L43" s="235">
        <f t="shared" si="5"/>
        <v>0</v>
      </c>
      <c r="M43" s="236">
        <v>0</v>
      </c>
      <c r="N43" s="237">
        <f t="shared" si="6"/>
        <v>0</v>
      </c>
      <c r="O43" s="237">
        <f t="shared" si="7"/>
        <v>0</v>
      </c>
      <c r="P43" s="237">
        <f t="shared" si="8"/>
        <v>0</v>
      </c>
      <c r="Q43" s="237">
        <f t="shared" si="9"/>
        <v>0</v>
      </c>
      <c r="R43" s="237">
        <f t="shared" si="10"/>
        <v>0</v>
      </c>
      <c r="S43" s="237">
        <f t="shared" si="11"/>
        <v>0</v>
      </c>
      <c r="T43" s="237">
        <f t="shared" si="12"/>
        <v>0</v>
      </c>
      <c r="U43" s="237">
        <f t="shared" si="12"/>
        <v>0</v>
      </c>
      <c r="V43" s="237">
        <f t="shared" si="13"/>
        <v>0</v>
      </c>
      <c r="W43" s="144"/>
      <c r="X43" s="140"/>
      <c r="Y43" s="140"/>
      <c r="Z43" s="140"/>
      <c r="AA43" s="140"/>
      <c r="AB43" s="140"/>
      <c r="AC43" s="140"/>
      <c r="AD43" s="140"/>
      <c r="AE43" s="140"/>
      <c r="AF43" s="140"/>
      <c r="AG43" s="140"/>
      <c r="AH43" s="140"/>
      <c r="AI43" s="140"/>
      <c r="AJ43" s="140"/>
      <c r="AK43" s="140"/>
      <c r="AL43" s="140"/>
      <c r="AM43" s="140"/>
      <c r="AN43" s="140"/>
      <c r="AO43" s="140"/>
      <c r="AP43" s="140"/>
      <c r="AQ43" s="140"/>
      <c r="AR43" s="140"/>
      <c r="AS43" s="140"/>
      <c r="AT43" s="140"/>
      <c r="AU43" s="140"/>
      <c r="AV43" s="140"/>
      <c r="AW43" s="140"/>
    </row>
    <row r="44" spans="1:49" s="141" customFormat="1" ht="24" customHeight="1" x14ac:dyDescent="0.2">
      <c r="A44" s="140"/>
      <c r="B44" s="233" t="s">
        <v>389</v>
      </c>
      <c r="C44" s="234">
        <v>0</v>
      </c>
      <c r="D44" s="234">
        <v>0</v>
      </c>
      <c r="E44" s="234">
        <v>0</v>
      </c>
      <c r="F44" s="234">
        <v>0</v>
      </c>
      <c r="G44" s="234">
        <v>0</v>
      </c>
      <c r="H44" s="234">
        <v>0</v>
      </c>
      <c r="I44" s="234">
        <v>0</v>
      </c>
      <c r="J44" s="234">
        <v>0</v>
      </c>
      <c r="K44" s="234">
        <v>0</v>
      </c>
      <c r="L44" s="235">
        <f t="shared" si="5"/>
        <v>0</v>
      </c>
      <c r="M44" s="236">
        <v>0</v>
      </c>
      <c r="N44" s="237">
        <f t="shared" si="6"/>
        <v>0</v>
      </c>
      <c r="O44" s="237">
        <f t="shared" si="7"/>
        <v>0</v>
      </c>
      <c r="P44" s="237">
        <f t="shared" si="8"/>
        <v>0</v>
      </c>
      <c r="Q44" s="237">
        <f t="shared" si="9"/>
        <v>0</v>
      </c>
      <c r="R44" s="237">
        <f t="shared" si="10"/>
        <v>0</v>
      </c>
      <c r="S44" s="237">
        <f t="shared" si="11"/>
        <v>0</v>
      </c>
      <c r="T44" s="237">
        <f t="shared" si="12"/>
        <v>0</v>
      </c>
      <c r="U44" s="237">
        <f t="shared" si="12"/>
        <v>0</v>
      </c>
      <c r="V44" s="237">
        <f t="shared" si="13"/>
        <v>0</v>
      </c>
      <c r="W44" s="144"/>
      <c r="X44" s="140"/>
      <c r="Y44" s="140"/>
      <c r="Z44" s="140"/>
      <c r="AA44" s="140"/>
      <c r="AB44" s="140"/>
      <c r="AC44" s="140"/>
      <c r="AD44" s="140"/>
      <c r="AE44" s="140"/>
      <c r="AF44" s="140"/>
      <c r="AG44" s="140"/>
      <c r="AH44" s="140"/>
      <c r="AI44" s="140"/>
      <c r="AJ44" s="140"/>
      <c r="AK44" s="140"/>
      <c r="AL44" s="140"/>
      <c r="AM44" s="140"/>
      <c r="AN44" s="140"/>
      <c r="AO44" s="140"/>
      <c r="AP44" s="140"/>
      <c r="AQ44" s="140"/>
      <c r="AR44" s="140"/>
      <c r="AS44" s="140"/>
      <c r="AT44" s="140"/>
      <c r="AU44" s="140"/>
      <c r="AV44" s="140"/>
      <c r="AW44" s="140"/>
    </row>
    <row r="45" spans="1:49" s="141" customFormat="1" ht="24" customHeight="1" x14ac:dyDescent="0.2">
      <c r="A45" s="140"/>
      <c r="B45" s="233" t="s">
        <v>390</v>
      </c>
      <c r="C45" s="234">
        <v>0</v>
      </c>
      <c r="D45" s="234">
        <v>0</v>
      </c>
      <c r="E45" s="234">
        <v>0</v>
      </c>
      <c r="F45" s="234">
        <v>0</v>
      </c>
      <c r="G45" s="234">
        <v>0</v>
      </c>
      <c r="H45" s="234">
        <v>0</v>
      </c>
      <c r="I45" s="234">
        <v>0</v>
      </c>
      <c r="J45" s="234">
        <v>0</v>
      </c>
      <c r="K45" s="234">
        <v>0</v>
      </c>
      <c r="L45" s="235">
        <f t="shared" si="5"/>
        <v>0</v>
      </c>
      <c r="M45" s="236">
        <v>0</v>
      </c>
      <c r="N45" s="237">
        <f t="shared" si="6"/>
        <v>0</v>
      </c>
      <c r="O45" s="237">
        <f t="shared" si="7"/>
        <v>0</v>
      </c>
      <c r="P45" s="237">
        <f t="shared" si="8"/>
        <v>0</v>
      </c>
      <c r="Q45" s="237">
        <f t="shared" si="9"/>
        <v>0</v>
      </c>
      <c r="R45" s="237">
        <f t="shared" si="10"/>
        <v>0</v>
      </c>
      <c r="S45" s="237">
        <f t="shared" si="11"/>
        <v>0</v>
      </c>
      <c r="T45" s="237">
        <f t="shared" si="12"/>
        <v>0</v>
      </c>
      <c r="U45" s="237">
        <f t="shared" si="12"/>
        <v>0</v>
      </c>
      <c r="V45" s="237">
        <f t="shared" si="13"/>
        <v>0</v>
      </c>
      <c r="W45" s="144"/>
      <c r="X45" s="140"/>
      <c r="Y45" s="140"/>
      <c r="Z45" s="140"/>
      <c r="AA45" s="140"/>
      <c r="AB45" s="140"/>
      <c r="AC45" s="140"/>
      <c r="AD45" s="140"/>
      <c r="AE45" s="140"/>
      <c r="AF45" s="140"/>
      <c r="AG45" s="140"/>
      <c r="AH45" s="140"/>
      <c r="AI45" s="140"/>
      <c r="AJ45" s="140"/>
      <c r="AK45" s="140"/>
      <c r="AL45" s="140"/>
      <c r="AM45" s="140"/>
      <c r="AN45" s="140"/>
      <c r="AO45" s="140"/>
      <c r="AP45" s="140"/>
      <c r="AQ45" s="140"/>
      <c r="AR45" s="140"/>
      <c r="AS45" s="140"/>
      <c r="AT45" s="140"/>
      <c r="AU45" s="140"/>
      <c r="AV45" s="140"/>
      <c r="AW45" s="140"/>
    </row>
    <row r="46" spans="1:49" s="141" customFormat="1" ht="24" customHeight="1" x14ac:dyDescent="0.2">
      <c r="A46" s="140"/>
      <c r="B46" s="233" t="s">
        <v>391</v>
      </c>
      <c r="C46" s="234">
        <v>0</v>
      </c>
      <c r="D46" s="234">
        <v>0</v>
      </c>
      <c r="E46" s="234">
        <v>0</v>
      </c>
      <c r="F46" s="234">
        <v>0</v>
      </c>
      <c r="G46" s="234">
        <v>0</v>
      </c>
      <c r="H46" s="234">
        <v>0</v>
      </c>
      <c r="I46" s="234">
        <v>0</v>
      </c>
      <c r="J46" s="234">
        <v>0</v>
      </c>
      <c r="K46" s="234">
        <v>0</v>
      </c>
      <c r="L46" s="235">
        <f t="shared" si="5"/>
        <v>0</v>
      </c>
      <c r="M46" s="236">
        <v>0</v>
      </c>
      <c r="N46" s="237">
        <f t="shared" si="6"/>
        <v>0</v>
      </c>
      <c r="O46" s="237">
        <f t="shared" si="7"/>
        <v>0</v>
      </c>
      <c r="P46" s="237">
        <f t="shared" si="8"/>
        <v>0</v>
      </c>
      <c r="Q46" s="237">
        <f t="shared" si="9"/>
        <v>0</v>
      </c>
      <c r="R46" s="237">
        <f t="shared" si="10"/>
        <v>0</v>
      </c>
      <c r="S46" s="237">
        <f t="shared" si="11"/>
        <v>0</v>
      </c>
      <c r="T46" s="237">
        <f t="shared" si="12"/>
        <v>0</v>
      </c>
      <c r="U46" s="237">
        <f t="shared" si="12"/>
        <v>0</v>
      </c>
      <c r="V46" s="237">
        <f t="shared" si="13"/>
        <v>0</v>
      </c>
      <c r="W46" s="144"/>
      <c r="X46" s="140"/>
      <c r="Y46" s="140"/>
      <c r="Z46" s="140"/>
      <c r="AA46" s="140"/>
      <c r="AB46" s="140"/>
      <c r="AC46" s="140"/>
      <c r="AD46" s="140"/>
      <c r="AE46" s="140"/>
      <c r="AF46" s="140"/>
      <c r="AG46" s="140"/>
      <c r="AH46" s="140"/>
      <c r="AI46" s="140"/>
      <c r="AJ46" s="140"/>
      <c r="AK46" s="140"/>
      <c r="AL46" s="140"/>
      <c r="AM46" s="140"/>
      <c r="AN46" s="140"/>
      <c r="AO46" s="140"/>
      <c r="AP46" s="140"/>
      <c r="AQ46" s="140"/>
      <c r="AR46" s="140"/>
      <c r="AS46" s="140"/>
      <c r="AT46" s="140"/>
      <c r="AU46" s="140"/>
      <c r="AV46" s="140"/>
      <c r="AW46" s="140"/>
    </row>
    <row r="47" spans="1:49" s="141" customFormat="1" ht="24" customHeight="1" x14ac:dyDescent="0.2">
      <c r="A47" s="140"/>
      <c r="B47" s="233" t="s">
        <v>392</v>
      </c>
      <c r="C47" s="234">
        <v>0</v>
      </c>
      <c r="D47" s="234">
        <v>0</v>
      </c>
      <c r="E47" s="234">
        <v>0</v>
      </c>
      <c r="F47" s="234">
        <v>0</v>
      </c>
      <c r="G47" s="234">
        <v>0</v>
      </c>
      <c r="H47" s="234">
        <v>0</v>
      </c>
      <c r="I47" s="234">
        <v>0</v>
      </c>
      <c r="J47" s="234">
        <v>0</v>
      </c>
      <c r="K47" s="234">
        <v>0</v>
      </c>
      <c r="L47" s="235">
        <f t="shared" si="5"/>
        <v>0</v>
      </c>
      <c r="M47" s="236">
        <v>0</v>
      </c>
      <c r="N47" s="237">
        <f t="shared" si="6"/>
        <v>0</v>
      </c>
      <c r="O47" s="237">
        <f t="shared" si="7"/>
        <v>0</v>
      </c>
      <c r="P47" s="237">
        <f t="shared" si="8"/>
        <v>0</v>
      </c>
      <c r="Q47" s="237">
        <f t="shared" si="9"/>
        <v>0</v>
      </c>
      <c r="R47" s="237">
        <f t="shared" si="10"/>
        <v>0</v>
      </c>
      <c r="S47" s="237">
        <f t="shared" si="11"/>
        <v>0</v>
      </c>
      <c r="T47" s="237">
        <f t="shared" si="12"/>
        <v>0</v>
      </c>
      <c r="U47" s="237">
        <f t="shared" si="12"/>
        <v>0</v>
      </c>
      <c r="V47" s="237">
        <f t="shared" si="13"/>
        <v>0</v>
      </c>
      <c r="W47" s="144"/>
      <c r="X47" s="140"/>
      <c r="Y47" s="140"/>
      <c r="Z47" s="140"/>
      <c r="AA47" s="140"/>
      <c r="AB47" s="140"/>
      <c r="AC47" s="140"/>
      <c r="AD47" s="140"/>
      <c r="AE47" s="140"/>
      <c r="AF47" s="140"/>
      <c r="AG47" s="140"/>
      <c r="AH47" s="140"/>
      <c r="AI47" s="140"/>
      <c r="AJ47" s="140"/>
      <c r="AK47" s="140"/>
      <c r="AL47" s="140"/>
      <c r="AM47" s="140"/>
      <c r="AN47" s="140"/>
      <c r="AO47" s="140"/>
      <c r="AP47" s="140"/>
      <c r="AQ47" s="140"/>
      <c r="AR47" s="140"/>
      <c r="AS47" s="140"/>
      <c r="AT47" s="140"/>
      <c r="AU47" s="140"/>
      <c r="AV47" s="140"/>
      <c r="AW47" s="140"/>
    </row>
    <row r="48" spans="1:49" s="141" customFormat="1" ht="24" customHeight="1" x14ac:dyDescent="0.2">
      <c r="A48" s="140"/>
      <c r="B48" s="233" t="s">
        <v>393</v>
      </c>
      <c r="C48" s="234">
        <v>0</v>
      </c>
      <c r="D48" s="234">
        <v>0</v>
      </c>
      <c r="E48" s="234">
        <v>0</v>
      </c>
      <c r="F48" s="234">
        <v>0</v>
      </c>
      <c r="G48" s="234">
        <v>0</v>
      </c>
      <c r="H48" s="234">
        <v>0</v>
      </c>
      <c r="I48" s="234">
        <v>0</v>
      </c>
      <c r="J48" s="234">
        <v>0</v>
      </c>
      <c r="K48" s="234">
        <v>0</v>
      </c>
      <c r="L48" s="235">
        <f t="shared" si="5"/>
        <v>0</v>
      </c>
      <c r="M48" s="236">
        <v>0</v>
      </c>
      <c r="N48" s="237">
        <f t="shared" si="6"/>
        <v>0</v>
      </c>
      <c r="O48" s="237">
        <f t="shared" si="7"/>
        <v>0</v>
      </c>
      <c r="P48" s="237">
        <f t="shared" si="8"/>
        <v>0</v>
      </c>
      <c r="Q48" s="237">
        <f t="shared" si="9"/>
        <v>0</v>
      </c>
      <c r="R48" s="237">
        <f t="shared" si="10"/>
        <v>0</v>
      </c>
      <c r="S48" s="237">
        <f t="shared" si="11"/>
        <v>0</v>
      </c>
      <c r="T48" s="237">
        <f t="shared" si="12"/>
        <v>0</v>
      </c>
      <c r="U48" s="237">
        <f t="shared" si="12"/>
        <v>0</v>
      </c>
      <c r="V48" s="237">
        <f t="shared" si="13"/>
        <v>0</v>
      </c>
      <c r="W48" s="144"/>
      <c r="X48" s="140"/>
      <c r="Y48" s="140"/>
      <c r="Z48" s="140"/>
      <c r="AA48" s="140"/>
      <c r="AB48" s="140"/>
      <c r="AC48" s="140"/>
      <c r="AD48" s="140"/>
      <c r="AE48" s="140"/>
      <c r="AF48" s="140"/>
      <c r="AG48" s="140"/>
      <c r="AH48" s="140"/>
      <c r="AI48" s="140"/>
      <c r="AJ48" s="140"/>
      <c r="AK48" s="140"/>
      <c r="AL48" s="140"/>
      <c r="AM48" s="140"/>
      <c r="AN48" s="140"/>
      <c r="AO48" s="140"/>
      <c r="AP48" s="140"/>
      <c r="AQ48" s="140"/>
      <c r="AR48" s="140"/>
      <c r="AS48" s="140"/>
      <c r="AT48" s="140"/>
      <c r="AU48" s="140"/>
      <c r="AV48" s="140"/>
      <c r="AW48" s="140"/>
    </row>
    <row r="49" spans="1:49" s="141" customFormat="1" ht="24" customHeight="1" x14ac:dyDescent="0.2">
      <c r="A49" s="140"/>
      <c r="B49" s="233" t="s">
        <v>394</v>
      </c>
      <c r="C49" s="234">
        <v>0</v>
      </c>
      <c r="D49" s="234">
        <v>0</v>
      </c>
      <c r="E49" s="234">
        <v>0</v>
      </c>
      <c r="F49" s="234">
        <v>0</v>
      </c>
      <c r="G49" s="234">
        <v>0</v>
      </c>
      <c r="H49" s="234">
        <v>0</v>
      </c>
      <c r="I49" s="234">
        <v>0</v>
      </c>
      <c r="J49" s="234">
        <v>0</v>
      </c>
      <c r="K49" s="234">
        <v>0</v>
      </c>
      <c r="L49" s="235">
        <f t="shared" si="5"/>
        <v>0</v>
      </c>
      <c r="M49" s="236">
        <v>0</v>
      </c>
      <c r="N49" s="237">
        <f t="shared" si="6"/>
        <v>0</v>
      </c>
      <c r="O49" s="237">
        <f t="shared" si="7"/>
        <v>0</v>
      </c>
      <c r="P49" s="237">
        <f t="shared" si="8"/>
        <v>0</v>
      </c>
      <c r="Q49" s="237">
        <f t="shared" si="9"/>
        <v>0</v>
      </c>
      <c r="R49" s="237">
        <f t="shared" si="10"/>
        <v>0</v>
      </c>
      <c r="S49" s="237">
        <f t="shared" si="11"/>
        <v>0</v>
      </c>
      <c r="T49" s="237">
        <f t="shared" si="12"/>
        <v>0</v>
      </c>
      <c r="U49" s="237">
        <f t="shared" si="12"/>
        <v>0</v>
      </c>
      <c r="V49" s="237">
        <f t="shared" si="13"/>
        <v>0</v>
      </c>
      <c r="W49" s="144"/>
      <c r="X49" s="140"/>
      <c r="Y49" s="140"/>
      <c r="Z49" s="140"/>
      <c r="AA49" s="140"/>
      <c r="AB49" s="140"/>
      <c r="AC49" s="140"/>
      <c r="AD49" s="140"/>
      <c r="AE49" s="140"/>
      <c r="AF49" s="140"/>
      <c r="AG49" s="140"/>
      <c r="AH49" s="140"/>
      <c r="AI49" s="140"/>
      <c r="AJ49" s="140"/>
      <c r="AK49" s="140"/>
      <c r="AL49" s="140"/>
      <c r="AM49" s="140"/>
      <c r="AN49" s="140"/>
      <c r="AO49" s="140"/>
      <c r="AP49" s="140"/>
      <c r="AQ49" s="140"/>
      <c r="AR49" s="140"/>
      <c r="AS49" s="140"/>
      <c r="AT49" s="140"/>
      <c r="AU49" s="140"/>
      <c r="AV49" s="140"/>
      <c r="AW49" s="140"/>
    </row>
    <row r="50" spans="1:49" s="141" customFormat="1" ht="24" customHeight="1" x14ac:dyDescent="0.2">
      <c r="A50" s="140"/>
      <c r="B50" s="233" t="s">
        <v>395</v>
      </c>
      <c r="C50" s="234">
        <v>0</v>
      </c>
      <c r="D50" s="234">
        <v>0</v>
      </c>
      <c r="E50" s="234">
        <v>0</v>
      </c>
      <c r="F50" s="234">
        <v>0</v>
      </c>
      <c r="G50" s="234">
        <v>0</v>
      </c>
      <c r="H50" s="234">
        <v>0</v>
      </c>
      <c r="I50" s="234">
        <v>0</v>
      </c>
      <c r="J50" s="234">
        <v>0</v>
      </c>
      <c r="K50" s="234">
        <v>0</v>
      </c>
      <c r="L50" s="235">
        <f t="shared" si="5"/>
        <v>0</v>
      </c>
      <c r="M50" s="236">
        <v>0</v>
      </c>
      <c r="N50" s="237">
        <f t="shared" si="6"/>
        <v>0</v>
      </c>
      <c r="O50" s="237">
        <f t="shared" si="7"/>
        <v>0</v>
      </c>
      <c r="P50" s="237">
        <f t="shared" si="8"/>
        <v>0</v>
      </c>
      <c r="Q50" s="237">
        <f t="shared" si="9"/>
        <v>0</v>
      </c>
      <c r="R50" s="237">
        <f t="shared" si="10"/>
        <v>0</v>
      </c>
      <c r="S50" s="237">
        <f t="shared" si="11"/>
        <v>0</v>
      </c>
      <c r="T50" s="237">
        <f t="shared" si="12"/>
        <v>0</v>
      </c>
      <c r="U50" s="237">
        <f t="shared" si="12"/>
        <v>0</v>
      </c>
      <c r="V50" s="237">
        <f t="shared" si="13"/>
        <v>0</v>
      </c>
      <c r="W50" s="144"/>
      <c r="X50" s="140"/>
      <c r="Y50" s="140"/>
      <c r="Z50" s="140"/>
      <c r="AA50" s="140"/>
      <c r="AB50" s="140"/>
      <c r="AC50" s="140"/>
      <c r="AD50" s="140"/>
      <c r="AE50" s="140"/>
      <c r="AF50" s="140"/>
      <c r="AG50" s="140"/>
      <c r="AH50" s="140"/>
      <c r="AI50" s="140"/>
      <c r="AJ50" s="140"/>
      <c r="AK50" s="140"/>
      <c r="AL50" s="140"/>
      <c r="AM50" s="140"/>
      <c r="AN50" s="140"/>
      <c r="AO50" s="140"/>
      <c r="AP50" s="140"/>
      <c r="AQ50" s="140"/>
      <c r="AR50" s="140"/>
      <c r="AS50" s="140"/>
      <c r="AT50" s="140"/>
      <c r="AU50" s="140"/>
      <c r="AV50" s="140"/>
      <c r="AW50" s="140"/>
    </row>
    <row r="51" spans="1:49" s="141" customFormat="1" ht="24" customHeight="1" x14ac:dyDescent="0.2">
      <c r="A51" s="140"/>
      <c r="B51" s="233" t="s">
        <v>396</v>
      </c>
      <c r="C51" s="234">
        <v>0</v>
      </c>
      <c r="D51" s="234">
        <v>0</v>
      </c>
      <c r="E51" s="234">
        <v>0</v>
      </c>
      <c r="F51" s="234">
        <v>0</v>
      </c>
      <c r="G51" s="234">
        <v>0</v>
      </c>
      <c r="H51" s="234">
        <v>0</v>
      </c>
      <c r="I51" s="234">
        <v>0</v>
      </c>
      <c r="J51" s="234">
        <v>0</v>
      </c>
      <c r="K51" s="234">
        <v>0</v>
      </c>
      <c r="L51" s="235">
        <f t="shared" si="5"/>
        <v>0</v>
      </c>
      <c r="M51" s="236">
        <v>0</v>
      </c>
      <c r="N51" s="237">
        <f t="shared" si="6"/>
        <v>0</v>
      </c>
      <c r="O51" s="237">
        <f t="shared" si="7"/>
        <v>0</v>
      </c>
      <c r="P51" s="237">
        <f t="shared" si="8"/>
        <v>0</v>
      </c>
      <c r="Q51" s="237">
        <f t="shared" si="9"/>
        <v>0</v>
      </c>
      <c r="R51" s="237">
        <f t="shared" si="10"/>
        <v>0</v>
      </c>
      <c r="S51" s="237">
        <f t="shared" si="11"/>
        <v>0</v>
      </c>
      <c r="T51" s="237">
        <f t="shared" si="12"/>
        <v>0</v>
      </c>
      <c r="U51" s="237">
        <f t="shared" si="12"/>
        <v>0</v>
      </c>
      <c r="V51" s="237">
        <f t="shared" si="13"/>
        <v>0</v>
      </c>
      <c r="W51" s="144"/>
      <c r="X51" s="140"/>
      <c r="Y51" s="140"/>
      <c r="Z51" s="140"/>
      <c r="AA51" s="140"/>
      <c r="AB51" s="140"/>
      <c r="AC51" s="140"/>
      <c r="AD51" s="140"/>
      <c r="AE51" s="140"/>
      <c r="AF51" s="140"/>
      <c r="AG51" s="140"/>
      <c r="AH51" s="140"/>
      <c r="AI51" s="140"/>
      <c r="AJ51" s="140"/>
      <c r="AK51" s="140"/>
      <c r="AL51" s="140"/>
      <c r="AM51" s="140"/>
      <c r="AN51" s="140"/>
      <c r="AO51" s="140"/>
      <c r="AP51" s="140"/>
      <c r="AQ51" s="140"/>
      <c r="AR51" s="140"/>
      <c r="AS51" s="140"/>
      <c r="AT51" s="140"/>
      <c r="AU51" s="140"/>
      <c r="AV51" s="140"/>
      <c r="AW51" s="140"/>
    </row>
    <row r="52" spans="1:49" s="141" customFormat="1" ht="24" customHeight="1" x14ac:dyDescent="0.2">
      <c r="A52" s="140"/>
      <c r="B52" s="233" t="s">
        <v>397</v>
      </c>
      <c r="C52" s="234">
        <v>0</v>
      </c>
      <c r="D52" s="234">
        <v>0</v>
      </c>
      <c r="E52" s="234">
        <v>0</v>
      </c>
      <c r="F52" s="234">
        <v>0</v>
      </c>
      <c r="G52" s="234">
        <v>0</v>
      </c>
      <c r="H52" s="234">
        <v>0</v>
      </c>
      <c r="I52" s="234">
        <v>0</v>
      </c>
      <c r="J52" s="234">
        <v>0</v>
      </c>
      <c r="K52" s="234">
        <v>0</v>
      </c>
      <c r="L52" s="235">
        <f t="shared" si="5"/>
        <v>0</v>
      </c>
      <c r="M52" s="236">
        <v>0</v>
      </c>
      <c r="N52" s="237">
        <f t="shared" si="6"/>
        <v>0</v>
      </c>
      <c r="O52" s="237">
        <f t="shared" si="7"/>
        <v>0</v>
      </c>
      <c r="P52" s="237">
        <f t="shared" si="8"/>
        <v>0</v>
      </c>
      <c r="Q52" s="237">
        <f t="shared" si="9"/>
        <v>0</v>
      </c>
      <c r="R52" s="237">
        <f t="shared" si="10"/>
        <v>0</v>
      </c>
      <c r="S52" s="237">
        <f t="shared" si="11"/>
        <v>0</v>
      </c>
      <c r="T52" s="237">
        <f t="shared" si="12"/>
        <v>0</v>
      </c>
      <c r="U52" s="237">
        <f t="shared" si="12"/>
        <v>0</v>
      </c>
      <c r="V52" s="237">
        <f t="shared" si="13"/>
        <v>0</v>
      </c>
      <c r="W52" s="144"/>
      <c r="X52" s="140"/>
      <c r="Y52" s="140"/>
      <c r="Z52" s="140"/>
      <c r="AA52" s="140"/>
      <c r="AB52" s="140"/>
      <c r="AC52" s="140"/>
      <c r="AD52" s="140"/>
      <c r="AE52" s="140"/>
      <c r="AF52" s="140"/>
      <c r="AG52" s="140"/>
      <c r="AH52" s="140"/>
      <c r="AI52" s="140"/>
      <c r="AJ52" s="140"/>
      <c r="AK52" s="140"/>
      <c r="AL52" s="140"/>
      <c r="AM52" s="140"/>
      <c r="AN52" s="140"/>
      <c r="AO52" s="140"/>
      <c r="AP52" s="140"/>
      <c r="AQ52" s="140"/>
      <c r="AR52" s="140"/>
      <c r="AS52" s="140"/>
      <c r="AT52" s="140"/>
      <c r="AU52" s="140"/>
      <c r="AV52" s="140"/>
      <c r="AW52" s="140"/>
    </row>
    <row r="53" spans="1:49" s="141" customFormat="1" ht="24" customHeight="1" x14ac:dyDescent="0.2">
      <c r="A53" s="140"/>
      <c r="B53" s="233" t="s">
        <v>398</v>
      </c>
      <c r="C53" s="234">
        <v>0</v>
      </c>
      <c r="D53" s="234">
        <v>0</v>
      </c>
      <c r="E53" s="234">
        <v>0</v>
      </c>
      <c r="F53" s="234">
        <v>0</v>
      </c>
      <c r="G53" s="234">
        <v>0</v>
      </c>
      <c r="H53" s="234">
        <v>0</v>
      </c>
      <c r="I53" s="234">
        <v>0</v>
      </c>
      <c r="J53" s="234">
        <v>0</v>
      </c>
      <c r="K53" s="234">
        <v>0</v>
      </c>
      <c r="L53" s="235">
        <f t="shared" si="5"/>
        <v>0</v>
      </c>
      <c r="M53" s="236">
        <v>0</v>
      </c>
      <c r="N53" s="237">
        <f t="shared" si="6"/>
        <v>0</v>
      </c>
      <c r="O53" s="237">
        <f t="shared" si="7"/>
        <v>0</v>
      </c>
      <c r="P53" s="237">
        <f t="shared" si="8"/>
        <v>0</v>
      </c>
      <c r="Q53" s="237">
        <f t="shared" si="9"/>
        <v>0</v>
      </c>
      <c r="R53" s="237">
        <f t="shared" si="10"/>
        <v>0</v>
      </c>
      <c r="S53" s="237">
        <f t="shared" si="11"/>
        <v>0</v>
      </c>
      <c r="T53" s="237">
        <f t="shared" si="12"/>
        <v>0</v>
      </c>
      <c r="U53" s="237">
        <f t="shared" si="12"/>
        <v>0</v>
      </c>
      <c r="V53" s="237">
        <f t="shared" si="13"/>
        <v>0</v>
      </c>
      <c r="W53" s="144"/>
      <c r="X53" s="140"/>
      <c r="Y53" s="140"/>
      <c r="Z53" s="140"/>
      <c r="AA53" s="140"/>
      <c r="AB53" s="140"/>
      <c r="AC53" s="140"/>
      <c r="AD53" s="140"/>
      <c r="AE53" s="140"/>
      <c r="AF53" s="140"/>
      <c r="AG53" s="140"/>
      <c r="AH53" s="140"/>
      <c r="AI53" s="140"/>
      <c r="AJ53" s="140"/>
      <c r="AK53" s="140"/>
      <c r="AL53" s="140"/>
      <c r="AM53" s="140"/>
      <c r="AN53" s="140"/>
      <c r="AO53" s="140"/>
      <c r="AP53" s="140"/>
      <c r="AQ53" s="140"/>
      <c r="AR53" s="140"/>
      <c r="AS53" s="140"/>
      <c r="AT53" s="140"/>
      <c r="AU53" s="140"/>
      <c r="AV53" s="140"/>
      <c r="AW53" s="140"/>
    </row>
    <row r="54" spans="1:49" s="141" customFormat="1" ht="24" customHeight="1" x14ac:dyDescent="0.2">
      <c r="A54" s="140"/>
      <c r="B54" s="233" t="s">
        <v>399</v>
      </c>
      <c r="C54" s="234">
        <v>0</v>
      </c>
      <c r="D54" s="234">
        <v>0</v>
      </c>
      <c r="E54" s="234">
        <v>0</v>
      </c>
      <c r="F54" s="234">
        <v>0</v>
      </c>
      <c r="G54" s="234">
        <v>0</v>
      </c>
      <c r="H54" s="234">
        <v>0</v>
      </c>
      <c r="I54" s="234">
        <v>0</v>
      </c>
      <c r="J54" s="234">
        <v>0</v>
      </c>
      <c r="K54" s="234">
        <v>0</v>
      </c>
      <c r="L54" s="235">
        <f t="shared" si="5"/>
        <v>0</v>
      </c>
      <c r="M54" s="236">
        <v>0</v>
      </c>
      <c r="N54" s="237">
        <f t="shared" si="6"/>
        <v>0</v>
      </c>
      <c r="O54" s="237">
        <f t="shared" si="7"/>
        <v>0</v>
      </c>
      <c r="P54" s="237">
        <f t="shared" si="8"/>
        <v>0</v>
      </c>
      <c r="Q54" s="237">
        <f t="shared" si="9"/>
        <v>0</v>
      </c>
      <c r="R54" s="237">
        <f t="shared" si="10"/>
        <v>0</v>
      </c>
      <c r="S54" s="237">
        <f t="shared" si="11"/>
        <v>0</v>
      </c>
      <c r="T54" s="237">
        <f t="shared" si="12"/>
        <v>0</v>
      </c>
      <c r="U54" s="237">
        <f t="shared" si="12"/>
        <v>0</v>
      </c>
      <c r="V54" s="237">
        <f t="shared" si="13"/>
        <v>0</v>
      </c>
      <c r="W54" s="144"/>
      <c r="X54" s="140"/>
      <c r="Y54" s="140"/>
      <c r="Z54" s="140"/>
      <c r="AA54" s="140"/>
      <c r="AB54" s="140"/>
      <c r="AC54" s="140"/>
      <c r="AD54" s="140"/>
      <c r="AE54" s="140"/>
      <c r="AF54" s="140"/>
      <c r="AG54" s="140"/>
      <c r="AH54" s="140"/>
      <c r="AI54" s="140"/>
      <c r="AJ54" s="140"/>
      <c r="AK54" s="140"/>
      <c r="AL54" s="140"/>
      <c r="AM54" s="140"/>
      <c r="AN54" s="140"/>
      <c r="AO54" s="140"/>
      <c r="AP54" s="140"/>
      <c r="AQ54" s="140"/>
      <c r="AR54" s="140"/>
      <c r="AS54" s="140"/>
      <c r="AT54" s="140"/>
      <c r="AU54" s="140"/>
      <c r="AV54" s="140"/>
      <c r="AW54" s="140"/>
    </row>
    <row r="55" spans="1:49" s="141" customFormat="1" ht="24" customHeight="1" x14ac:dyDescent="0.2">
      <c r="A55" s="140"/>
      <c r="B55" s="233" t="s">
        <v>400</v>
      </c>
      <c r="C55" s="234">
        <v>0</v>
      </c>
      <c r="D55" s="234">
        <v>0</v>
      </c>
      <c r="E55" s="234">
        <v>0</v>
      </c>
      <c r="F55" s="234">
        <v>0</v>
      </c>
      <c r="G55" s="234">
        <v>0</v>
      </c>
      <c r="H55" s="234">
        <v>0</v>
      </c>
      <c r="I55" s="234">
        <v>0</v>
      </c>
      <c r="J55" s="234">
        <v>0</v>
      </c>
      <c r="K55" s="234">
        <v>0</v>
      </c>
      <c r="L55" s="235">
        <f t="shared" si="5"/>
        <v>0</v>
      </c>
      <c r="M55" s="236">
        <v>0</v>
      </c>
      <c r="N55" s="237">
        <f t="shared" si="6"/>
        <v>0</v>
      </c>
      <c r="O55" s="237">
        <f t="shared" si="7"/>
        <v>0</v>
      </c>
      <c r="P55" s="237">
        <f t="shared" si="8"/>
        <v>0</v>
      </c>
      <c r="Q55" s="237">
        <f t="shared" si="9"/>
        <v>0</v>
      </c>
      <c r="R55" s="237">
        <f t="shared" si="10"/>
        <v>0</v>
      </c>
      <c r="S55" s="237">
        <f t="shared" si="11"/>
        <v>0</v>
      </c>
      <c r="T55" s="237">
        <f t="shared" si="12"/>
        <v>0</v>
      </c>
      <c r="U55" s="237">
        <f t="shared" si="12"/>
        <v>0</v>
      </c>
      <c r="V55" s="237">
        <f t="shared" si="13"/>
        <v>0</v>
      </c>
      <c r="W55" s="144"/>
      <c r="X55" s="140"/>
      <c r="Y55" s="140"/>
      <c r="Z55" s="140"/>
      <c r="AA55" s="140"/>
      <c r="AB55" s="140"/>
      <c r="AC55" s="140"/>
      <c r="AD55" s="140"/>
      <c r="AE55" s="140"/>
      <c r="AF55" s="140"/>
      <c r="AG55" s="140"/>
      <c r="AH55" s="140"/>
      <c r="AI55" s="140"/>
      <c r="AJ55" s="140"/>
      <c r="AK55" s="140"/>
      <c r="AL55" s="140"/>
      <c r="AM55" s="140"/>
      <c r="AN55" s="140"/>
      <c r="AO55" s="140"/>
      <c r="AP55" s="140"/>
      <c r="AQ55" s="140"/>
      <c r="AR55" s="140"/>
      <c r="AS55" s="140"/>
      <c r="AT55" s="140"/>
      <c r="AU55" s="140"/>
      <c r="AV55" s="140"/>
      <c r="AW55" s="140"/>
    </row>
    <row r="56" spans="1:49" s="141" customFormat="1" ht="24" customHeight="1" x14ac:dyDescent="0.2">
      <c r="A56" s="140"/>
      <c r="B56" s="233" t="s">
        <v>401</v>
      </c>
      <c r="C56" s="234">
        <v>0</v>
      </c>
      <c r="D56" s="234">
        <v>0</v>
      </c>
      <c r="E56" s="234">
        <v>0</v>
      </c>
      <c r="F56" s="234">
        <v>0</v>
      </c>
      <c r="G56" s="234">
        <v>0</v>
      </c>
      <c r="H56" s="234">
        <v>0</v>
      </c>
      <c r="I56" s="234">
        <v>0</v>
      </c>
      <c r="J56" s="234">
        <v>0</v>
      </c>
      <c r="K56" s="234">
        <v>0</v>
      </c>
      <c r="L56" s="235">
        <f t="shared" si="5"/>
        <v>0</v>
      </c>
      <c r="M56" s="236">
        <v>0</v>
      </c>
      <c r="N56" s="237">
        <f t="shared" si="6"/>
        <v>0</v>
      </c>
      <c r="O56" s="237">
        <f t="shared" si="7"/>
        <v>0</v>
      </c>
      <c r="P56" s="237">
        <f t="shared" si="8"/>
        <v>0</v>
      </c>
      <c r="Q56" s="237">
        <f t="shared" si="9"/>
        <v>0</v>
      </c>
      <c r="R56" s="237">
        <f t="shared" si="10"/>
        <v>0</v>
      </c>
      <c r="S56" s="237">
        <f t="shared" si="11"/>
        <v>0</v>
      </c>
      <c r="T56" s="237">
        <f t="shared" si="12"/>
        <v>0</v>
      </c>
      <c r="U56" s="237">
        <f t="shared" si="12"/>
        <v>0</v>
      </c>
      <c r="V56" s="237">
        <f t="shared" si="13"/>
        <v>0</v>
      </c>
      <c r="W56" s="144"/>
      <c r="X56" s="140"/>
      <c r="Y56" s="140"/>
      <c r="Z56" s="140"/>
      <c r="AA56" s="140"/>
      <c r="AB56" s="140"/>
      <c r="AC56" s="140"/>
      <c r="AD56" s="140"/>
      <c r="AE56" s="140"/>
      <c r="AF56" s="140"/>
      <c r="AG56" s="140"/>
      <c r="AH56" s="140"/>
      <c r="AI56" s="140"/>
      <c r="AJ56" s="140"/>
      <c r="AK56" s="140"/>
      <c r="AL56" s="140"/>
      <c r="AM56" s="140"/>
      <c r="AN56" s="140"/>
      <c r="AO56" s="140"/>
      <c r="AP56" s="140"/>
      <c r="AQ56" s="140"/>
      <c r="AR56" s="140"/>
      <c r="AS56" s="140"/>
      <c r="AT56" s="140"/>
      <c r="AU56" s="140"/>
      <c r="AV56" s="140"/>
      <c r="AW56" s="140"/>
    </row>
    <row r="57" spans="1:49" s="141" customFormat="1" ht="24" customHeight="1" x14ac:dyDescent="0.2">
      <c r="A57" s="140"/>
      <c r="B57" s="233" t="s">
        <v>402</v>
      </c>
      <c r="C57" s="234">
        <v>0</v>
      </c>
      <c r="D57" s="234">
        <v>0</v>
      </c>
      <c r="E57" s="234">
        <v>0</v>
      </c>
      <c r="F57" s="234">
        <v>0</v>
      </c>
      <c r="G57" s="234">
        <v>0</v>
      </c>
      <c r="H57" s="234">
        <v>0</v>
      </c>
      <c r="I57" s="234">
        <v>0</v>
      </c>
      <c r="J57" s="234">
        <v>0</v>
      </c>
      <c r="K57" s="234">
        <v>0</v>
      </c>
      <c r="L57" s="235">
        <f t="shared" si="5"/>
        <v>0</v>
      </c>
      <c r="M57" s="236">
        <v>0</v>
      </c>
      <c r="N57" s="237">
        <f t="shared" si="6"/>
        <v>0</v>
      </c>
      <c r="O57" s="237">
        <f t="shared" si="7"/>
        <v>0</v>
      </c>
      <c r="P57" s="237">
        <f t="shared" si="8"/>
        <v>0</v>
      </c>
      <c r="Q57" s="237">
        <f t="shared" si="9"/>
        <v>0</v>
      </c>
      <c r="R57" s="237">
        <f t="shared" si="10"/>
        <v>0</v>
      </c>
      <c r="S57" s="237">
        <f t="shared" si="11"/>
        <v>0</v>
      </c>
      <c r="T57" s="237">
        <f t="shared" si="12"/>
        <v>0</v>
      </c>
      <c r="U57" s="237">
        <f t="shared" si="12"/>
        <v>0</v>
      </c>
      <c r="V57" s="237">
        <f t="shared" si="13"/>
        <v>0</v>
      </c>
      <c r="W57" s="144"/>
      <c r="X57" s="140"/>
      <c r="Y57" s="140"/>
      <c r="Z57" s="140"/>
      <c r="AA57" s="140"/>
      <c r="AB57" s="140"/>
      <c r="AC57" s="140"/>
      <c r="AD57" s="140"/>
      <c r="AE57" s="140"/>
      <c r="AF57" s="140"/>
      <c r="AG57" s="140"/>
      <c r="AH57" s="140"/>
      <c r="AI57" s="140"/>
      <c r="AJ57" s="140"/>
      <c r="AK57" s="140"/>
      <c r="AL57" s="140"/>
      <c r="AM57" s="140"/>
      <c r="AN57" s="140"/>
      <c r="AO57" s="140"/>
      <c r="AP57" s="140"/>
      <c r="AQ57" s="140"/>
      <c r="AR57" s="140"/>
      <c r="AS57" s="140"/>
      <c r="AT57" s="140"/>
      <c r="AU57" s="140"/>
      <c r="AV57" s="140"/>
      <c r="AW57" s="140"/>
    </row>
    <row r="58" spans="1:49" s="141" customFormat="1" ht="24" customHeight="1" x14ac:dyDescent="0.2">
      <c r="A58" s="140"/>
      <c r="B58" s="233" t="s">
        <v>403</v>
      </c>
      <c r="C58" s="234">
        <v>0</v>
      </c>
      <c r="D58" s="234">
        <v>0</v>
      </c>
      <c r="E58" s="234">
        <v>0</v>
      </c>
      <c r="F58" s="234">
        <v>0</v>
      </c>
      <c r="G58" s="234">
        <v>0</v>
      </c>
      <c r="H58" s="234">
        <v>0</v>
      </c>
      <c r="I58" s="234">
        <v>0</v>
      </c>
      <c r="J58" s="234">
        <v>0</v>
      </c>
      <c r="K58" s="234">
        <v>0</v>
      </c>
      <c r="L58" s="235">
        <f t="shared" si="5"/>
        <v>0</v>
      </c>
      <c r="M58" s="236">
        <v>0</v>
      </c>
      <c r="N58" s="237">
        <f t="shared" si="6"/>
        <v>0</v>
      </c>
      <c r="O58" s="237">
        <f t="shared" si="7"/>
        <v>0</v>
      </c>
      <c r="P58" s="237">
        <f t="shared" si="8"/>
        <v>0</v>
      </c>
      <c r="Q58" s="237">
        <f t="shared" si="9"/>
        <v>0</v>
      </c>
      <c r="R58" s="237">
        <f t="shared" si="10"/>
        <v>0</v>
      </c>
      <c r="S58" s="237">
        <f t="shared" si="11"/>
        <v>0</v>
      </c>
      <c r="T58" s="237">
        <f t="shared" si="12"/>
        <v>0</v>
      </c>
      <c r="U58" s="237">
        <f t="shared" si="12"/>
        <v>0</v>
      </c>
      <c r="V58" s="237">
        <f t="shared" si="13"/>
        <v>0</v>
      </c>
      <c r="W58" s="144"/>
      <c r="X58" s="140"/>
      <c r="Y58" s="140"/>
      <c r="Z58" s="140"/>
      <c r="AA58" s="140"/>
      <c r="AB58" s="140"/>
      <c r="AC58" s="140"/>
      <c r="AD58" s="140"/>
      <c r="AE58" s="140"/>
      <c r="AF58" s="140"/>
      <c r="AG58" s="140"/>
      <c r="AH58" s="140"/>
      <c r="AI58" s="140"/>
      <c r="AJ58" s="140"/>
      <c r="AK58" s="140"/>
      <c r="AL58" s="140"/>
      <c r="AM58" s="140"/>
      <c r="AN58" s="140"/>
      <c r="AO58" s="140"/>
      <c r="AP58" s="140"/>
      <c r="AQ58" s="140"/>
      <c r="AR58" s="140"/>
      <c r="AS58" s="140"/>
      <c r="AT58" s="140"/>
      <c r="AU58" s="140"/>
      <c r="AV58" s="140"/>
      <c r="AW58" s="140"/>
    </row>
    <row r="59" spans="1:49" s="141" customFormat="1" ht="24" customHeight="1" x14ac:dyDescent="0.2">
      <c r="A59" s="140"/>
      <c r="B59" s="233" t="s">
        <v>404</v>
      </c>
      <c r="C59" s="234">
        <v>0</v>
      </c>
      <c r="D59" s="234">
        <v>0</v>
      </c>
      <c r="E59" s="234">
        <v>0</v>
      </c>
      <c r="F59" s="234">
        <v>0</v>
      </c>
      <c r="G59" s="234">
        <v>0</v>
      </c>
      <c r="H59" s="234">
        <v>0</v>
      </c>
      <c r="I59" s="234">
        <v>0</v>
      </c>
      <c r="J59" s="234">
        <v>0</v>
      </c>
      <c r="K59" s="234">
        <v>0</v>
      </c>
      <c r="L59" s="235">
        <f t="shared" si="5"/>
        <v>0</v>
      </c>
      <c r="M59" s="236">
        <v>0</v>
      </c>
      <c r="N59" s="237">
        <f t="shared" si="6"/>
        <v>0</v>
      </c>
      <c r="O59" s="237">
        <f t="shared" si="7"/>
        <v>0</v>
      </c>
      <c r="P59" s="237">
        <f t="shared" si="8"/>
        <v>0</v>
      </c>
      <c r="Q59" s="237">
        <f t="shared" si="9"/>
        <v>0</v>
      </c>
      <c r="R59" s="237">
        <f t="shared" si="10"/>
        <v>0</v>
      </c>
      <c r="S59" s="237">
        <f t="shared" si="11"/>
        <v>0</v>
      </c>
      <c r="T59" s="237">
        <f t="shared" si="12"/>
        <v>0</v>
      </c>
      <c r="U59" s="237">
        <f t="shared" si="12"/>
        <v>0</v>
      </c>
      <c r="V59" s="237">
        <f t="shared" si="13"/>
        <v>0</v>
      </c>
      <c r="W59" s="144"/>
      <c r="X59" s="140"/>
      <c r="Y59" s="140"/>
      <c r="Z59" s="140"/>
      <c r="AA59" s="140"/>
      <c r="AB59" s="140"/>
      <c r="AC59" s="140"/>
      <c r="AD59" s="140"/>
      <c r="AE59" s="140"/>
      <c r="AF59" s="140"/>
      <c r="AG59" s="140"/>
      <c r="AH59" s="140"/>
      <c r="AI59" s="140"/>
      <c r="AJ59" s="140"/>
      <c r="AK59" s="140"/>
      <c r="AL59" s="140"/>
      <c r="AM59" s="140"/>
      <c r="AN59" s="140"/>
      <c r="AO59" s="140"/>
      <c r="AP59" s="140"/>
      <c r="AQ59" s="140"/>
      <c r="AR59" s="140"/>
      <c r="AS59" s="140"/>
      <c r="AT59" s="140"/>
      <c r="AU59" s="140"/>
      <c r="AV59" s="140"/>
      <c r="AW59" s="140"/>
    </row>
    <row r="60" spans="1:49" s="141" customFormat="1" ht="24" customHeight="1" x14ac:dyDescent="0.2">
      <c r="A60" s="140"/>
      <c r="B60" s="233" t="s">
        <v>405</v>
      </c>
      <c r="C60" s="234">
        <v>0</v>
      </c>
      <c r="D60" s="234">
        <v>0</v>
      </c>
      <c r="E60" s="234">
        <v>0</v>
      </c>
      <c r="F60" s="234">
        <v>0</v>
      </c>
      <c r="G60" s="234">
        <v>0</v>
      </c>
      <c r="H60" s="234">
        <v>0</v>
      </c>
      <c r="I60" s="234">
        <v>0</v>
      </c>
      <c r="J60" s="234">
        <v>0</v>
      </c>
      <c r="K60" s="234">
        <v>0</v>
      </c>
      <c r="L60" s="235">
        <f t="shared" si="5"/>
        <v>0</v>
      </c>
      <c r="M60" s="236">
        <v>0</v>
      </c>
      <c r="N60" s="237">
        <f t="shared" si="6"/>
        <v>0</v>
      </c>
      <c r="O60" s="237">
        <f t="shared" si="7"/>
        <v>0</v>
      </c>
      <c r="P60" s="237">
        <f t="shared" si="8"/>
        <v>0</v>
      </c>
      <c r="Q60" s="237">
        <f t="shared" si="9"/>
        <v>0</v>
      </c>
      <c r="R60" s="237">
        <f t="shared" si="10"/>
        <v>0</v>
      </c>
      <c r="S60" s="237">
        <f t="shared" si="11"/>
        <v>0</v>
      </c>
      <c r="T60" s="237">
        <f t="shared" si="12"/>
        <v>0</v>
      </c>
      <c r="U60" s="237">
        <f t="shared" si="12"/>
        <v>0</v>
      </c>
      <c r="V60" s="237">
        <f t="shared" si="13"/>
        <v>0</v>
      </c>
      <c r="W60" s="144"/>
      <c r="X60" s="140"/>
      <c r="Y60" s="140"/>
      <c r="Z60" s="140"/>
      <c r="AA60" s="140"/>
      <c r="AB60" s="140"/>
      <c r="AC60" s="140"/>
      <c r="AD60" s="140"/>
      <c r="AE60" s="140"/>
      <c r="AF60" s="140"/>
      <c r="AG60" s="140"/>
      <c r="AH60" s="140"/>
      <c r="AI60" s="140"/>
      <c r="AJ60" s="140"/>
      <c r="AK60" s="140"/>
      <c r="AL60" s="140"/>
      <c r="AM60" s="140"/>
      <c r="AN60" s="140"/>
      <c r="AO60" s="140"/>
      <c r="AP60" s="140"/>
      <c r="AQ60" s="140"/>
      <c r="AR60" s="140"/>
      <c r="AS60" s="140"/>
      <c r="AT60" s="140"/>
      <c r="AU60" s="140"/>
      <c r="AV60" s="140"/>
      <c r="AW60" s="140"/>
    </row>
    <row r="61" spans="1:49" s="141" customFormat="1" ht="24" customHeight="1" x14ac:dyDescent="0.2">
      <c r="A61" s="140"/>
      <c r="B61" s="233" t="s">
        <v>406</v>
      </c>
      <c r="C61" s="234">
        <v>0</v>
      </c>
      <c r="D61" s="234">
        <v>0</v>
      </c>
      <c r="E61" s="234">
        <v>0</v>
      </c>
      <c r="F61" s="234">
        <v>0</v>
      </c>
      <c r="G61" s="234">
        <v>0</v>
      </c>
      <c r="H61" s="234">
        <v>0</v>
      </c>
      <c r="I61" s="234">
        <v>0</v>
      </c>
      <c r="J61" s="234">
        <v>0</v>
      </c>
      <c r="K61" s="234">
        <v>0</v>
      </c>
      <c r="L61" s="235">
        <f t="shared" si="5"/>
        <v>0</v>
      </c>
      <c r="M61" s="236">
        <v>0</v>
      </c>
      <c r="N61" s="237">
        <f t="shared" si="6"/>
        <v>0</v>
      </c>
      <c r="O61" s="237">
        <f t="shared" si="7"/>
        <v>0</v>
      </c>
      <c r="P61" s="237">
        <f t="shared" si="8"/>
        <v>0</v>
      </c>
      <c r="Q61" s="237">
        <f t="shared" si="9"/>
        <v>0</v>
      </c>
      <c r="R61" s="237">
        <f t="shared" si="10"/>
        <v>0</v>
      </c>
      <c r="S61" s="237">
        <f t="shared" si="11"/>
        <v>0</v>
      </c>
      <c r="T61" s="237">
        <f t="shared" si="12"/>
        <v>0</v>
      </c>
      <c r="U61" s="237">
        <f t="shared" si="12"/>
        <v>0</v>
      </c>
      <c r="V61" s="237">
        <f t="shared" si="13"/>
        <v>0</v>
      </c>
      <c r="W61" s="144"/>
      <c r="X61" s="140"/>
      <c r="Y61" s="140"/>
      <c r="Z61" s="140"/>
      <c r="AA61" s="140"/>
      <c r="AB61" s="140"/>
      <c r="AC61" s="140"/>
      <c r="AD61" s="140"/>
      <c r="AE61" s="140"/>
      <c r="AF61" s="140"/>
      <c r="AG61" s="140"/>
      <c r="AH61" s="140"/>
      <c r="AI61" s="140"/>
      <c r="AJ61" s="140"/>
      <c r="AK61" s="140"/>
      <c r="AL61" s="140"/>
      <c r="AM61" s="140"/>
      <c r="AN61" s="140"/>
      <c r="AO61" s="140"/>
      <c r="AP61" s="140"/>
      <c r="AQ61" s="140"/>
      <c r="AR61" s="140"/>
      <c r="AS61" s="140"/>
      <c r="AT61" s="140"/>
      <c r="AU61" s="140"/>
      <c r="AV61" s="140"/>
      <c r="AW61" s="140"/>
    </row>
    <row r="62" spans="1:49" s="141" customFormat="1" ht="24" customHeight="1" x14ac:dyDescent="0.2">
      <c r="A62" s="140"/>
      <c r="B62" s="233" t="s">
        <v>407</v>
      </c>
      <c r="C62" s="234">
        <v>0</v>
      </c>
      <c r="D62" s="234">
        <v>0</v>
      </c>
      <c r="E62" s="234">
        <v>0</v>
      </c>
      <c r="F62" s="234">
        <v>0</v>
      </c>
      <c r="G62" s="234">
        <v>0</v>
      </c>
      <c r="H62" s="234">
        <v>0</v>
      </c>
      <c r="I62" s="234">
        <v>0</v>
      </c>
      <c r="J62" s="234">
        <v>0</v>
      </c>
      <c r="K62" s="234">
        <v>0</v>
      </c>
      <c r="L62" s="235">
        <f t="shared" si="5"/>
        <v>0</v>
      </c>
      <c r="M62" s="236">
        <v>0</v>
      </c>
      <c r="N62" s="237">
        <f t="shared" si="6"/>
        <v>0</v>
      </c>
      <c r="O62" s="237">
        <f t="shared" si="7"/>
        <v>0</v>
      </c>
      <c r="P62" s="237">
        <f t="shared" si="8"/>
        <v>0</v>
      </c>
      <c r="Q62" s="237">
        <f t="shared" si="9"/>
        <v>0</v>
      </c>
      <c r="R62" s="237">
        <f t="shared" si="10"/>
        <v>0</v>
      </c>
      <c r="S62" s="237">
        <f t="shared" si="11"/>
        <v>0</v>
      </c>
      <c r="T62" s="237">
        <f t="shared" si="12"/>
        <v>0</v>
      </c>
      <c r="U62" s="237">
        <f t="shared" si="12"/>
        <v>0</v>
      </c>
      <c r="V62" s="237">
        <f t="shared" si="13"/>
        <v>0</v>
      </c>
      <c r="W62" s="144"/>
      <c r="X62" s="140"/>
      <c r="Y62" s="140"/>
      <c r="Z62" s="140"/>
      <c r="AA62" s="140"/>
      <c r="AB62" s="140"/>
      <c r="AC62" s="140"/>
      <c r="AD62" s="140"/>
      <c r="AE62" s="140"/>
      <c r="AF62" s="140"/>
      <c r="AG62" s="140"/>
      <c r="AH62" s="140"/>
      <c r="AI62" s="140"/>
      <c r="AJ62" s="140"/>
      <c r="AK62" s="140"/>
      <c r="AL62" s="140"/>
      <c r="AM62" s="140"/>
      <c r="AN62" s="140"/>
      <c r="AO62" s="140"/>
      <c r="AP62" s="140"/>
      <c r="AQ62" s="140"/>
      <c r="AR62" s="140"/>
      <c r="AS62" s="140"/>
      <c r="AT62" s="140"/>
      <c r="AU62" s="140"/>
      <c r="AV62" s="140"/>
      <c r="AW62" s="140"/>
    </row>
    <row r="63" spans="1:49" s="35" customFormat="1" x14ac:dyDescent="0.2">
      <c r="C63" s="117"/>
      <c r="D63" s="117"/>
      <c r="E63" s="117"/>
      <c r="F63" s="117"/>
      <c r="G63" s="117"/>
      <c r="H63" s="117"/>
      <c r="I63" s="117"/>
      <c r="J63" s="117"/>
      <c r="K63" s="117"/>
      <c r="L63" s="117"/>
      <c r="N63" s="117"/>
      <c r="O63" s="117"/>
      <c r="P63" s="117"/>
      <c r="Q63" s="117"/>
      <c r="R63" s="117"/>
      <c r="S63" s="117"/>
      <c r="T63" s="117"/>
      <c r="U63" s="117"/>
      <c r="V63" s="117"/>
      <c r="W63" s="135" t="s">
        <v>408</v>
      </c>
    </row>
    <row r="64" spans="1:49" s="35" customFormat="1" x14ac:dyDescent="0.2">
      <c r="C64" s="117"/>
      <c r="D64" s="117"/>
      <c r="E64" s="117"/>
      <c r="F64" s="117"/>
      <c r="G64" s="117"/>
      <c r="H64" s="117"/>
      <c r="I64" s="117"/>
      <c r="J64" s="117"/>
      <c r="K64" s="117"/>
      <c r="L64" s="117"/>
      <c r="N64" s="117"/>
      <c r="O64" s="117"/>
      <c r="P64" s="117"/>
      <c r="Q64" s="117"/>
      <c r="R64" s="117"/>
      <c r="S64" s="117"/>
      <c r="T64" s="117"/>
      <c r="U64" s="117"/>
      <c r="V64" s="117"/>
      <c r="W64" s="45"/>
    </row>
    <row r="65" spans="3:23" s="35" customFormat="1" x14ac:dyDescent="0.2">
      <c r="C65" s="117"/>
      <c r="D65" s="117"/>
      <c r="E65" s="117"/>
      <c r="F65" s="117"/>
      <c r="G65" s="117"/>
      <c r="H65" s="117"/>
      <c r="I65" s="117"/>
      <c r="J65" s="117"/>
      <c r="K65" s="117"/>
      <c r="L65" s="117"/>
      <c r="N65" s="117"/>
      <c r="O65" s="117"/>
      <c r="P65" s="117"/>
      <c r="Q65" s="117"/>
      <c r="R65" s="117"/>
      <c r="S65" s="117"/>
      <c r="T65" s="117"/>
      <c r="U65" s="117"/>
      <c r="V65" s="117"/>
      <c r="W65" s="45"/>
    </row>
    <row r="66" spans="3:23" s="35" customFormat="1" x14ac:dyDescent="0.2">
      <c r="C66" s="117"/>
      <c r="D66" s="117"/>
      <c r="E66" s="117"/>
      <c r="F66" s="117"/>
      <c r="G66" s="117"/>
      <c r="H66" s="117"/>
      <c r="I66" s="117"/>
      <c r="J66" s="117"/>
      <c r="K66" s="117"/>
      <c r="L66" s="117"/>
      <c r="N66" s="117"/>
      <c r="O66" s="117"/>
      <c r="P66" s="117"/>
      <c r="Q66" s="117"/>
      <c r="R66" s="117"/>
      <c r="S66" s="117"/>
      <c r="T66" s="117"/>
      <c r="U66" s="117"/>
      <c r="V66" s="117"/>
      <c r="W66" s="45"/>
    </row>
    <row r="67" spans="3:23" s="35" customFormat="1" x14ac:dyDescent="0.2">
      <c r="C67" s="117"/>
      <c r="D67" s="117"/>
      <c r="E67" s="117"/>
      <c r="F67" s="117"/>
      <c r="G67" s="117"/>
      <c r="H67" s="117"/>
      <c r="I67" s="117"/>
      <c r="J67" s="117"/>
      <c r="K67" s="117"/>
      <c r="L67" s="117"/>
      <c r="N67" s="117"/>
      <c r="O67" s="117"/>
      <c r="P67" s="117"/>
      <c r="Q67" s="117"/>
      <c r="R67" s="117"/>
      <c r="S67" s="117"/>
      <c r="T67" s="117"/>
      <c r="U67" s="117"/>
      <c r="V67" s="117"/>
      <c r="W67" s="45"/>
    </row>
    <row r="68" spans="3:23" s="35" customFormat="1" x14ac:dyDescent="0.2">
      <c r="C68" s="117"/>
      <c r="D68" s="117"/>
      <c r="E68" s="117"/>
      <c r="F68" s="117"/>
      <c r="G68" s="117"/>
      <c r="H68" s="117"/>
      <c r="I68" s="117"/>
      <c r="J68" s="117"/>
      <c r="K68" s="117"/>
      <c r="L68" s="117"/>
      <c r="N68" s="117"/>
      <c r="O68" s="117"/>
      <c r="P68" s="117"/>
      <c r="Q68" s="117"/>
      <c r="R68" s="117"/>
      <c r="S68" s="117"/>
      <c r="T68" s="117"/>
      <c r="U68" s="117"/>
      <c r="V68" s="117"/>
      <c r="W68" s="45"/>
    </row>
    <row r="69" spans="3:23" s="35" customFormat="1" x14ac:dyDescent="0.2">
      <c r="C69" s="117"/>
      <c r="D69" s="117"/>
      <c r="E69" s="117"/>
      <c r="F69" s="117"/>
      <c r="G69" s="117"/>
      <c r="H69" s="117"/>
      <c r="I69" s="117"/>
      <c r="J69" s="117"/>
      <c r="K69" s="117"/>
      <c r="L69" s="117"/>
      <c r="N69" s="117"/>
      <c r="O69" s="117"/>
      <c r="P69" s="117"/>
      <c r="Q69" s="117"/>
      <c r="R69" s="117"/>
      <c r="S69" s="117"/>
      <c r="T69" s="117"/>
      <c r="U69" s="117"/>
      <c r="V69" s="117"/>
      <c r="W69" s="45"/>
    </row>
    <row r="70" spans="3:23" s="35" customFormat="1" x14ac:dyDescent="0.2">
      <c r="C70" s="117"/>
      <c r="D70" s="117"/>
      <c r="E70" s="117"/>
      <c r="F70" s="117"/>
      <c r="G70" s="117"/>
      <c r="H70" s="117"/>
      <c r="I70" s="117"/>
      <c r="J70" s="117"/>
      <c r="K70" s="117"/>
      <c r="L70" s="117"/>
      <c r="N70" s="117"/>
      <c r="O70" s="117"/>
      <c r="P70" s="117"/>
      <c r="Q70" s="117"/>
      <c r="R70" s="117"/>
      <c r="S70" s="117"/>
      <c r="T70" s="117"/>
      <c r="U70" s="117"/>
      <c r="V70" s="117"/>
      <c r="W70" s="45"/>
    </row>
    <row r="71" spans="3:23" s="35" customFormat="1" x14ac:dyDescent="0.2">
      <c r="C71" s="117"/>
      <c r="D71" s="117"/>
      <c r="E71" s="117"/>
      <c r="F71" s="117"/>
      <c r="G71" s="117"/>
      <c r="H71" s="117"/>
      <c r="I71" s="117"/>
      <c r="J71" s="117"/>
      <c r="K71" s="117"/>
      <c r="L71" s="117"/>
      <c r="N71" s="117"/>
      <c r="O71" s="117"/>
      <c r="P71" s="117"/>
      <c r="Q71" s="117"/>
      <c r="R71" s="117"/>
      <c r="S71" s="117"/>
      <c r="T71" s="117"/>
      <c r="U71" s="117"/>
      <c r="V71" s="117"/>
      <c r="W71" s="45"/>
    </row>
    <row r="72" spans="3:23" s="35" customFormat="1" x14ac:dyDescent="0.2">
      <c r="C72" s="117"/>
      <c r="D72" s="117"/>
      <c r="E72" s="117"/>
      <c r="F72" s="117"/>
      <c r="G72" s="117"/>
      <c r="H72" s="117"/>
      <c r="I72" s="117"/>
      <c r="J72" s="117"/>
      <c r="K72" s="117"/>
      <c r="L72" s="117"/>
      <c r="N72" s="117"/>
      <c r="O72" s="117"/>
      <c r="P72" s="117"/>
      <c r="Q72" s="117"/>
      <c r="R72" s="117"/>
      <c r="S72" s="117"/>
      <c r="T72" s="117"/>
      <c r="U72" s="117"/>
      <c r="V72" s="117"/>
      <c r="W72" s="45"/>
    </row>
    <row r="73" spans="3:23" s="35" customFormat="1" x14ac:dyDescent="0.2">
      <c r="C73" s="117"/>
      <c r="D73" s="117"/>
      <c r="E73" s="117"/>
      <c r="F73" s="117"/>
      <c r="G73" s="117"/>
      <c r="H73" s="117"/>
      <c r="I73" s="117"/>
      <c r="J73" s="117"/>
      <c r="K73" s="117"/>
      <c r="L73" s="117"/>
      <c r="N73" s="117"/>
      <c r="O73" s="117"/>
      <c r="P73" s="117"/>
      <c r="Q73" s="117"/>
      <c r="R73" s="117"/>
      <c r="S73" s="117"/>
      <c r="T73" s="117"/>
      <c r="U73" s="117"/>
      <c r="V73" s="117"/>
      <c r="W73" s="45"/>
    </row>
    <row r="74" spans="3:23" s="35" customFormat="1" x14ac:dyDescent="0.2">
      <c r="C74" s="117"/>
      <c r="D74" s="117"/>
      <c r="E74" s="117"/>
      <c r="F74" s="117"/>
      <c r="G74" s="117"/>
      <c r="H74" s="117"/>
      <c r="I74" s="117"/>
      <c r="J74" s="117"/>
      <c r="K74" s="117"/>
      <c r="L74" s="117"/>
      <c r="N74" s="117"/>
      <c r="O74" s="117"/>
      <c r="P74" s="117"/>
      <c r="Q74" s="117"/>
      <c r="R74" s="117"/>
      <c r="S74" s="117"/>
      <c r="T74" s="117"/>
      <c r="U74" s="117"/>
      <c r="V74" s="117"/>
      <c r="W74" s="45"/>
    </row>
    <row r="75" spans="3:23" s="35" customFormat="1" x14ac:dyDescent="0.2">
      <c r="C75" s="117"/>
      <c r="D75" s="117"/>
      <c r="E75" s="117"/>
      <c r="F75" s="117"/>
      <c r="G75" s="117"/>
      <c r="H75" s="117"/>
      <c r="I75" s="117"/>
      <c r="J75" s="117"/>
      <c r="K75" s="117"/>
      <c r="L75" s="117"/>
      <c r="N75" s="117"/>
      <c r="O75" s="117"/>
      <c r="P75" s="117"/>
      <c r="Q75" s="117"/>
      <c r="R75" s="117"/>
      <c r="S75" s="117"/>
      <c r="T75" s="117"/>
      <c r="U75" s="117"/>
      <c r="V75" s="117"/>
      <c r="W75" s="45"/>
    </row>
    <row r="76" spans="3:23" s="35" customFormat="1" x14ac:dyDescent="0.2">
      <c r="C76" s="117"/>
      <c r="D76" s="117"/>
      <c r="E76" s="117"/>
      <c r="F76" s="117"/>
      <c r="G76" s="117"/>
      <c r="H76" s="117"/>
      <c r="I76" s="117"/>
      <c r="J76" s="117"/>
      <c r="K76" s="117"/>
      <c r="L76" s="117"/>
      <c r="N76" s="117"/>
      <c r="O76" s="117"/>
      <c r="P76" s="117"/>
      <c r="Q76" s="117"/>
      <c r="R76" s="117"/>
      <c r="S76" s="117"/>
      <c r="T76" s="117"/>
      <c r="U76" s="117"/>
      <c r="V76" s="117"/>
      <c r="W76" s="45"/>
    </row>
    <row r="77" spans="3:23" s="35" customFormat="1" x14ac:dyDescent="0.2">
      <c r="C77" s="117"/>
      <c r="D77" s="117"/>
      <c r="E77" s="117"/>
      <c r="F77" s="117"/>
      <c r="G77" s="117"/>
      <c r="H77" s="117"/>
      <c r="I77" s="117"/>
      <c r="J77" s="117"/>
      <c r="K77" s="117"/>
      <c r="L77" s="117"/>
      <c r="N77" s="117"/>
      <c r="O77" s="117"/>
      <c r="P77" s="117"/>
      <c r="Q77" s="117"/>
      <c r="R77" s="117"/>
      <c r="S77" s="117"/>
      <c r="T77" s="117"/>
      <c r="U77" s="117"/>
      <c r="V77" s="117"/>
      <c r="W77" s="45"/>
    </row>
    <row r="78" spans="3:23" s="35" customFormat="1" x14ac:dyDescent="0.2">
      <c r="C78" s="117"/>
      <c r="D78" s="117"/>
      <c r="E78" s="117"/>
      <c r="F78" s="117"/>
      <c r="G78" s="117"/>
      <c r="H78" s="117"/>
      <c r="I78" s="117"/>
      <c r="J78" s="117"/>
      <c r="K78" s="117"/>
      <c r="L78" s="117"/>
      <c r="N78" s="117"/>
      <c r="O78" s="117"/>
      <c r="P78" s="117"/>
      <c r="Q78" s="117"/>
      <c r="R78" s="117"/>
      <c r="S78" s="117"/>
      <c r="T78" s="117"/>
      <c r="U78" s="117"/>
      <c r="V78" s="117"/>
      <c r="W78" s="45"/>
    </row>
    <row r="79" spans="3:23" s="35" customFormat="1" x14ac:dyDescent="0.2">
      <c r="C79" s="117"/>
      <c r="D79" s="117"/>
      <c r="E79" s="117"/>
      <c r="F79" s="117"/>
      <c r="G79" s="117"/>
      <c r="H79" s="117"/>
      <c r="I79" s="117"/>
      <c r="J79" s="117"/>
      <c r="K79" s="117"/>
      <c r="L79" s="117"/>
      <c r="N79" s="117"/>
      <c r="O79" s="117"/>
      <c r="P79" s="117"/>
      <c r="Q79" s="117"/>
      <c r="R79" s="117"/>
      <c r="S79" s="117"/>
      <c r="T79" s="117"/>
      <c r="U79" s="117"/>
      <c r="V79" s="117"/>
      <c r="W79" s="45"/>
    </row>
    <row r="80" spans="3:23" s="35" customFormat="1" x14ac:dyDescent="0.2">
      <c r="C80" s="117"/>
      <c r="D80" s="117"/>
      <c r="E80" s="117"/>
      <c r="F80" s="117"/>
      <c r="G80" s="117"/>
      <c r="H80" s="117"/>
      <c r="I80" s="117"/>
      <c r="J80" s="117"/>
      <c r="K80" s="117"/>
      <c r="L80" s="117"/>
      <c r="N80" s="117"/>
      <c r="O80" s="117"/>
      <c r="P80" s="117"/>
      <c r="Q80" s="117"/>
      <c r="R80" s="117"/>
      <c r="S80" s="117"/>
      <c r="T80" s="117"/>
      <c r="U80" s="117"/>
      <c r="V80" s="117"/>
      <c r="W80" s="45"/>
    </row>
    <row r="81" spans="3:23" s="35" customFormat="1" x14ac:dyDescent="0.2">
      <c r="C81" s="117"/>
      <c r="D81" s="117"/>
      <c r="E81" s="117"/>
      <c r="F81" s="117"/>
      <c r="G81" s="117"/>
      <c r="H81" s="117"/>
      <c r="I81" s="117"/>
      <c r="J81" s="117"/>
      <c r="K81" s="117"/>
      <c r="L81" s="117"/>
      <c r="N81" s="117"/>
      <c r="O81" s="117"/>
      <c r="P81" s="117"/>
      <c r="Q81" s="117"/>
      <c r="R81" s="117"/>
      <c r="S81" s="117"/>
      <c r="T81" s="117"/>
      <c r="U81" s="117"/>
      <c r="V81" s="117"/>
      <c r="W81" s="45"/>
    </row>
    <row r="82" spans="3:23" s="35" customFormat="1" x14ac:dyDescent="0.2">
      <c r="C82" s="117"/>
      <c r="D82" s="117"/>
      <c r="E82" s="117"/>
      <c r="F82" s="117"/>
      <c r="G82" s="117"/>
      <c r="H82" s="117"/>
      <c r="I82" s="117"/>
      <c r="J82" s="117"/>
      <c r="K82" s="117"/>
      <c r="L82" s="117"/>
      <c r="N82" s="117"/>
      <c r="O82" s="117"/>
      <c r="P82" s="117"/>
      <c r="Q82" s="117"/>
      <c r="R82" s="117"/>
      <c r="S82" s="117"/>
      <c r="T82" s="117"/>
      <c r="U82" s="117"/>
      <c r="V82" s="117"/>
      <c r="W82" s="45"/>
    </row>
    <row r="83" spans="3:23" s="35" customFormat="1" x14ac:dyDescent="0.2">
      <c r="C83" s="117"/>
      <c r="D83" s="117"/>
      <c r="E83" s="117"/>
      <c r="F83" s="117"/>
      <c r="G83" s="117"/>
      <c r="H83" s="117"/>
      <c r="I83" s="117"/>
      <c r="J83" s="117"/>
      <c r="K83" s="117"/>
      <c r="L83" s="117"/>
      <c r="N83" s="117"/>
      <c r="O83" s="117"/>
      <c r="P83" s="117"/>
      <c r="Q83" s="117"/>
      <c r="R83" s="117"/>
      <c r="S83" s="117"/>
      <c r="T83" s="117"/>
      <c r="U83" s="117"/>
      <c r="V83" s="117"/>
      <c r="W83" s="45"/>
    </row>
    <row r="84" spans="3:23" s="35" customFormat="1" x14ac:dyDescent="0.2">
      <c r="C84" s="117"/>
      <c r="D84" s="117"/>
      <c r="E84" s="117"/>
      <c r="F84" s="117"/>
      <c r="G84" s="117"/>
      <c r="H84" s="117"/>
      <c r="I84" s="117"/>
      <c r="J84" s="117"/>
      <c r="K84" s="117"/>
      <c r="L84" s="117"/>
      <c r="N84" s="117"/>
      <c r="O84" s="117"/>
      <c r="P84" s="117"/>
      <c r="Q84" s="117"/>
      <c r="R84" s="117"/>
      <c r="S84" s="117"/>
      <c r="T84" s="117"/>
      <c r="U84" s="117"/>
      <c r="V84" s="117"/>
      <c r="W84" s="45"/>
    </row>
    <row r="85" spans="3:23" s="35" customFormat="1" x14ac:dyDescent="0.2">
      <c r="C85" s="117"/>
      <c r="D85" s="117"/>
      <c r="E85" s="117"/>
      <c r="F85" s="117"/>
      <c r="G85" s="117"/>
      <c r="H85" s="117"/>
      <c r="I85" s="117"/>
      <c r="J85" s="117"/>
      <c r="K85" s="117"/>
      <c r="L85" s="117"/>
      <c r="N85" s="117"/>
      <c r="O85" s="117"/>
      <c r="P85" s="117"/>
      <c r="Q85" s="117"/>
      <c r="R85" s="117"/>
      <c r="S85" s="117"/>
      <c r="T85" s="117"/>
      <c r="U85" s="117"/>
      <c r="V85" s="117"/>
      <c r="W85" s="45"/>
    </row>
    <row r="86" spans="3:23" s="35" customFormat="1" x14ac:dyDescent="0.2">
      <c r="C86" s="117"/>
      <c r="D86" s="117"/>
      <c r="E86" s="117"/>
      <c r="F86" s="117"/>
      <c r="G86" s="117"/>
      <c r="H86" s="117"/>
      <c r="I86" s="117"/>
      <c r="J86" s="117"/>
      <c r="K86" s="117"/>
      <c r="L86" s="117"/>
      <c r="N86" s="117"/>
      <c r="O86" s="117"/>
      <c r="P86" s="117"/>
      <c r="Q86" s="117"/>
      <c r="R86" s="117"/>
      <c r="S86" s="117"/>
      <c r="T86" s="117"/>
      <c r="U86" s="117"/>
      <c r="V86" s="117"/>
      <c r="W86" s="45"/>
    </row>
    <row r="87" spans="3:23" s="35" customFormat="1" x14ac:dyDescent="0.2">
      <c r="C87" s="117"/>
      <c r="D87" s="117"/>
      <c r="E87" s="117"/>
      <c r="F87" s="117"/>
      <c r="G87" s="117"/>
      <c r="H87" s="117"/>
      <c r="I87" s="117"/>
      <c r="J87" s="117"/>
      <c r="K87" s="117"/>
      <c r="L87" s="117"/>
      <c r="N87" s="117"/>
      <c r="O87" s="117"/>
      <c r="P87" s="117"/>
      <c r="Q87" s="117"/>
      <c r="R87" s="117"/>
      <c r="S87" s="117"/>
      <c r="T87" s="117"/>
      <c r="U87" s="117"/>
      <c r="V87" s="117"/>
      <c r="W87" s="45"/>
    </row>
    <row r="88" spans="3:23" s="35" customFormat="1" x14ac:dyDescent="0.2">
      <c r="C88" s="117"/>
      <c r="D88" s="117"/>
      <c r="E88" s="117"/>
      <c r="F88" s="117"/>
      <c r="G88" s="117"/>
      <c r="H88" s="117"/>
      <c r="I88" s="117"/>
      <c r="J88" s="117"/>
      <c r="K88" s="117"/>
      <c r="L88" s="117"/>
      <c r="N88" s="117"/>
      <c r="O88" s="117"/>
      <c r="P88" s="117"/>
      <c r="Q88" s="117"/>
      <c r="R88" s="117"/>
      <c r="S88" s="117"/>
      <c r="T88" s="117"/>
      <c r="U88" s="117"/>
      <c r="V88" s="117"/>
      <c r="W88" s="45"/>
    </row>
    <row r="89" spans="3:23" s="35" customFormat="1" x14ac:dyDescent="0.2">
      <c r="C89" s="117"/>
      <c r="D89" s="117"/>
      <c r="E89" s="117"/>
      <c r="F89" s="117"/>
      <c r="G89" s="117"/>
      <c r="H89" s="117"/>
      <c r="I89" s="117"/>
      <c r="J89" s="117"/>
      <c r="K89" s="117"/>
      <c r="L89" s="117"/>
      <c r="N89" s="117"/>
      <c r="O89" s="117"/>
      <c r="P89" s="117"/>
      <c r="Q89" s="117"/>
      <c r="R89" s="117"/>
      <c r="S89" s="117"/>
      <c r="T89" s="117"/>
      <c r="U89" s="117"/>
      <c r="V89" s="117"/>
      <c r="W89" s="45"/>
    </row>
    <row r="90" spans="3:23" s="35" customFormat="1" x14ac:dyDescent="0.2">
      <c r="C90" s="117"/>
      <c r="D90" s="117"/>
      <c r="E90" s="117"/>
      <c r="F90" s="117"/>
      <c r="G90" s="117"/>
      <c r="H90" s="117"/>
      <c r="I90" s="117"/>
      <c r="J90" s="117"/>
      <c r="K90" s="117"/>
      <c r="L90" s="117"/>
      <c r="N90" s="117"/>
      <c r="O90" s="117"/>
      <c r="P90" s="117"/>
      <c r="Q90" s="117"/>
      <c r="R90" s="117"/>
      <c r="S90" s="117"/>
      <c r="T90" s="117"/>
      <c r="U90" s="117"/>
      <c r="V90" s="117"/>
      <c r="W90" s="45"/>
    </row>
    <row r="91" spans="3:23" s="35" customFormat="1" x14ac:dyDescent="0.2">
      <c r="C91" s="117"/>
      <c r="D91" s="117"/>
      <c r="E91" s="117"/>
      <c r="F91" s="117"/>
      <c r="G91" s="117"/>
      <c r="H91" s="117"/>
      <c r="I91" s="117"/>
      <c r="J91" s="117"/>
      <c r="K91" s="117"/>
      <c r="L91" s="117"/>
      <c r="N91" s="117"/>
      <c r="O91" s="117"/>
      <c r="P91" s="117"/>
      <c r="Q91" s="117"/>
      <c r="R91" s="117"/>
      <c r="S91" s="117"/>
      <c r="T91" s="117"/>
      <c r="U91" s="117"/>
      <c r="V91" s="117"/>
      <c r="W91" s="45"/>
    </row>
    <row r="92" spans="3:23" s="35" customFormat="1" x14ac:dyDescent="0.2">
      <c r="C92" s="117"/>
      <c r="D92" s="117"/>
      <c r="E92" s="117"/>
      <c r="F92" s="117"/>
      <c r="G92" s="117"/>
      <c r="H92" s="117"/>
      <c r="I92" s="117"/>
      <c r="J92" s="117"/>
      <c r="K92" s="117"/>
      <c r="L92" s="117"/>
      <c r="N92" s="117"/>
      <c r="O92" s="117"/>
      <c r="P92" s="117"/>
      <c r="Q92" s="117"/>
      <c r="R92" s="117"/>
      <c r="S92" s="117"/>
      <c r="T92" s="117"/>
      <c r="U92" s="117"/>
      <c r="V92" s="117"/>
      <c r="W92" s="45"/>
    </row>
    <row r="93" spans="3:23" s="35" customFormat="1" x14ac:dyDescent="0.2">
      <c r="C93" s="117"/>
      <c r="D93" s="117"/>
      <c r="E93" s="117"/>
      <c r="F93" s="117"/>
      <c r="G93" s="117"/>
      <c r="H93" s="117"/>
      <c r="I93" s="117"/>
      <c r="J93" s="117"/>
      <c r="K93" s="117"/>
      <c r="L93" s="117"/>
      <c r="N93" s="117"/>
      <c r="O93" s="117"/>
      <c r="P93" s="117"/>
      <c r="Q93" s="117"/>
      <c r="R93" s="117"/>
      <c r="S93" s="117"/>
      <c r="T93" s="117"/>
      <c r="U93" s="117"/>
      <c r="V93" s="117"/>
      <c r="W93" s="45"/>
    </row>
    <row r="94" spans="3:23" s="35" customFormat="1" x14ac:dyDescent="0.2">
      <c r="C94" s="117"/>
      <c r="D94" s="117"/>
      <c r="E94" s="117"/>
      <c r="F94" s="117"/>
      <c r="G94" s="117"/>
      <c r="H94" s="117"/>
      <c r="I94" s="117"/>
      <c r="J94" s="117"/>
      <c r="K94" s="117"/>
      <c r="L94" s="117"/>
      <c r="N94" s="117"/>
      <c r="O94" s="117"/>
      <c r="P94" s="117"/>
      <c r="Q94" s="117"/>
      <c r="R94" s="117"/>
      <c r="S94" s="117"/>
      <c r="T94" s="117"/>
      <c r="U94" s="117"/>
      <c r="V94" s="117"/>
      <c r="W94" s="45"/>
    </row>
    <row r="95" spans="3:23" s="35" customFormat="1" x14ac:dyDescent="0.2">
      <c r="C95" s="117"/>
      <c r="D95" s="117"/>
      <c r="E95" s="117"/>
      <c r="F95" s="117"/>
      <c r="G95" s="117"/>
      <c r="H95" s="117"/>
      <c r="I95" s="117"/>
      <c r="J95" s="117"/>
      <c r="K95" s="117"/>
      <c r="L95" s="117"/>
      <c r="N95" s="117"/>
      <c r="O95" s="117"/>
      <c r="P95" s="117"/>
      <c r="Q95" s="117"/>
      <c r="R95" s="117"/>
      <c r="S95" s="117"/>
      <c r="T95" s="117"/>
      <c r="U95" s="117"/>
      <c r="V95" s="117"/>
      <c r="W95" s="45"/>
    </row>
    <row r="96" spans="3:23" s="35" customFormat="1" x14ac:dyDescent="0.2">
      <c r="C96" s="117"/>
      <c r="D96" s="117"/>
      <c r="E96" s="117"/>
      <c r="F96" s="117"/>
      <c r="G96" s="117"/>
      <c r="H96" s="117"/>
      <c r="I96" s="117"/>
      <c r="J96" s="117"/>
      <c r="K96" s="117"/>
      <c r="L96" s="117"/>
      <c r="N96" s="117"/>
      <c r="O96" s="117"/>
      <c r="P96" s="117"/>
      <c r="Q96" s="117"/>
      <c r="R96" s="117"/>
      <c r="S96" s="117"/>
      <c r="T96" s="117"/>
      <c r="U96" s="117"/>
      <c r="V96" s="117"/>
      <c r="W96" s="45"/>
    </row>
    <row r="97" spans="3:23" s="35" customFormat="1" x14ac:dyDescent="0.2">
      <c r="C97" s="117"/>
      <c r="D97" s="117"/>
      <c r="E97" s="117"/>
      <c r="F97" s="117"/>
      <c r="G97" s="117"/>
      <c r="H97" s="117"/>
      <c r="I97" s="117"/>
      <c r="J97" s="117"/>
      <c r="K97" s="117"/>
      <c r="L97" s="117"/>
      <c r="N97" s="117"/>
      <c r="O97" s="117"/>
      <c r="P97" s="117"/>
      <c r="Q97" s="117"/>
      <c r="R97" s="117"/>
      <c r="S97" s="117"/>
      <c r="T97" s="117"/>
      <c r="U97" s="117"/>
      <c r="V97" s="117"/>
      <c r="W97" s="45"/>
    </row>
    <row r="98" spans="3:23" s="35" customFormat="1" x14ac:dyDescent="0.2">
      <c r="C98" s="117"/>
      <c r="D98" s="117"/>
      <c r="E98" s="117"/>
      <c r="F98" s="117"/>
      <c r="G98" s="117"/>
      <c r="H98" s="117"/>
      <c r="I98" s="117"/>
      <c r="J98" s="117"/>
      <c r="K98" s="117"/>
      <c r="L98" s="117"/>
      <c r="N98" s="117"/>
      <c r="O98" s="117"/>
      <c r="P98" s="117"/>
      <c r="Q98" s="117"/>
      <c r="R98" s="117"/>
      <c r="S98" s="117"/>
      <c r="T98" s="117"/>
      <c r="U98" s="117"/>
      <c r="V98" s="117"/>
      <c r="W98" s="45"/>
    </row>
    <row r="99" spans="3:23" s="35" customFormat="1" x14ac:dyDescent="0.2">
      <c r="C99" s="117"/>
      <c r="D99" s="117"/>
      <c r="E99" s="117"/>
      <c r="F99" s="117"/>
      <c r="G99" s="117"/>
      <c r="H99" s="117"/>
      <c r="I99" s="117"/>
      <c r="J99" s="117"/>
      <c r="K99" s="117"/>
      <c r="L99" s="117"/>
      <c r="N99" s="117"/>
      <c r="O99" s="117"/>
      <c r="P99" s="117"/>
      <c r="Q99" s="117"/>
      <c r="R99" s="117"/>
      <c r="S99" s="117"/>
      <c r="T99" s="117"/>
      <c r="U99" s="117"/>
      <c r="V99" s="117"/>
      <c r="W99" s="45"/>
    </row>
    <row r="100" spans="3:23" s="35" customFormat="1" x14ac:dyDescent="0.2">
      <c r="C100" s="117"/>
      <c r="D100" s="117"/>
      <c r="E100" s="117"/>
      <c r="F100" s="117"/>
      <c r="G100" s="117"/>
      <c r="H100" s="117"/>
      <c r="I100" s="117"/>
      <c r="J100" s="117"/>
      <c r="K100" s="117"/>
      <c r="L100" s="117"/>
      <c r="N100" s="117"/>
      <c r="O100" s="117"/>
      <c r="P100" s="117"/>
      <c r="Q100" s="117"/>
      <c r="R100" s="117"/>
      <c r="S100" s="117"/>
      <c r="T100" s="117"/>
      <c r="U100" s="117"/>
      <c r="V100" s="117"/>
      <c r="W100" s="45"/>
    </row>
    <row r="101" spans="3:23" s="35" customFormat="1" x14ac:dyDescent="0.2">
      <c r="C101" s="117"/>
      <c r="D101" s="117"/>
      <c r="E101" s="117"/>
      <c r="F101" s="117"/>
      <c r="G101" s="117"/>
      <c r="H101" s="117"/>
      <c r="I101" s="117"/>
      <c r="J101" s="117"/>
      <c r="K101" s="117"/>
      <c r="L101" s="117"/>
      <c r="N101" s="117"/>
      <c r="O101" s="117"/>
      <c r="P101" s="117"/>
      <c r="Q101" s="117"/>
      <c r="R101" s="117"/>
      <c r="S101" s="117"/>
      <c r="T101" s="117"/>
      <c r="U101" s="117"/>
      <c r="V101" s="117"/>
      <c r="W101" s="45"/>
    </row>
    <row r="102" spans="3:23" s="35" customFormat="1" x14ac:dyDescent="0.2">
      <c r="C102" s="117"/>
      <c r="D102" s="117"/>
      <c r="E102" s="117"/>
      <c r="F102" s="117"/>
      <c r="G102" s="117"/>
      <c r="H102" s="117"/>
      <c r="I102" s="117"/>
      <c r="J102" s="117"/>
      <c r="K102" s="117"/>
      <c r="L102" s="117"/>
      <c r="N102" s="117"/>
      <c r="O102" s="117"/>
      <c r="P102" s="117"/>
      <c r="Q102" s="117"/>
      <c r="R102" s="117"/>
      <c r="S102" s="117"/>
      <c r="T102" s="117"/>
      <c r="U102" s="117"/>
      <c r="V102" s="117"/>
      <c r="W102" s="45"/>
    </row>
    <row r="103" spans="3:23" s="35" customFormat="1" x14ac:dyDescent="0.2">
      <c r="C103" s="117"/>
      <c r="D103" s="117"/>
      <c r="E103" s="117"/>
      <c r="F103" s="117"/>
      <c r="G103" s="117"/>
      <c r="H103" s="117"/>
      <c r="I103" s="117"/>
      <c r="J103" s="117"/>
      <c r="K103" s="117"/>
      <c r="L103" s="117"/>
      <c r="N103" s="117"/>
      <c r="O103" s="117"/>
      <c r="P103" s="117"/>
      <c r="Q103" s="117"/>
      <c r="R103" s="117"/>
      <c r="S103" s="117"/>
      <c r="T103" s="117"/>
      <c r="U103" s="117"/>
      <c r="V103" s="117"/>
      <c r="W103" s="45"/>
    </row>
    <row r="104" spans="3:23" s="35" customFormat="1" x14ac:dyDescent="0.2">
      <c r="C104" s="117"/>
      <c r="D104" s="117"/>
      <c r="E104" s="117"/>
      <c r="F104" s="117"/>
      <c r="G104" s="117"/>
      <c r="H104" s="117"/>
      <c r="I104" s="117"/>
      <c r="J104" s="117"/>
      <c r="K104" s="117"/>
      <c r="L104" s="117"/>
      <c r="N104" s="117"/>
      <c r="O104" s="117"/>
      <c r="P104" s="117"/>
      <c r="Q104" s="117"/>
      <c r="R104" s="117"/>
      <c r="S104" s="117"/>
      <c r="T104" s="117"/>
      <c r="U104" s="117"/>
      <c r="V104" s="117"/>
      <c r="W104" s="45"/>
    </row>
    <row r="105" spans="3:23" s="35" customFormat="1" x14ac:dyDescent="0.2">
      <c r="C105" s="117"/>
      <c r="D105" s="117"/>
      <c r="E105" s="117"/>
      <c r="F105" s="117"/>
      <c r="G105" s="117"/>
      <c r="H105" s="117"/>
      <c r="I105" s="117"/>
      <c r="J105" s="117"/>
      <c r="K105" s="117"/>
      <c r="L105" s="117"/>
      <c r="N105" s="117"/>
      <c r="O105" s="117"/>
      <c r="P105" s="117"/>
      <c r="Q105" s="117"/>
      <c r="R105" s="117"/>
      <c r="S105" s="117"/>
      <c r="T105" s="117"/>
      <c r="U105" s="117"/>
      <c r="V105" s="117"/>
      <c r="W105" s="45"/>
    </row>
    <row r="106" spans="3:23" s="35" customFormat="1" x14ac:dyDescent="0.2">
      <c r="C106" s="117"/>
      <c r="D106" s="117"/>
      <c r="E106" s="117"/>
      <c r="F106" s="117"/>
      <c r="G106" s="117"/>
      <c r="H106" s="117"/>
      <c r="I106" s="117"/>
      <c r="J106" s="117"/>
      <c r="K106" s="117"/>
      <c r="L106" s="117"/>
      <c r="N106" s="117"/>
      <c r="O106" s="117"/>
      <c r="P106" s="117"/>
      <c r="Q106" s="117"/>
      <c r="R106" s="117"/>
      <c r="S106" s="117"/>
      <c r="T106" s="117"/>
      <c r="U106" s="117"/>
      <c r="V106" s="117"/>
      <c r="W106" s="45"/>
    </row>
    <row r="107" spans="3:23" s="35" customFormat="1" x14ac:dyDescent="0.2">
      <c r="C107" s="117"/>
      <c r="D107" s="117"/>
      <c r="E107" s="117"/>
      <c r="F107" s="117"/>
      <c r="G107" s="117"/>
      <c r="H107" s="117"/>
      <c r="I107" s="117"/>
      <c r="J107" s="117"/>
      <c r="K107" s="117"/>
      <c r="L107" s="117"/>
      <c r="N107" s="117"/>
      <c r="O107" s="117"/>
      <c r="P107" s="117"/>
      <c r="Q107" s="117"/>
      <c r="R107" s="117"/>
      <c r="S107" s="117"/>
      <c r="T107" s="117"/>
      <c r="U107" s="117"/>
      <c r="V107" s="117"/>
      <c r="W107" s="45"/>
    </row>
    <row r="108" spans="3:23" s="35" customFormat="1" x14ac:dyDescent="0.2">
      <c r="C108" s="117"/>
      <c r="D108" s="117"/>
      <c r="E108" s="117"/>
      <c r="F108" s="117"/>
      <c r="G108" s="117"/>
      <c r="H108" s="117"/>
      <c r="I108" s="117"/>
      <c r="J108" s="117"/>
      <c r="K108" s="117"/>
      <c r="L108" s="117"/>
      <c r="N108" s="117"/>
      <c r="O108" s="117"/>
      <c r="P108" s="117"/>
      <c r="Q108" s="117"/>
      <c r="R108" s="117"/>
      <c r="S108" s="117"/>
      <c r="T108" s="117"/>
      <c r="U108" s="117"/>
      <c r="V108" s="117"/>
      <c r="W108" s="45"/>
    </row>
    <row r="109" spans="3:23" s="35" customFormat="1" x14ac:dyDescent="0.2">
      <c r="C109" s="117"/>
      <c r="D109" s="117"/>
      <c r="E109" s="117"/>
      <c r="F109" s="117"/>
      <c r="G109" s="117"/>
      <c r="H109" s="117"/>
      <c r="I109" s="117"/>
      <c r="J109" s="117"/>
      <c r="K109" s="117"/>
      <c r="L109" s="117"/>
      <c r="N109" s="117"/>
      <c r="O109" s="117"/>
      <c r="P109" s="117"/>
      <c r="Q109" s="117"/>
      <c r="R109" s="117"/>
      <c r="S109" s="117"/>
      <c r="T109" s="117"/>
      <c r="U109" s="117"/>
      <c r="V109" s="117"/>
      <c r="W109" s="45"/>
    </row>
    <row r="110" spans="3:23" s="35" customFormat="1" x14ac:dyDescent="0.2">
      <c r="C110" s="117"/>
      <c r="D110" s="117"/>
      <c r="E110" s="117"/>
      <c r="F110" s="117"/>
      <c r="G110" s="117"/>
      <c r="H110" s="117"/>
      <c r="I110" s="117"/>
      <c r="J110" s="117"/>
      <c r="K110" s="117"/>
      <c r="L110" s="117"/>
      <c r="N110" s="117"/>
      <c r="O110" s="117"/>
      <c r="P110" s="117"/>
      <c r="Q110" s="117"/>
      <c r="R110" s="117"/>
      <c r="S110" s="117"/>
      <c r="T110" s="117"/>
      <c r="U110" s="117"/>
      <c r="V110" s="117"/>
      <c r="W110" s="45"/>
    </row>
    <row r="111" spans="3:23" s="35" customFormat="1" x14ac:dyDescent="0.2">
      <c r="C111" s="117"/>
      <c r="D111" s="117"/>
      <c r="E111" s="117"/>
      <c r="F111" s="117"/>
      <c r="G111" s="117"/>
      <c r="H111" s="117"/>
      <c r="I111" s="117"/>
      <c r="J111" s="117"/>
      <c r="K111" s="117"/>
      <c r="L111" s="117"/>
      <c r="N111" s="117"/>
      <c r="O111" s="117"/>
      <c r="P111" s="117"/>
      <c r="Q111" s="117"/>
      <c r="R111" s="117"/>
      <c r="S111" s="117"/>
      <c r="T111" s="117"/>
      <c r="U111" s="117"/>
      <c r="V111" s="117"/>
      <c r="W111" s="45"/>
    </row>
    <row r="112" spans="3:23" s="35" customFormat="1" x14ac:dyDescent="0.2">
      <c r="C112" s="117"/>
      <c r="D112" s="117"/>
      <c r="E112" s="117"/>
      <c r="F112" s="117"/>
      <c r="G112" s="117"/>
      <c r="H112" s="117"/>
      <c r="I112" s="117"/>
      <c r="J112" s="117"/>
      <c r="K112" s="117"/>
      <c r="L112" s="117"/>
      <c r="N112" s="117"/>
      <c r="O112" s="117"/>
      <c r="P112" s="117"/>
      <c r="Q112" s="117"/>
      <c r="R112" s="117"/>
      <c r="S112" s="117"/>
      <c r="T112" s="117"/>
      <c r="U112" s="117"/>
      <c r="V112" s="117"/>
      <c r="W112" s="45"/>
    </row>
    <row r="113" spans="3:23" s="35" customFormat="1" x14ac:dyDescent="0.2">
      <c r="C113" s="117"/>
      <c r="D113" s="117"/>
      <c r="E113" s="117"/>
      <c r="F113" s="117"/>
      <c r="G113" s="117"/>
      <c r="H113" s="117"/>
      <c r="I113" s="117"/>
      <c r="J113" s="117"/>
      <c r="K113" s="117"/>
      <c r="L113" s="117"/>
      <c r="N113" s="117"/>
      <c r="O113" s="117"/>
      <c r="P113" s="117"/>
      <c r="Q113" s="117"/>
      <c r="R113" s="117"/>
      <c r="S113" s="117"/>
      <c r="T113" s="117"/>
      <c r="U113" s="117"/>
      <c r="V113" s="117"/>
      <c r="W113" s="45"/>
    </row>
    <row r="114" spans="3:23" s="35" customFormat="1" x14ac:dyDescent="0.2">
      <c r="C114" s="117"/>
      <c r="D114" s="117"/>
      <c r="E114" s="117"/>
      <c r="F114" s="117"/>
      <c r="G114" s="117"/>
      <c r="H114" s="117"/>
      <c r="I114" s="117"/>
      <c r="J114" s="117"/>
      <c r="K114" s="117"/>
      <c r="L114" s="117"/>
      <c r="N114" s="117"/>
      <c r="O114" s="117"/>
      <c r="P114" s="117"/>
      <c r="Q114" s="117"/>
      <c r="R114" s="117"/>
      <c r="S114" s="117"/>
      <c r="T114" s="117"/>
      <c r="U114" s="117"/>
      <c r="V114" s="117"/>
      <c r="W114" s="45"/>
    </row>
    <row r="115" spans="3:23" s="35" customFormat="1" x14ac:dyDescent="0.2">
      <c r="C115" s="117"/>
      <c r="D115" s="117"/>
      <c r="E115" s="117"/>
      <c r="F115" s="117"/>
      <c r="G115" s="117"/>
      <c r="H115" s="117"/>
      <c r="I115" s="117"/>
      <c r="J115" s="117"/>
      <c r="K115" s="117"/>
      <c r="L115" s="117"/>
      <c r="N115" s="117"/>
      <c r="O115" s="117"/>
      <c r="P115" s="117"/>
      <c r="Q115" s="117"/>
      <c r="R115" s="117"/>
      <c r="S115" s="117"/>
      <c r="T115" s="117"/>
      <c r="U115" s="117"/>
      <c r="V115" s="117"/>
      <c r="W115" s="45"/>
    </row>
    <row r="116" spans="3:23" s="35" customFormat="1" x14ac:dyDescent="0.2">
      <c r="C116" s="117"/>
      <c r="D116" s="117"/>
      <c r="E116" s="117"/>
      <c r="F116" s="117"/>
      <c r="G116" s="117"/>
      <c r="H116" s="117"/>
      <c r="I116" s="117"/>
      <c r="J116" s="117"/>
      <c r="K116" s="117"/>
      <c r="L116" s="117"/>
      <c r="N116" s="117"/>
      <c r="O116" s="117"/>
      <c r="P116" s="117"/>
      <c r="Q116" s="117"/>
      <c r="R116" s="117"/>
      <c r="S116" s="117"/>
      <c r="T116" s="117"/>
      <c r="U116" s="117"/>
      <c r="V116" s="117"/>
      <c r="W116" s="45"/>
    </row>
    <row r="117" spans="3:23" s="35" customFormat="1" x14ac:dyDescent="0.2">
      <c r="C117" s="117"/>
      <c r="D117" s="117"/>
      <c r="E117" s="117"/>
      <c r="F117" s="117"/>
      <c r="G117" s="117"/>
      <c r="H117" s="117"/>
      <c r="I117" s="117"/>
      <c r="J117" s="117"/>
      <c r="K117" s="117"/>
      <c r="L117" s="117"/>
      <c r="N117" s="117"/>
      <c r="O117" s="117"/>
      <c r="P117" s="117"/>
      <c r="Q117" s="117"/>
      <c r="R117" s="117"/>
      <c r="S117" s="117"/>
      <c r="T117" s="117"/>
      <c r="U117" s="117"/>
      <c r="V117" s="117"/>
      <c r="W117" s="45"/>
    </row>
    <row r="118" spans="3:23" s="35" customFormat="1" x14ac:dyDescent="0.2">
      <c r="C118" s="117"/>
      <c r="D118" s="117"/>
      <c r="E118" s="117"/>
      <c r="F118" s="117"/>
      <c r="G118" s="117"/>
      <c r="H118" s="117"/>
      <c r="I118" s="117"/>
      <c r="J118" s="117"/>
      <c r="K118" s="117"/>
      <c r="L118" s="117"/>
      <c r="N118" s="117"/>
      <c r="O118" s="117"/>
      <c r="P118" s="117"/>
      <c r="Q118" s="117"/>
      <c r="R118" s="117"/>
      <c r="S118" s="117"/>
      <c r="T118" s="117"/>
      <c r="U118" s="117"/>
      <c r="V118" s="117"/>
      <c r="W118" s="45"/>
    </row>
    <row r="119" spans="3:23" s="35" customFormat="1" x14ac:dyDescent="0.2">
      <c r="C119" s="117"/>
      <c r="D119" s="117"/>
      <c r="E119" s="117"/>
      <c r="F119" s="117"/>
      <c r="G119" s="117"/>
      <c r="H119" s="117"/>
      <c r="I119" s="117"/>
      <c r="J119" s="117"/>
      <c r="K119" s="117"/>
      <c r="L119" s="117"/>
      <c r="N119" s="117"/>
      <c r="O119" s="117"/>
      <c r="P119" s="117"/>
      <c r="Q119" s="117"/>
      <c r="R119" s="117"/>
      <c r="S119" s="117"/>
      <c r="T119" s="117"/>
      <c r="U119" s="117"/>
      <c r="V119" s="117"/>
      <c r="W119" s="45"/>
    </row>
    <row r="120" spans="3:23" s="35" customFormat="1" x14ac:dyDescent="0.2">
      <c r="C120" s="117"/>
      <c r="D120" s="117"/>
      <c r="E120" s="117"/>
      <c r="F120" s="117"/>
      <c r="G120" s="117"/>
      <c r="H120" s="117"/>
      <c r="I120" s="117"/>
      <c r="J120" s="117"/>
      <c r="K120" s="117"/>
      <c r="L120" s="117"/>
      <c r="N120" s="117"/>
      <c r="O120" s="117"/>
      <c r="P120" s="117"/>
      <c r="Q120" s="117"/>
      <c r="R120" s="117"/>
      <c r="S120" s="117"/>
      <c r="T120" s="117"/>
      <c r="U120" s="117"/>
      <c r="V120" s="117"/>
      <c r="W120" s="45"/>
    </row>
    <row r="121" spans="3:23" s="35" customFormat="1" x14ac:dyDescent="0.2">
      <c r="C121" s="117"/>
      <c r="D121" s="117"/>
      <c r="E121" s="117"/>
      <c r="F121" s="117"/>
      <c r="G121" s="117"/>
      <c r="H121" s="117"/>
      <c r="I121" s="117"/>
      <c r="J121" s="117"/>
      <c r="K121" s="117"/>
      <c r="L121" s="117"/>
      <c r="N121" s="117"/>
      <c r="O121" s="117"/>
      <c r="P121" s="117"/>
      <c r="Q121" s="117"/>
      <c r="R121" s="117"/>
      <c r="S121" s="117"/>
      <c r="T121" s="117"/>
      <c r="U121" s="117"/>
      <c r="V121" s="117"/>
      <c r="W121" s="45"/>
    </row>
    <row r="122" spans="3:23" s="35" customFormat="1" x14ac:dyDescent="0.2">
      <c r="C122" s="117"/>
      <c r="D122" s="117"/>
      <c r="E122" s="117"/>
      <c r="F122" s="117"/>
      <c r="G122" s="117"/>
      <c r="H122" s="117"/>
      <c r="I122" s="117"/>
      <c r="J122" s="117"/>
      <c r="K122" s="117"/>
      <c r="L122" s="117"/>
      <c r="N122" s="117"/>
      <c r="O122" s="117"/>
      <c r="P122" s="117"/>
      <c r="Q122" s="117"/>
      <c r="R122" s="117"/>
      <c r="S122" s="117"/>
      <c r="T122" s="117"/>
      <c r="U122" s="117"/>
      <c r="V122" s="117"/>
      <c r="W122" s="45"/>
    </row>
    <row r="123" spans="3:23" s="35" customFormat="1" x14ac:dyDescent="0.2">
      <c r="C123" s="117"/>
      <c r="D123" s="117"/>
      <c r="E123" s="117"/>
      <c r="F123" s="117"/>
      <c r="G123" s="117"/>
      <c r="H123" s="117"/>
      <c r="I123" s="117"/>
      <c r="J123" s="117"/>
      <c r="K123" s="117"/>
      <c r="L123" s="117"/>
      <c r="N123" s="117"/>
      <c r="O123" s="117"/>
      <c r="P123" s="117"/>
      <c r="Q123" s="117"/>
      <c r="R123" s="117"/>
      <c r="S123" s="117"/>
      <c r="T123" s="117"/>
      <c r="U123" s="117"/>
      <c r="V123" s="117"/>
      <c r="W123" s="45"/>
    </row>
    <row r="124" spans="3:23" s="35" customFormat="1" x14ac:dyDescent="0.2">
      <c r="C124" s="117"/>
      <c r="D124" s="117"/>
      <c r="E124" s="117"/>
      <c r="F124" s="117"/>
      <c r="G124" s="117"/>
      <c r="H124" s="117"/>
      <c r="I124" s="117"/>
      <c r="J124" s="117"/>
      <c r="K124" s="117"/>
      <c r="L124" s="117"/>
      <c r="N124" s="117"/>
      <c r="O124" s="117"/>
      <c r="P124" s="117"/>
      <c r="Q124" s="117"/>
      <c r="R124" s="117"/>
      <c r="S124" s="117"/>
      <c r="T124" s="117"/>
      <c r="U124" s="117"/>
      <c r="V124" s="117"/>
      <c r="W124" s="45"/>
    </row>
    <row r="125" spans="3:23" s="35" customFormat="1" x14ac:dyDescent="0.2">
      <c r="C125" s="117"/>
      <c r="D125" s="117"/>
      <c r="E125" s="117"/>
      <c r="F125" s="117"/>
      <c r="G125" s="117"/>
      <c r="H125" s="117"/>
      <c r="I125" s="117"/>
      <c r="J125" s="117"/>
      <c r="K125" s="117"/>
      <c r="L125" s="117"/>
      <c r="N125" s="117"/>
      <c r="O125" s="117"/>
      <c r="P125" s="117"/>
      <c r="Q125" s="117"/>
      <c r="R125" s="117"/>
      <c r="S125" s="117"/>
      <c r="T125" s="117"/>
      <c r="U125" s="117"/>
      <c r="V125" s="117"/>
      <c r="W125" s="45"/>
    </row>
    <row r="126" spans="3:23" s="35" customFormat="1" x14ac:dyDescent="0.2">
      <c r="C126" s="117"/>
      <c r="D126" s="117"/>
      <c r="E126" s="117"/>
      <c r="F126" s="117"/>
      <c r="G126" s="117"/>
      <c r="H126" s="117"/>
      <c r="I126" s="117"/>
      <c r="J126" s="117"/>
      <c r="K126" s="117"/>
      <c r="L126" s="117"/>
      <c r="N126" s="117"/>
      <c r="O126" s="117"/>
      <c r="P126" s="117"/>
      <c r="Q126" s="117"/>
      <c r="R126" s="117"/>
      <c r="S126" s="117"/>
      <c r="T126" s="117"/>
      <c r="U126" s="117"/>
      <c r="V126" s="117"/>
      <c r="W126" s="45"/>
    </row>
    <row r="127" spans="3:23" s="35" customFormat="1" x14ac:dyDescent="0.2">
      <c r="C127" s="117"/>
      <c r="D127" s="117"/>
      <c r="E127" s="117"/>
      <c r="F127" s="117"/>
      <c r="G127" s="117"/>
      <c r="H127" s="117"/>
      <c r="I127" s="117"/>
      <c r="J127" s="117"/>
      <c r="K127" s="117"/>
      <c r="L127" s="117"/>
      <c r="N127" s="117"/>
      <c r="O127" s="117"/>
      <c r="P127" s="117"/>
      <c r="Q127" s="117"/>
      <c r="R127" s="117"/>
      <c r="S127" s="117"/>
      <c r="T127" s="117"/>
      <c r="U127" s="117"/>
      <c r="V127" s="117"/>
      <c r="W127" s="45"/>
    </row>
    <row r="128" spans="3:23" s="35" customFormat="1" x14ac:dyDescent="0.2">
      <c r="C128" s="117"/>
      <c r="D128" s="117"/>
      <c r="E128" s="117"/>
      <c r="F128" s="117"/>
      <c r="G128" s="117"/>
      <c r="H128" s="117"/>
      <c r="I128" s="117"/>
      <c r="J128" s="117"/>
      <c r="K128" s="117"/>
      <c r="L128" s="117"/>
      <c r="N128" s="117"/>
      <c r="O128" s="117"/>
      <c r="P128" s="117"/>
      <c r="Q128" s="117"/>
      <c r="R128" s="117"/>
      <c r="S128" s="117"/>
      <c r="T128" s="117"/>
      <c r="U128" s="117"/>
      <c r="V128" s="117"/>
      <c r="W128" s="45"/>
    </row>
    <row r="129" spans="3:23" s="35" customFormat="1" x14ac:dyDescent="0.2">
      <c r="C129" s="117"/>
      <c r="D129" s="117"/>
      <c r="E129" s="117"/>
      <c r="F129" s="117"/>
      <c r="G129" s="117"/>
      <c r="H129" s="117"/>
      <c r="I129" s="117"/>
      <c r="J129" s="117"/>
      <c r="K129" s="117"/>
      <c r="L129" s="117"/>
      <c r="N129" s="117"/>
      <c r="O129" s="117"/>
      <c r="P129" s="117"/>
      <c r="Q129" s="117"/>
      <c r="R129" s="117"/>
      <c r="S129" s="117"/>
      <c r="T129" s="117"/>
      <c r="U129" s="117"/>
      <c r="V129" s="117"/>
      <c r="W129" s="45"/>
    </row>
    <row r="130" spans="3:23" s="35" customFormat="1" x14ac:dyDescent="0.2">
      <c r="C130" s="117"/>
      <c r="D130" s="117"/>
      <c r="E130" s="117"/>
      <c r="F130" s="117"/>
      <c r="G130" s="117"/>
      <c r="H130" s="117"/>
      <c r="I130" s="117"/>
      <c r="J130" s="117"/>
      <c r="K130" s="117"/>
      <c r="L130" s="117"/>
      <c r="N130" s="117"/>
      <c r="O130" s="117"/>
      <c r="P130" s="117"/>
      <c r="Q130" s="117"/>
      <c r="R130" s="117"/>
      <c r="S130" s="117"/>
      <c r="T130" s="117"/>
      <c r="U130" s="117"/>
      <c r="V130" s="117"/>
      <c r="W130" s="45"/>
    </row>
    <row r="131" spans="3:23" s="35" customFormat="1" x14ac:dyDescent="0.2">
      <c r="C131" s="117"/>
      <c r="D131" s="117"/>
      <c r="E131" s="117"/>
      <c r="F131" s="117"/>
      <c r="G131" s="117"/>
      <c r="H131" s="117"/>
      <c r="I131" s="117"/>
      <c r="J131" s="117"/>
      <c r="K131" s="117"/>
      <c r="L131" s="117"/>
      <c r="N131" s="117"/>
      <c r="O131" s="117"/>
      <c r="P131" s="117"/>
      <c r="Q131" s="117"/>
      <c r="R131" s="117"/>
      <c r="S131" s="117"/>
      <c r="T131" s="117"/>
      <c r="U131" s="117"/>
      <c r="V131" s="117"/>
      <c r="W131" s="45"/>
    </row>
    <row r="132" spans="3:23" s="35" customFormat="1" x14ac:dyDescent="0.2">
      <c r="C132" s="117"/>
      <c r="D132" s="117"/>
      <c r="E132" s="117"/>
      <c r="F132" s="117"/>
      <c r="G132" s="117"/>
      <c r="H132" s="117"/>
      <c r="I132" s="117"/>
      <c r="J132" s="117"/>
      <c r="K132" s="117"/>
      <c r="L132" s="117"/>
      <c r="N132" s="117"/>
      <c r="O132" s="117"/>
      <c r="P132" s="117"/>
      <c r="Q132" s="117"/>
      <c r="R132" s="117"/>
      <c r="S132" s="117"/>
      <c r="T132" s="117"/>
      <c r="U132" s="117"/>
      <c r="V132" s="117"/>
      <c r="W132" s="45"/>
    </row>
    <row r="133" spans="3:23" s="35" customFormat="1" x14ac:dyDescent="0.2">
      <c r="C133" s="117"/>
      <c r="D133" s="117"/>
      <c r="E133" s="117"/>
      <c r="F133" s="117"/>
      <c r="G133" s="117"/>
      <c r="H133" s="117"/>
      <c r="I133" s="117"/>
      <c r="J133" s="117"/>
      <c r="K133" s="117"/>
      <c r="L133" s="117"/>
      <c r="N133" s="117"/>
      <c r="O133" s="117"/>
      <c r="P133" s="117"/>
      <c r="Q133" s="117"/>
      <c r="R133" s="117"/>
      <c r="S133" s="117"/>
      <c r="T133" s="117"/>
      <c r="U133" s="117"/>
      <c r="V133" s="117"/>
      <c r="W133" s="45"/>
    </row>
    <row r="134" spans="3:23" s="35" customFormat="1" x14ac:dyDescent="0.2">
      <c r="C134" s="117"/>
      <c r="D134" s="117"/>
      <c r="E134" s="117"/>
      <c r="F134" s="117"/>
      <c r="G134" s="117"/>
      <c r="H134" s="117"/>
      <c r="I134" s="117"/>
      <c r="J134" s="117"/>
      <c r="K134" s="117"/>
      <c r="L134" s="117"/>
      <c r="N134" s="117"/>
      <c r="O134" s="117"/>
      <c r="P134" s="117"/>
      <c r="Q134" s="117"/>
      <c r="R134" s="117"/>
      <c r="S134" s="117"/>
      <c r="T134" s="117"/>
      <c r="U134" s="117"/>
      <c r="V134" s="117"/>
      <c r="W134" s="45"/>
    </row>
    <row r="135" spans="3:23" s="35" customFormat="1" x14ac:dyDescent="0.2">
      <c r="C135" s="117"/>
      <c r="D135" s="117"/>
      <c r="E135" s="117"/>
      <c r="F135" s="117"/>
      <c r="G135" s="117"/>
      <c r="H135" s="117"/>
      <c r="I135" s="117"/>
      <c r="J135" s="117"/>
      <c r="K135" s="117"/>
      <c r="L135" s="117"/>
      <c r="N135" s="117"/>
      <c r="O135" s="117"/>
      <c r="P135" s="117"/>
      <c r="Q135" s="117"/>
      <c r="R135" s="117"/>
      <c r="S135" s="117"/>
      <c r="T135" s="117"/>
      <c r="U135" s="117"/>
      <c r="V135" s="117"/>
      <c r="W135" s="45"/>
    </row>
    <row r="136" spans="3:23" s="35" customFormat="1" x14ac:dyDescent="0.2">
      <c r="C136" s="117"/>
      <c r="D136" s="117"/>
      <c r="E136" s="117"/>
      <c r="F136" s="117"/>
      <c r="G136" s="117"/>
      <c r="H136" s="117"/>
      <c r="I136" s="117"/>
      <c r="J136" s="117"/>
      <c r="K136" s="117"/>
      <c r="L136" s="117"/>
      <c r="N136" s="117"/>
      <c r="O136" s="117"/>
      <c r="P136" s="117"/>
      <c r="Q136" s="117"/>
      <c r="R136" s="117"/>
      <c r="S136" s="117"/>
      <c r="T136" s="117"/>
      <c r="U136" s="117"/>
      <c r="V136" s="117"/>
      <c r="W136" s="45"/>
    </row>
    <row r="137" spans="3:23" s="35" customFormat="1" x14ac:dyDescent="0.2">
      <c r="C137" s="117"/>
      <c r="D137" s="117"/>
      <c r="E137" s="117"/>
      <c r="F137" s="117"/>
      <c r="G137" s="117"/>
      <c r="H137" s="117"/>
      <c r="I137" s="117"/>
      <c r="J137" s="117"/>
      <c r="K137" s="117"/>
      <c r="L137" s="117"/>
      <c r="N137" s="117"/>
      <c r="O137" s="117"/>
      <c r="P137" s="117"/>
      <c r="Q137" s="117"/>
      <c r="R137" s="117"/>
      <c r="S137" s="117"/>
      <c r="T137" s="117"/>
      <c r="U137" s="117"/>
      <c r="V137" s="117"/>
      <c r="W137" s="45"/>
    </row>
    <row r="138" spans="3:23" s="35" customFormat="1" x14ac:dyDescent="0.2">
      <c r="C138" s="117"/>
      <c r="D138" s="117"/>
      <c r="E138" s="117"/>
      <c r="F138" s="117"/>
      <c r="G138" s="117"/>
      <c r="H138" s="117"/>
      <c r="I138" s="117"/>
      <c r="J138" s="117"/>
      <c r="K138" s="117"/>
      <c r="L138" s="117"/>
      <c r="N138" s="117"/>
      <c r="O138" s="117"/>
      <c r="P138" s="117"/>
      <c r="Q138" s="117"/>
      <c r="R138" s="117"/>
      <c r="S138" s="117"/>
      <c r="T138" s="117"/>
      <c r="U138" s="117"/>
      <c r="V138" s="117"/>
      <c r="W138" s="45"/>
    </row>
    <row r="139" spans="3:23" s="35" customFormat="1" x14ac:dyDescent="0.2">
      <c r="C139" s="117"/>
      <c r="D139" s="117"/>
      <c r="E139" s="117"/>
      <c r="F139" s="117"/>
      <c r="G139" s="117"/>
      <c r="H139" s="117"/>
      <c r="I139" s="117"/>
      <c r="J139" s="117"/>
      <c r="K139" s="117"/>
      <c r="L139" s="117"/>
      <c r="N139" s="117"/>
      <c r="O139" s="117"/>
      <c r="P139" s="117"/>
      <c r="Q139" s="117"/>
      <c r="R139" s="117"/>
      <c r="S139" s="117"/>
      <c r="T139" s="117"/>
      <c r="U139" s="117"/>
      <c r="V139" s="117"/>
      <c r="W139" s="45"/>
    </row>
    <row r="140" spans="3:23" s="35" customFormat="1" x14ac:dyDescent="0.2">
      <c r="C140" s="117"/>
      <c r="D140" s="117"/>
      <c r="E140" s="117"/>
      <c r="F140" s="117"/>
      <c r="G140" s="117"/>
      <c r="H140" s="117"/>
      <c r="I140" s="117"/>
      <c r="J140" s="117"/>
      <c r="K140" s="117"/>
      <c r="L140" s="117"/>
      <c r="N140" s="117"/>
      <c r="O140" s="117"/>
      <c r="P140" s="117"/>
      <c r="Q140" s="117"/>
      <c r="R140" s="117"/>
      <c r="S140" s="117"/>
      <c r="T140" s="117"/>
      <c r="U140" s="117"/>
      <c r="V140" s="117"/>
      <c r="W140" s="45"/>
    </row>
    <row r="141" spans="3:23" s="35" customFormat="1" x14ac:dyDescent="0.2">
      <c r="C141" s="117"/>
      <c r="D141" s="117"/>
      <c r="E141" s="117"/>
      <c r="F141" s="117"/>
      <c r="G141" s="117"/>
      <c r="H141" s="117"/>
      <c r="I141" s="117"/>
      <c r="J141" s="117"/>
      <c r="K141" s="117"/>
      <c r="L141" s="117"/>
      <c r="N141" s="117"/>
      <c r="O141" s="117"/>
      <c r="P141" s="117"/>
      <c r="Q141" s="117"/>
      <c r="R141" s="117"/>
      <c r="S141" s="117"/>
      <c r="T141" s="117"/>
      <c r="U141" s="117"/>
      <c r="V141" s="117"/>
      <c r="W141" s="45"/>
    </row>
    <row r="142" spans="3:23" s="35" customFormat="1" x14ac:dyDescent="0.2">
      <c r="C142" s="117"/>
      <c r="D142" s="117"/>
      <c r="E142" s="117"/>
      <c r="F142" s="117"/>
      <c r="G142" s="117"/>
      <c r="H142" s="117"/>
      <c r="I142" s="117"/>
      <c r="J142" s="117"/>
      <c r="K142" s="117"/>
      <c r="L142" s="117"/>
      <c r="N142" s="117"/>
      <c r="O142" s="117"/>
      <c r="P142" s="117"/>
      <c r="Q142" s="117"/>
      <c r="R142" s="117"/>
      <c r="S142" s="117"/>
      <c r="T142" s="117"/>
      <c r="U142" s="117"/>
      <c r="V142" s="117"/>
      <c r="W142" s="45"/>
    </row>
    <row r="143" spans="3:23" s="35" customFormat="1" x14ac:dyDescent="0.2">
      <c r="C143" s="117"/>
      <c r="D143" s="117"/>
      <c r="E143" s="117"/>
      <c r="F143" s="117"/>
      <c r="G143" s="117"/>
      <c r="H143" s="117"/>
      <c r="I143" s="117"/>
      <c r="J143" s="117"/>
      <c r="K143" s="117"/>
      <c r="L143" s="117"/>
      <c r="N143" s="117"/>
      <c r="O143" s="117"/>
      <c r="P143" s="117"/>
      <c r="Q143" s="117"/>
      <c r="R143" s="117"/>
      <c r="S143" s="117"/>
      <c r="T143" s="117"/>
      <c r="U143" s="117"/>
      <c r="V143" s="117"/>
      <c r="W143" s="45"/>
    </row>
    <row r="144" spans="3:23" s="35" customFormat="1" x14ac:dyDescent="0.2">
      <c r="C144" s="117"/>
      <c r="D144" s="117"/>
      <c r="E144" s="117"/>
      <c r="F144" s="117"/>
      <c r="G144" s="117"/>
      <c r="H144" s="117"/>
      <c r="I144" s="117"/>
      <c r="J144" s="117"/>
      <c r="K144" s="117"/>
      <c r="L144" s="117"/>
      <c r="N144" s="117"/>
      <c r="O144" s="117"/>
      <c r="P144" s="117"/>
      <c r="Q144" s="117"/>
      <c r="R144" s="117"/>
      <c r="S144" s="117"/>
      <c r="T144" s="117"/>
      <c r="U144" s="117"/>
      <c r="V144" s="117"/>
      <c r="W144" s="45"/>
    </row>
    <row r="145" spans="3:23" s="35" customFormat="1" x14ac:dyDescent="0.2">
      <c r="C145" s="117"/>
      <c r="D145" s="117"/>
      <c r="E145" s="117"/>
      <c r="F145" s="117"/>
      <c r="G145" s="117"/>
      <c r="H145" s="117"/>
      <c r="I145" s="117"/>
      <c r="J145" s="117"/>
      <c r="K145" s="117"/>
      <c r="L145" s="117"/>
      <c r="N145" s="117"/>
      <c r="O145" s="117"/>
      <c r="P145" s="117"/>
      <c r="Q145" s="117"/>
      <c r="R145" s="117"/>
      <c r="S145" s="117"/>
      <c r="T145" s="117"/>
      <c r="U145" s="117"/>
      <c r="V145" s="117"/>
      <c r="W145" s="45"/>
    </row>
    <row r="146" spans="3:23" s="35" customFormat="1" x14ac:dyDescent="0.2">
      <c r="C146" s="117"/>
      <c r="D146" s="117"/>
      <c r="E146" s="117"/>
      <c r="F146" s="117"/>
      <c r="G146" s="117"/>
      <c r="H146" s="117"/>
      <c r="I146" s="117"/>
      <c r="J146" s="117"/>
      <c r="K146" s="117"/>
      <c r="L146" s="117"/>
      <c r="N146" s="117"/>
      <c r="O146" s="117"/>
      <c r="P146" s="117"/>
      <c r="Q146" s="117"/>
      <c r="R146" s="117"/>
      <c r="S146" s="117"/>
      <c r="T146" s="117"/>
      <c r="U146" s="117"/>
      <c r="V146" s="117"/>
      <c r="W146" s="45"/>
    </row>
    <row r="147" spans="3:23" s="35" customFormat="1" x14ac:dyDescent="0.2">
      <c r="C147" s="117"/>
      <c r="D147" s="117"/>
      <c r="E147" s="117"/>
      <c r="F147" s="117"/>
      <c r="G147" s="117"/>
      <c r="H147" s="117"/>
      <c r="I147" s="117"/>
      <c r="J147" s="117"/>
      <c r="K147" s="117"/>
      <c r="L147" s="117"/>
      <c r="N147" s="117"/>
      <c r="O147" s="117"/>
      <c r="P147" s="117"/>
      <c r="Q147" s="117"/>
      <c r="R147" s="117"/>
      <c r="S147" s="117"/>
      <c r="T147" s="117"/>
      <c r="U147" s="117"/>
      <c r="V147" s="117"/>
      <c r="W147" s="45"/>
    </row>
    <row r="148" spans="3:23" s="35" customFormat="1" x14ac:dyDescent="0.2">
      <c r="C148" s="117"/>
      <c r="D148" s="117"/>
      <c r="E148" s="117"/>
      <c r="F148" s="117"/>
      <c r="G148" s="117"/>
      <c r="H148" s="117"/>
      <c r="I148" s="117"/>
      <c r="J148" s="117"/>
      <c r="K148" s="117"/>
      <c r="L148" s="117"/>
      <c r="N148" s="117"/>
      <c r="O148" s="117"/>
      <c r="P148" s="117"/>
      <c r="Q148" s="117"/>
      <c r="R148" s="117"/>
      <c r="S148" s="117"/>
      <c r="T148" s="117"/>
      <c r="U148" s="117"/>
      <c r="V148" s="117"/>
      <c r="W148" s="45"/>
    </row>
    <row r="149" spans="3:23" s="35" customFormat="1" x14ac:dyDescent="0.2">
      <c r="C149" s="117"/>
      <c r="D149" s="117"/>
      <c r="E149" s="117"/>
      <c r="F149" s="117"/>
      <c r="G149" s="117"/>
      <c r="H149" s="117"/>
      <c r="I149" s="117"/>
      <c r="J149" s="117"/>
      <c r="K149" s="117"/>
      <c r="L149" s="117"/>
      <c r="N149" s="117"/>
      <c r="O149" s="117"/>
      <c r="P149" s="117"/>
      <c r="Q149" s="117"/>
      <c r="R149" s="117"/>
      <c r="S149" s="117"/>
      <c r="T149" s="117"/>
      <c r="U149" s="117"/>
      <c r="V149" s="117"/>
      <c r="W149" s="45"/>
    </row>
    <row r="150" spans="3:23" s="35" customFormat="1" x14ac:dyDescent="0.2">
      <c r="C150" s="117"/>
      <c r="D150" s="117"/>
      <c r="E150" s="117"/>
      <c r="F150" s="117"/>
      <c r="G150" s="117"/>
      <c r="H150" s="117"/>
      <c r="I150" s="117"/>
      <c r="J150" s="117"/>
      <c r="K150" s="117"/>
      <c r="L150" s="117"/>
      <c r="N150" s="117"/>
      <c r="O150" s="117"/>
      <c r="P150" s="117"/>
      <c r="Q150" s="117"/>
      <c r="R150" s="117"/>
      <c r="S150" s="117"/>
      <c r="T150" s="117"/>
      <c r="U150" s="117"/>
      <c r="V150" s="117"/>
      <c r="W150" s="45"/>
    </row>
    <row r="151" spans="3:23" s="35" customFormat="1" x14ac:dyDescent="0.2">
      <c r="C151" s="117"/>
      <c r="D151" s="117"/>
      <c r="E151" s="117"/>
      <c r="F151" s="117"/>
      <c r="G151" s="117"/>
      <c r="H151" s="117"/>
      <c r="I151" s="117"/>
      <c r="J151" s="117"/>
      <c r="K151" s="117"/>
      <c r="L151" s="117"/>
      <c r="N151" s="117"/>
      <c r="O151" s="117"/>
      <c r="P151" s="117"/>
      <c r="Q151" s="117"/>
      <c r="R151" s="117"/>
      <c r="S151" s="117"/>
      <c r="T151" s="117"/>
      <c r="U151" s="117"/>
      <c r="V151" s="117"/>
      <c r="W151" s="45"/>
    </row>
    <row r="152" spans="3:23" s="35" customFormat="1" x14ac:dyDescent="0.2">
      <c r="C152" s="117"/>
      <c r="D152" s="117"/>
      <c r="E152" s="117"/>
      <c r="F152" s="117"/>
      <c r="G152" s="117"/>
      <c r="H152" s="117"/>
      <c r="I152" s="117"/>
      <c r="J152" s="117"/>
      <c r="K152" s="117"/>
      <c r="L152" s="117"/>
      <c r="N152" s="117"/>
      <c r="O152" s="117"/>
      <c r="P152" s="117"/>
      <c r="Q152" s="117"/>
      <c r="R152" s="117"/>
      <c r="S152" s="117"/>
      <c r="T152" s="117"/>
      <c r="U152" s="117"/>
      <c r="V152" s="117"/>
      <c r="W152" s="45"/>
    </row>
    <row r="153" spans="3:23" s="35" customFormat="1" x14ac:dyDescent="0.2">
      <c r="C153" s="117"/>
      <c r="D153" s="117"/>
      <c r="E153" s="117"/>
      <c r="F153" s="117"/>
      <c r="G153" s="117"/>
      <c r="H153" s="117"/>
      <c r="I153" s="117"/>
      <c r="J153" s="117"/>
      <c r="K153" s="117"/>
      <c r="L153" s="117"/>
      <c r="N153" s="117"/>
      <c r="O153" s="117"/>
      <c r="P153" s="117"/>
      <c r="Q153" s="117"/>
      <c r="R153" s="117"/>
      <c r="S153" s="117"/>
      <c r="T153" s="117"/>
      <c r="U153" s="117"/>
      <c r="V153" s="117"/>
      <c r="W153" s="45"/>
    </row>
    <row r="154" spans="3:23" s="35" customFormat="1" x14ac:dyDescent="0.2">
      <c r="C154" s="117"/>
      <c r="D154" s="117"/>
      <c r="E154" s="117"/>
      <c r="F154" s="117"/>
      <c r="G154" s="117"/>
      <c r="H154" s="117"/>
      <c r="I154" s="117"/>
      <c r="J154" s="117"/>
      <c r="K154" s="117"/>
      <c r="L154" s="117"/>
      <c r="N154" s="117"/>
      <c r="O154" s="117"/>
      <c r="P154" s="117"/>
      <c r="Q154" s="117"/>
      <c r="R154" s="117"/>
      <c r="S154" s="117"/>
      <c r="T154" s="117"/>
      <c r="U154" s="117"/>
      <c r="V154" s="117"/>
      <c r="W154" s="45"/>
    </row>
    <row r="155" spans="3:23" s="35" customFormat="1" x14ac:dyDescent="0.2">
      <c r="C155" s="117"/>
      <c r="D155" s="117"/>
      <c r="E155" s="117"/>
      <c r="F155" s="117"/>
      <c r="G155" s="117"/>
      <c r="H155" s="117"/>
      <c r="I155" s="117"/>
      <c r="J155" s="117"/>
      <c r="K155" s="117"/>
      <c r="L155" s="117"/>
      <c r="N155" s="117"/>
      <c r="O155" s="117"/>
      <c r="P155" s="117"/>
      <c r="Q155" s="117"/>
      <c r="R155" s="117"/>
      <c r="S155" s="117"/>
      <c r="T155" s="117"/>
      <c r="U155" s="117"/>
      <c r="V155" s="117"/>
      <c r="W155" s="45"/>
    </row>
    <row r="156" spans="3:23" s="35" customFormat="1" x14ac:dyDescent="0.2">
      <c r="C156" s="117"/>
      <c r="D156" s="117"/>
      <c r="E156" s="117"/>
      <c r="F156" s="117"/>
      <c r="G156" s="117"/>
      <c r="H156" s="117"/>
      <c r="I156" s="117"/>
      <c r="J156" s="117"/>
      <c r="K156" s="117"/>
      <c r="L156" s="117"/>
      <c r="N156" s="117"/>
      <c r="O156" s="117"/>
      <c r="P156" s="117"/>
      <c r="Q156" s="117"/>
      <c r="R156" s="117"/>
      <c r="S156" s="117"/>
      <c r="T156" s="117"/>
      <c r="U156" s="117"/>
      <c r="V156" s="117"/>
      <c r="W156" s="45"/>
    </row>
    <row r="157" spans="3:23" s="35" customFormat="1" x14ac:dyDescent="0.2">
      <c r="C157" s="117"/>
      <c r="D157" s="117"/>
      <c r="E157" s="117"/>
      <c r="F157" s="117"/>
      <c r="G157" s="117"/>
      <c r="H157" s="117"/>
      <c r="I157" s="117"/>
      <c r="J157" s="117"/>
      <c r="K157" s="117"/>
      <c r="L157" s="117"/>
      <c r="N157" s="117"/>
      <c r="O157" s="117"/>
      <c r="P157" s="117"/>
      <c r="Q157" s="117"/>
      <c r="R157" s="117"/>
      <c r="S157" s="117"/>
      <c r="T157" s="117"/>
      <c r="U157" s="117"/>
      <c r="V157" s="117"/>
      <c r="W157" s="45"/>
    </row>
    <row r="158" spans="3:23" s="35" customFormat="1" x14ac:dyDescent="0.2">
      <c r="C158" s="117"/>
      <c r="D158" s="117"/>
      <c r="E158" s="117"/>
      <c r="F158" s="117"/>
      <c r="G158" s="117"/>
      <c r="H158" s="117"/>
      <c r="I158" s="117"/>
      <c r="J158" s="117"/>
      <c r="K158" s="117"/>
      <c r="L158" s="117"/>
      <c r="N158" s="117"/>
      <c r="O158" s="117"/>
      <c r="P158" s="117"/>
      <c r="Q158" s="117"/>
      <c r="R158" s="117"/>
      <c r="S158" s="117"/>
      <c r="T158" s="117"/>
      <c r="U158" s="117"/>
      <c r="V158" s="117"/>
      <c r="W158" s="45"/>
    </row>
    <row r="159" spans="3:23" s="35" customFormat="1" x14ac:dyDescent="0.2">
      <c r="C159" s="117"/>
      <c r="D159" s="117"/>
      <c r="E159" s="117"/>
      <c r="F159" s="117"/>
      <c r="G159" s="117"/>
      <c r="H159" s="117"/>
      <c r="I159" s="117"/>
      <c r="J159" s="117"/>
      <c r="K159" s="117"/>
      <c r="L159" s="117"/>
      <c r="N159" s="117"/>
      <c r="O159" s="117"/>
      <c r="P159" s="117"/>
      <c r="Q159" s="117"/>
      <c r="R159" s="117"/>
      <c r="S159" s="117"/>
      <c r="T159" s="117"/>
      <c r="U159" s="117"/>
      <c r="V159" s="117"/>
      <c r="W159" s="45"/>
    </row>
    <row r="160" spans="3:23" s="35" customFormat="1" x14ac:dyDescent="0.2">
      <c r="C160" s="117"/>
      <c r="D160" s="117"/>
      <c r="E160" s="117"/>
      <c r="F160" s="117"/>
      <c r="G160" s="117"/>
      <c r="H160" s="117"/>
      <c r="I160" s="117"/>
      <c r="J160" s="117"/>
      <c r="K160" s="117"/>
      <c r="L160" s="117"/>
      <c r="N160" s="117"/>
      <c r="O160" s="117"/>
      <c r="P160" s="117"/>
      <c r="Q160" s="117"/>
      <c r="R160" s="117"/>
      <c r="S160" s="117"/>
      <c r="T160" s="117"/>
      <c r="U160" s="117"/>
      <c r="V160" s="117"/>
      <c r="W160" s="45"/>
    </row>
    <row r="161" spans="3:23" s="35" customFormat="1" x14ac:dyDescent="0.2">
      <c r="C161" s="117"/>
      <c r="D161" s="117"/>
      <c r="E161" s="117"/>
      <c r="F161" s="117"/>
      <c r="G161" s="117"/>
      <c r="H161" s="117"/>
      <c r="I161" s="117"/>
      <c r="J161" s="117"/>
      <c r="K161" s="117"/>
      <c r="L161" s="117"/>
      <c r="N161" s="117"/>
      <c r="O161" s="117"/>
      <c r="P161" s="117"/>
      <c r="Q161" s="117"/>
      <c r="R161" s="117"/>
      <c r="S161" s="117"/>
      <c r="T161" s="117"/>
      <c r="U161" s="117"/>
      <c r="V161" s="117"/>
      <c r="W161" s="45"/>
    </row>
    <row r="162" spans="3:23" s="35" customFormat="1" x14ac:dyDescent="0.2">
      <c r="C162" s="117"/>
      <c r="D162" s="117"/>
      <c r="E162" s="117"/>
      <c r="F162" s="117"/>
      <c r="G162" s="117"/>
      <c r="H162" s="117"/>
      <c r="I162" s="117"/>
      <c r="J162" s="117"/>
      <c r="K162" s="117"/>
      <c r="L162" s="117"/>
      <c r="N162" s="117"/>
      <c r="O162" s="117"/>
      <c r="P162" s="117"/>
      <c r="Q162" s="117"/>
      <c r="R162" s="117"/>
      <c r="S162" s="117"/>
      <c r="T162" s="117"/>
      <c r="U162" s="117"/>
      <c r="V162" s="117"/>
      <c r="W162" s="45"/>
    </row>
    <row r="163" spans="3:23" s="35" customFormat="1" x14ac:dyDescent="0.2">
      <c r="C163" s="117"/>
      <c r="D163" s="117"/>
      <c r="E163" s="117"/>
      <c r="F163" s="117"/>
      <c r="G163" s="117"/>
      <c r="H163" s="117"/>
      <c r="I163" s="117"/>
      <c r="J163" s="117"/>
      <c r="K163" s="117"/>
      <c r="L163" s="117"/>
      <c r="N163" s="117"/>
      <c r="O163" s="117"/>
      <c r="P163" s="117"/>
      <c r="Q163" s="117"/>
      <c r="R163" s="117"/>
      <c r="S163" s="117"/>
      <c r="T163" s="117"/>
      <c r="U163" s="117"/>
      <c r="V163" s="117"/>
      <c r="W163" s="45"/>
    </row>
    <row r="164" spans="3:23" s="35" customFormat="1" x14ac:dyDescent="0.2">
      <c r="C164" s="117"/>
      <c r="D164" s="117"/>
      <c r="E164" s="117"/>
      <c r="F164" s="117"/>
      <c r="G164" s="117"/>
      <c r="H164" s="117"/>
      <c r="I164" s="117"/>
      <c r="J164" s="117"/>
      <c r="K164" s="117"/>
      <c r="L164" s="117"/>
      <c r="N164" s="117"/>
      <c r="O164" s="117"/>
      <c r="P164" s="117"/>
      <c r="Q164" s="117"/>
      <c r="R164" s="117"/>
      <c r="S164" s="117"/>
      <c r="T164" s="117"/>
      <c r="U164" s="117"/>
      <c r="V164" s="117"/>
      <c r="W164" s="45"/>
    </row>
    <row r="165" spans="3:23" s="35" customFormat="1" x14ac:dyDescent="0.2">
      <c r="C165" s="117"/>
      <c r="D165" s="117"/>
      <c r="E165" s="117"/>
      <c r="F165" s="117"/>
      <c r="G165" s="117"/>
      <c r="H165" s="117"/>
      <c r="I165" s="117"/>
      <c r="J165" s="117"/>
      <c r="K165" s="117"/>
      <c r="L165" s="117"/>
      <c r="N165" s="117"/>
      <c r="O165" s="117"/>
      <c r="P165" s="117"/>
      <c r="Q165" s="117"/>
      <c r="R165" s="117"/>
      <c r="S165" s="117"/>
      <c r="T165" s="117"/>
      <c r="U165" s="117"/>
      <c r="V165" s="117"/>
      <c r="W165" s="45"/>
    </row>
    <row r="166" spans="3:23" s="35" customFormat="1" x14ac:dyDescent="0.2">
      <c r="C166" s="117"/>
      <c r="D166" s="117"/>
      <c r="E166" s="117"/>
      <c r="F166" s="117"/>
      <c r="G166" s="117"/>
      <c r="H166" s="117"/>
      <c r="I166" s="117"/>
      <c r="J166" s="117"/>
      <c r="K166" s="117"/>
      <c r="L166" s="117"/>
      <c r="N166" s="117"/>
      <c r="O166" s="117"/>
      <c r="P166" s="117"/>
      <c r="Q166" s="117"/>
      <c r="R166" s="117"/>
      <c r="S166" s="117"/>
      <c r="T166" s="117"/>
      <c r="U166" s="117"/>
      <c r="V166" s="117"/>
      <c r="W166" s="45"/>
    </row>
    <row r="167" spans="3:23" s="35" customFormat="1" x14ac:dyDescent="0.2">
      <c r="C167" s="117"/>
      <c r="D167" s="117"/>
      <c r="E167" s="117"/>
      <c r="F167" s="117"/>
      <c r="G167" s="117"/>
      <c r="H167" s="117"/>
      <c r="I167" s="117"/>
      <c r="J167" s="117"/>
      <c r="K167" s="117"/>
      <c r="L167" s="117"/>
      <c r="N167" s="117"/>
      <c r="O167" s="117"/>
      <c r="P167" s="117"/>
      <c r="Q167" s="117"/>
      <c r="R167" s="117"/>
      <c r="S167" s="117"/>
      <c r="T167" s="117"/>
      <c r="U167" s="117"/>
      <c r="V167" s="117"/>
      <c r="W167" s="45"/>
    </row>
    <row r="168" spans="3:23" s="35" customFormat="1" x14ac:dyDescent="0.2">
      <c r="C168" s="117"/>
      <c r="D168" s="117"/>
      <c r="E168" s="117"/>
      <c r="F168" s="117"/>
      <c r="G168" s="117"/>
      <c r="H168" s="117"/>
      <c r="I168" s="117"/>
      <c r="J168" s="117"/>
      <c r="K168" s="117"/>
      <c r="L168" s="117"/>
      <c r="N168" s="117"/>
      <c r="O168" s="117"/>
      <c r="P168" s="117"/>
      <c r="Q168" s="117"/>
      <c r="R168" s="117"/>
      <c r="S168" s="117"/>
      <c r="T168" s="117"/>
      <c r="U168" s="117"/>
      <c r="V168" s="117"/>
      <c r="W168" s="45"/>
    </row>
    <row r="169" spans="3:23" s="35" customFormat="1" x14ac:dyDescent="0.2">
      <c r="C169" s="117"/>
      <c r="D169" s="117"/>
      <c r="E169" s="117"/>
      <c r="F169" s="117"/>
      <c r="G169" s="117"/>
      <c r="H169" s="117"/>
      <c r="I169" s="117"/>
      <c r="J169" s="117"/>
      <c r="K169" s="117"/>
      <c r="L169" s="117"/>
      <c r="N169" s="117"/>
      <c r="O169" s="117"/>
      <c r="P169" s="117"/>
      <c r="Q169" s="117"/>
      <c r="R169" s="117"/>
      <c r="S169" s="117"/>
      <c r="T169" s="117"/>
      <c r="U169" s="117"/>
      <c r="V169" s="117"/>
      <c r="W169" s="45"/>
    </row>
    <row r="170" spans="3:23" s="35" customFormat="1" x14ac:dyDescent="0.2">
      <c r="C170" s="117"/>
      <c r="D170" s="117"/>
      <c r="E170" s="117"/>
      <c r="F170" s="117"/>
      <c r="G170" s="117"/>
      <c r="H170" s="117"/>
      <c r="I170" s="117"/>
      <c r="J170" s="117"/>
      <c r="K170" s="117"/>
      <c r="L170" s="117"/>
      <c r="N170" s="117"/>
      <c r="O170" s="117"/>
      <c r="P170" s="117"/>
      <c r="Q170" s="117"/>
      <c r="R170" s="117"/>
      <c r="S170" s="117"/>
      <c r="T170" s="117"/>
      <c r="U170" s="117"/>
      <c r="V170" s="117"/>
      <c r="W170" s="45"/>
    </row>
    <row r="171" spans="3:23" s="35" customFormat="1" x14ac:dyDescent="0.2">
      <c r="C171" s="117"/>
      <c r="D171" s="117"/>
      <c r="E171" s="117"/>
      <c r="F171" s="117"/>
      <c r="G171" s="117"/>
      <c r="H171" s="117"/>
      <c r="I171" s="117"/>
      <c r="J171" s="117"/>
      <c r="K171" s="117"/>
      <c r="L171" s="117"/>
      <c r="N171" s="117"/>
      <c r="O171" s="117"/>
      <c r="P171" s="117"/>
      <c r="Q171" s="117"/>
      <c r="R171" s="117"/>
      <c r="S171" s="117"/>
      <c r="T171" s="117"/>
      <c r="U171" s="117"/>
      <c r="V171" s="117"/>
      <c r="W171" s="45"/>
    </row>
    <row r="172" spans="3:23" s="35" customFormat="1" x14ac:dyDescent="0.2">
      <c r="C172" s="117"/>
      <c r="D172" s="117"/>
      <c r="E172" s="117"/>
      <c r="F172" s="117"/>
      <c r="G172" s="117"/>
      <c r="H172" s="117"/>
      <c r="I172" s="117"/>
      <c r="J172" s="117"/>
      <c r="K172" s="117"/>
      <c r="L172" s="117"/>
      <c r="N172" s="117"/>
      <c r="O172" s="117"/>
      <c r="P172" s="117"/>
      <c r="Q172" s="117"/>
      <c r="R172" s="117"/>
      <c r="S172" s="117"/>
      <c r="T172" s="117"/>
      <c r="U172" s="117"/>
      <c r="V172" s="117"/>
      <c r="W172" s="45"/>
    </row>
    <row r="173" spans="3:23" s="35" customFormat="1" x14ac:dyDescent="0.2">
      <c r="C173" s="117"/>
      <c r="D173" s="117"/>
      <c r="E173" s="117"/>
      <c r="F173" s="117"/>
      <c r="G173" s="117"/>
      <c r="H173" s="117"/>
      <c r="I173" s="117"/>
      <c r="J173" s="117"/>
      <c r="K173" s="117"/>
      <c r="L173" s="117"/>
      <c r="N173" s="117"/>
      <c r="O173" s="117"/>
      <c r="P173" s="117"/>
      <c r="Q173" s="117"/>
      <c r="R173" s="117"/>
      <c r="S173" s="117"/>
      <c r="T173" s="117"/>
      <c r="U173" s="117"/>
      <c r="V173" s="117"/>
      <c r="W173" s="45"/>
    </row>
    <row r="174" spans="3:23" s="35" customFormat="1" x14ac:dyDescent="0.2">
      <c r="C174" s="117"/>
      <c r="D174" s="117"/>
      <c r="E174" s="117"/>
      <c r="F174" s="117"/>
      <c r="G174" s="117"/>
      <c r="H174" s="117"/>
      <c r="I174" s="117"/>
      <c r="J174" s="117"/>
      <c r="K174" s="117"/>
      <c r="L174" s="117"/>
      <c r="N174" s="117"/>
      <c r="O174" s="117"/>
      <c r="P174" s="117"/>
      <c r="Q174" s="117"/>
      <c r="R174" s="117"/>
      <c r="S174" s="117"/>
      <c r="T174" s="117"/>
      <c r="U174" s="117"/>
      <c r="V174" s="117"/>
      <c r="W174" s="45"/>
    </row>
    <row r="175" spans="3:23" s="35" customFormat="1" x14ac:dyDescent="0.2">
      <c r="C175" s="117"/>
      <c r="D175" s="117"/>
      <c r="E175" s="117"/>
      <c r="F175" s="117"/>
      <c r="G175" s="117"/>
      <c r="H175" s="117"/>
      <c r="I175" s="117"/>
      <c r="J175" s="117"/>
      <c r="K175" s="117"/>
      <c r="L175" s="117"/>
      <c r="N175" s="117"/>
      <c r="O175" s="117"/>
      <c r="P175" s="117"/>
      <c r="Q175" s="117"/>
      <c r="R175" s="117"/>
      <c r="S175" s="117"/>
      <c r="T175" s="117"/>
      <c r="U175" s="117"/>
      <c r="V175" s="117"/>
      <c r="W175" s="45"/>
    </row>
    <row r="176" spans="3:23" s="35" customFormat="1" x14ac:dyDescent="0.2">
      <c r="C176" s="117"/>
      <c r="D176" s="117"/>
      <c r="E176" s="117"/>
      <c r="F176" s="117"/>
      <c r="G176" s="117"/>
      <c r="H176" s="117"/>
      <c r="I176" s="117"/>
      <c r="J176" s="117"/>
      <c r="K176" s="117"/>
      <c r="L176" s="117"/>
      <c r="N176" s="117"/>
      <c r="O176" s="117"/>
      <c r="P176" s="117"/>
      <c r="Q176" s="117"/>
      <c r="R176" s="117"/>
      <c r="S176" s="117"/>
      <c r="T176" s="117"/>
      <c r="U176" s="117"/>
      <c r="V176" s="117"/>
      <c r="W176" s="45"/>
    </row>
    <row r="177" spans="3:23" s="35" customFormat="1" x14ac:dyDescent="0.2">
      <c r="C177" s="117"/>
      <c r="D177" s="117"/>
      <c r="E177" s="117"/>
      <c r="F177" s="117"/>
      <c r="G177" s="117"/>
      <c r="H177" s="117"/>
      <c r="I177" s="117"/>
      <c r="J177" s="117"/>
      <c r="K177" s="117"/>
      <c r="L177" s="117"/>
      <c r="N177" s="117"/>
      <c r="O177" s="117"/>
      <c r="P177" s="117"/>
      <c r="Q177" s="117"/>
      <c r="R177" s="117"/>
      <c r="S177" s="117"/>
      <c r="T177" s="117"/>
      <c r="U177" s="117"/>
      <c r="V177" s="117"/>
      <c r="W177" s="45"/>
    </row>
    <row r="178" spans="3:23" s="35" customFormat="1" x14ac:dyDescent="0.2">
      <c r="C178" s="117"/>
      <c r="D178" s="117"/>
      <c r="E178" s="117"/>
      <c r="F178" s="117"/>
      <c r="G178" s="117"/>
      <c r="H178" s="117"/>
      <c r="I178" s="117"/>
      <c r="J178" s="117"/>
      <c r="K178" s="117"/>
      <c r="L178" s="117"/>
      <c r="N178" s="117"/>
      <c r="O178" s="117"/>
      <c r="P178" s="117"/>
      <c r="Q178" s="117"/>
      <c r="R178" s="117"/>
      <c r="S178" s="117"/>
      <c r="T178" s="117"/>
      <c r="U178" s="117"/>
      <c r="V178" s="117"/>
      <c r="W178" s="45"/>
    </row>
    <row r="179" spans="3:23" s="35" customFormat="1" x14ac:dyDescent="0.2">
      <c r="C179" s="117"/>
      <c r="D179" s="117"/>
      <c r="E179" s="117"/>
      <c r="F179" s="117"/>
      <c r="G179" s="117"/>
      <c r="H179" s="117"/>
      <c r="I179" s="117"/>
      <c r="J179" s="117"/>
      <c r="K179" s="117"/>
      <c r="L179" s="117"/>
      <c r="N179" s="117"/>
      <c r="O179" s="117"/>
      <c r="P179" s="117"/>
      <c r="Q179" s="117"/>
      <c r="R179" s="117"/>
      <c r="S179" s="117"/>
      <c r="T179" s="117"/>
      <c r="U179" s="117"/>
      <c r="V179" s="117"/>
      <c r="W179" s="45"/>
    </row>
    <row r="180" spans="3:23" s="35" customFormat="1" x14ac:dyDescent="0.2">
      <c r="C180" s="117"/>
      <c r="D180" s="117"/>
      <c r="E180" s="117"/>
      <c r="F180" s="117"/>
      <c r="G180" s="117"/>
      <c r="H180" s="117"/>
      <c r="I180" s="117"/>
      <c r="J180" s="117"/>
      <c r="K180" s="117"/>
      <c r="L180" s="117"/>
      <c r="N180" s="117"/>
      <c r="O180" s="117"/>
      <c r="P180" s="117"/>
      <c r="Q180" s="117"/>
      <c r="R180" s="117"/>
      <c r="S180" s="117"/>
      <c r="T180" s="117"/>
      <c r="U180" s="117"/>
      <c r="V180" s="117"/>
      <c r="W180" s="45"/>
    </row>
    <row r="181" spans="3:23" s="35" customFormat="1" x14ac:dyDescent="0.2">
      <c r="C181" s="117"/>
      <c r="D181" s="117"/>
      <c r="E181" s="117"/>
      <c r="F181" s="117"/>
      <c r="G181" s="117"/>
      <c r="H181" s="117"/>
      <c r="I181" s="117"/>
      <c r="J181" s="117"/>
      <c r="K181" s="117"/>
      <c r="L181" s="117"/>
      <c r="N181" s="117"/>
      <c r="O181" s="117"/>
      <c r="P181" s="117"/>
      <c r="Q181" s="117"/>
      <c r="R181" s="117"/>
      <c r="S181" s="117"/>
      <c r="T181" s="117"/>
      <c r="U181" s="117"/>
      <c r="V181" s="117"/>
      <c r="W181" s="45"/>
    </row>
    <row r="182" spans="3:23" s="35" customFormat="1" x14ac:dyDescent="0.2">
      <c r="C182" s="117"/>
      <c r="D182" s="117"/>
      <c r="E182" s="117"/>
      <c r="F182" s="117"/>
      <c r="G182" s="117"/>
      <c r="H182" s="117"/>
      <c r="I182" s="117"/>
      <c r="J182" s="117"/>
      <c r="K182" s="117"/>
      <c r="L182" s="117"/>
      <c r="N182" s="117"/>
      <c r="O182" s="117"/>
      <c r="P182" s="117"/>
      <c r="Q182" s="117"/>
      <c r="R182" s="117"/>
      <c r="S182" s="117"/>
      <c r="T182" s="117"/>
      <c r="U182" s="117"/>
      <c r="V182" s="117"/>
      <c r="W182" s="45"/>
    </row>
    <row r="183" spans="3:23" s="35" customFormat="1" x14ac:dyDescent="0.2">
      <c r="C183" s="117"/>
      <c r="D183" s="117"/>
      <c r="E183" s="117"/>
      <c r="F183" s="117"/>
      <c r="G183" s="117"/>
      <c r="H183" s="117"/>
      <c r="I183" s="117"/>
      <c r="J183" s="117"/>
      <c r="K183" s="117"/>
      <c r="L183" s="117"/>
      <c r="N183" s="117"/>
      <c r="O183" s="117"/>
      <c r="P183" s="117"/>
      <c r="Q183" s="117"/>
      <c r="R183" s="117"/>
      <c r="S183" s="117"/>
      <c r="T183" s="117"/>
      <c r="U183" s="117"/>
      <c r="V183" s="117"/>
      <c r="W183" s="45"/>
    </row>
    <row r="184" spans="3:23" s="35" customFormat="1" x14ac:dyDescent="0.2">
      <c r="C184" s="117"/>
      <c r="D184" s="117"/>
      <c r="E184" s="117"/>
      <c r="F184" s="117"/>
      <c r="G184" s="117"/>
      <c r="H184" s="117"/>
      <c r="I184" s="117"/>
      <c r="J184" s="117"/>
      <c r="K184" s="117"/>
      <c r="L184" s="117"/>
      <c r="N184" s="117"/>
      <c r="O184" s="117"/>
      <c r="P184" s="117"/>
      <c r="Q184" s="117"/>
      <c r="R184" s="117"/>
      <c r="S184" s="117"/>
      <c r="T184" s="117"/>
      <c r="U184" s="117"/>
      <c r="V184" s="117"/>
      <c r="W184" s="45"/>
    </row>
    <row r="185" spans="3:23" s="35" customFormat="1" x14ac:dyDescent="0.2">
      <c r="C185" s="117"/>
      <c r="D185" s="117"/>
      <c r="E185" s="117"/>
      <c r="F185" s="117"/>
      <c r="G185" s="117"/>
      <c r="H185" s="117"/>
      <c r="I185" s="117"/>
      <c r="J185" s="117"/>
      <c r="K185" s="117"/>
      <c r="L185" s="117"/>
      <c r="N185" s="117"/>
      <c r="O185" s="117"/>
      <c r="P185" s="117"/>
      <c r="Q185" s="117"/>
      <c r="R185" s="117"/>
      <c r="S185" s="117"/>
      <c r="T185" s="117"/>
      <c r="U185" s="117"/>
      <c r="V185" s="117"/>
      <c r="W185" s="45"/>
    </row>
    <row r="186" spans="3:23" s="35" customFormat="1" x14ac:dyDescent="0.2">
      <c r="C186" s="117"/>
      <c r="D186" s="117"/>
      <c r="E186" s="117"/>
      <c r="F186" s="117"/>
      <c r="G186" s="117"/>
      <c r="H186" s="117"/>
      <c r="I186" s="117"/>
      <c r="J186" s="117"/>
      <c r="K186" s="117"/>
      <c r="L186" s="117"/>
      <c r="N186" s="117"/>
      <c r="O186" s="117"/>
      <c r="P186" s="117"/>
      <c r="Q186" s="117"/>
      <c r="R186" s="117"/>
      <c r="S186" s="117"/>
      <c r="T186" s="117"/>
      <c r="U186" s="117"/>
      <c r="V186" s="117"/>
      <c r="W186" s="45"/>
    </row>
    <row r="187" spans="3:23" s="35" customFormat="1" x14ac:dyDescent="0.2">
      <c r="C187" s="117"/>
      <c r="D187" s="117"/>
      <c r="E187" s="117"/>
      <c r="F187" s="117"/>
      <c r="G187" s="117"/>
      <c r="H187" s="117"/>
      <c r="I187" s="117"/>
      <c r="J187" s="117"/>
      <c r="K187" s="117"/>
      <c r="L187" s="117"/>
      <c r="N187" s="117"/>
      <c r="O187" s="117"/>
      <c r="P187" s="117"/>
      <c r="Q187" s="117"/>
      <c r="R187" s="117"/>
      <c r="S187" s="117"/>
      <c r="T187" s="117"/>
      <c r="U187" s="117"/>
      <c r="V187" s="117"/>
      <c r="W187" s="45"/>
    </row>
    <row r="188" spans="3:23" s="35" customFormat="1" x14ac:dyDescent="0.2">
      <c r="C188" s="117"/>
      <c r="D188" s="117"/>
      <c r="E188" s="117"/>
      <c r="F188" s="117"/>
      <c r="G188" s="117"/>
      <c r="H188" s="117"/>
      <c r="I188" s="117"/>
      <c r="J188" s="117"/>
      <c r="K188" s="117"/>
      <c r="L188" s="117"/>
      <c r="N188" s="117"/>
      <c r="O188" s="117"/>
      <c r="P188" s="117"/>
      <c r="Q188" s="117"/>
      <c r="R188" s="117"/>
      <c r="S188" s="117"/>
      <c r="T188" s="117"/>
      <c r="U188" s="117"/>
      <c r="V188" s="117"/>
      <c r="W188" s="45"/>
    </row>
    <row r="189" spans="3:23" s="35" customFormat="1" x14ac:dyDescent="0.2">
      <c r="C189" s="117"/>
      <c r="D189" s="117"/>
      <c r="E189" s="117"/>
      <c r="F189" s="117"/>
      <c r="G189" s="117"/>
      <c r="H189" s="117"/>
      <c r="I189" s="117"/>
      <c r="J189" s="117"/>
      <c r="K189" s="117"/>
      <c r="L189" s="117"/>
      <c r="N189" s="117"/>
      <c r="O189" s="117"/>
      <c r="P189" s="117"/>
      <c r="Q189" s="117"/>
      <c r="R189" s="117"/>
      <c r="S189" s="117"/>
      <c r="T189" s="117"/>
      <c r="U189" s="117"/>
      <c r="V189" s="117"/>
      <c r="W189" s="45"/>
    </row>
    <row r="190" spans="3:23" s="35" customFormat="1" x14ac:dyDescent="0.2">
      <c r="C190" s="117"/>
      <c r="D190" s="117"/>
      <c r="E190" s="117"/>
      <c r="F190" s="117"/>
      <c r="G190" s="117"/>
      <c r="H190" s="117"/>
      <c r="I190" s="117"/>
      <c r="J190" s="117"/>
      <c r="K190" s="117"/>
      <c r="L190" s="117"/>
      <c r="N190" s="117"/>
      <c r="O190" s="117"/>
      <c r="P190" s="117"/>
      <c r="Q190" s="117"/>
      <c r="R190" s="117"/>
      <c r="S190" s="117"/>
      <c r="T190" s="117"/>
      <c r="U190" s="117"/>
      <c r="V190" s="117"/>
      <c r="W190" s="45"/>
    </row>
    <row r="191" spans="3:23" s="35" customFormat="1" x14ac:dyDescent="0.2">
      <c r="C191" s="117"/>
      <c r="D191" s="117"/>
      <c r="E191" s="117"/>
      <c r="F191" s="117"/>
      <c r="G191" s="117"/>
      <c r="H191" s="117"/>
      <c r="I191" s="117"/>
      <c r="J191" s="117"/>
      <c r="K191" s="117"/>
      <c r="L191" s="117"/>
      <c r="N191" s="117"/>
      <c r="O191" s="117"/>
      <c r="P191" s="117"/>
      <c r="Q191" s="117"/>
      <c r="R191" s="117"/>
      <c r="S191" s="117"/>
      <c r="T191" s="117"/>
      <c r="U191" s="117"/>
      <c r="V191" s="117"/>
      <c r="W191" s="45"/>
    </row>
    <row r="192" spans="3:23" s="35" customFormat="1" x14ac:dyDescent="0.2">
      <c r="C192" s="117"/>
      <c r="D192" s="117"/>
      <c r="E192" s="117"/>
      <c r="F192" s="117"/>
      <c r="G192" s="117"/>
      <c r="H192" s="117"/>
      <c r="I192" s="117"/>
      <c r="J192" s="117"/>
      <c r="K192" s="117"/>
      <c r="L192" s="117"/>
      <c r="N192" s="117"/>
      <c r="O192" s="117"/>
      <c r="P192" s="117"/>
      <c r="Q192" s="117"/>
      <c r="R192" s="117"/>
      <c r="S192" s="117"/>
      <c r="T192" s="117"/>
      <c r="U192" s="117"/>
      <c r="V192" s="117"/>
      <c r="W192" s="45"/>
    </row>
    <row r="193" spans="3:23" s="35" customFormat="1" x14ac:dyDescent="0.2">
      <c r="C193" s="117"/>
      <c r="D193" s="117"/>
      <c r="E193" s="117"/>
      <c r="F193" s="117"/>
      <c r="G193" s="117"/>
      <c r="H193" s="117"/>
      <c r="I193" s="117"/>
      <c r="J193" s="117"/>
      <c r="K193" s="117"/>
      <c r="L193" s="117"/>
      <c r="N193" s="117"/>
      <c r="O193" s="117"/>
      <c r="P193" s="117"/>
      <c r="Q193" s="117"/>
      <c r="R193" s="117"/>
      <c r="S193" s="117"/>
      <c r="T193" s="117"/>
      <c r="U193" s="117"/>
      <c r="V193" s="117"/>
      <c r="W193" s="45"/>
    </row>
    <row r="194" spans="3:23" s="35" customFormat="1" x14ac:dyDescent="0.2">
      <c r="C194" s="117"/>
      <c r="D194" s="117"/>
      <c r="E194" s="117"/>
      <c r="F194" s="117"/>
      <c r="G194" s="117"/>
      <c r="H194" s="117"/>
      <c r="I194" s="117"/>
      <c r="J194" s="117"/>
      <c r="K194" s="117"/>
      <c r="L194" s="117"/>
      <c r="N194" s="117"/>
      <c r="O194" s="117"/>
      <c r="P194" s="117"/>
      <c r="Q194" s="117"/>
      <c r="R194" s="117"/>
      <c r="S194" s="117"/>
      <c r="T194" s="117"/>
      <c r="U194" s="117"/>
      <c r="V194" s="117"/>
      <c r="W194" s="45"/>
    </row>
    <row r="195" spans="3:23" s="35" customFormat="1" x14ac:dyDescent="0.2">
      <c r="C195" s="117"/>
      <c r="D195" s="117"/>
      <c r="E195" s="117"/>
      <c r="F195" s="117"/>
      <c r="G195" s="117"/>
      <c r="H195" s="117"/>
      <c r="I195" s="117"/>
      <c r="J195" s="117"/>
      <c r="K195" s="117"/>
      <c r="L195" s="117"/>
      <c r="N195" s="117"/>
      <c r="O195" s="117"/>
      <c r="P195" s="117"/>
      <c r="Q195" s="117"/>
      <c r="R195" s="117"/>
      <c r="S195" s="117"/>
      <c r="T195" s="117"/>
      <c r="U195" s="117"/>
      <c r="V195" s="117"/>
      <c r="W195" s="45"/>
    </row>
    <row r="196" spans="3:23" s="35" customFormat="1" x14ac:dyDescent="0.2">
      <c r="C196" s="117"/>
      <c r="D196" s="117"/>
      <c r="E196" s="117"/>
      <c r="F196" s="117"/>
      <c r="G196" s="117"/>
      <c r="H196" s="117"/>
      <c r="I196" s="117"/>
      <c r="J196" s="117"/>
      <c r="K196" s="117"/>
      <c r="L196" s="117"/>
      <c r="N196" s="117"/>
      <c r="O196" s="117"/>
      <c r="P196" s="117"/>
      <c r="Q196" s="117"/>
      <c r="R196" s="117"/>
      <c r="S196" s="117"/>
      <c r="T196" s="117"/>
      <c r="U196" s="117"/>
      <c r="V196" s="117"/>
      <c r="W196" s="45"/>
    </row>
    <row r="197" spans="3:23" s="35" customFormat="1" x14ac:dyDescent="0.2">
      <c r="C197" s="117"/>
      <c r="D197" s="117"/>
      <c r="E197" s="117"/>
      <c r="F197" s="117"/>
      <c r="G197" s="117"/>
      <c r="H197" s="117"/>
      <c r="I197" s="117"/>
      <c r="J197" s="117"/>
      <c r="K197" s="117"/>
      <c r="L197" s="117"/>
      <c r="N197" s="117"/>
      <c r="O197" s="117"/>
      <c r="P197" s="117"/>
      <c r="Q197" s="117"/>
      <c r="R197" s="117"/>
      <c r="S197" s="117"/>
      <c r="T197" s="117"/>
      <c r="U197" s="117"/>
      <c r="V197" s="117"/>
      <c r="W197" s="45"/>
    </row>
    <row r="198" spans="3:23" s="35" customFormat="1" x14ac:dyDescent="0.2">
      <c r="C198" s="117"/>
      <c r="D198" s="117"/>
      <c r="E198" s="117"/>
      <c r="F198" s="117"/>
      <c r="G198" s="117"/>
      <c r="H198" s="117"/>
      <c r="I198" s="117"/>
      <c r="J198" s="117"/>
      <c r="K198" s="117"/>
      <c r="L198" s="117"/>
      <c r="N198" s="117"/>
      <c r="O198" s="117"/>
      <c r="P198" s="117"/>
      <c r="Q198" s="117"/>
      <c r="R198" s="117"/>
      <c r="S198" s="117"/>
      <c r="T198" s="117"/>
      <c r="U198" s="117"/>
      <c r="V198" s="117"/>
      <c r="W198" s="45"/>
    </row>
    <row r="199" spans="3:23" s="35" customFormat="1" x14ac:dyDescent="0.2">
      <c r="C199" s="117"/>
      <c r="D199" s="117"/>
      <c r="E199" s="117"/>
      <c r="F199" s="117"/>
      <c r="G199" s="117"/>
      <c r="H199" s="117"/>
      <c r="I199" s="117"/>
      <c r="J199" s="117"/>
      <c r="K199" s="117"/>
      <c r="L199" s="117"/>
      <c r="N199" s="117"/>
      <c r="O199" s="117"/>
      <c r="P199" s="117"/>
      <c r="Q199" s="117"/>
      <c r="R199" s="117"/>
      <c r="S199" s="117"/>
      <c r="T199" s="117"/>
      <c r="U199" s="117"/>
      <c r="V199" s="117"/>
      <c r="W199" s="45"/>
    </row>
    <row r="200" spans="3:23" s="35" customFormat="1" x14ac:dyDescent="0.2">
      <c r="C200" s="117"/>
      <c r="D200" s="117"/>
      <c r="E200" s="117"/>
      <c r="F200" s="117"/>
      <c r="G200" s="117"/>
      <c r="H200" s="117"/>
      <c r="I200" s="117"/>
      <c r="J200" s="117"/>
      <c r="K200" s="117"/>
      <c r="L200" s="117"/>
      <c r="N200" s="117"/>
      <c r="O200" s="117"/>
      <c r="P200" s="117"/>
      <c r="Q200" s="117"/>
      <c r="R200" s="117"/>
      <c r="S200" s="117"/>
      <c r="T200" s="117"/>
      <c r="U200" s="117"/>
      <c r="V200" s="117"/>
      <c r="W200" s="45"/>
    </row>
  </sheetData>
  <autoFilter ref="B6:L19" xr:uid="{00000000-0001-0000-0000-000000000000}"/>
  <mergeCells count="1">
    <mergeCell ref="B4:G4"/>
  </mergeCells>
  <phoneticPr fontId="16" type="noConversion"/>
  <conditionalFormatting sqref="L13:M1048576 L6:M6 M10">
    <cfRule type="cellIs" dxfId="19" priority="2" operator="equal">
      <formula>1</formula>
    </cfRule>
  </conditionalFormatting>
  <conditionalFormatting sqref="M13:M62">
    <cfRule type="cellIs" dxfId="18" priority="1" stopIfTrue="1" operator="equal">
      <formula>"No"</formula>
    </cfRule>
  </conditionalFormatting>
  <pageMargins left="0.7" right="0.7" top="0.75" bottom="0.75" header="0.3" footer="0.3"/>
  <pageSetup orientation="portrait" horizontalDpi="0" verticalDpi="0"/>
  <ignoredErrors>
    <ignoredError sqref="O9:S9 O10 R10" formula="1"/>
  </ignoredError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CF2805-1DD1-8049-9435-FD2A0828DDE3}">
  <sheetPr codeName="Sheet9">
    <tabColor rgb="FF74BF4B"/>
  </sheetPr>
  <dimension ref="A1:AG225"/>
  <sheetViews>
    <sheetView zoomScaleNormal="100" workbookViewId="0">
      <pane xSplit="3" ySplit="7" topLeftCell="D8" activePane="bottomRight" state="frozen"/>
      <selection pane="topRight" activeCell="C1" sqref="C1"/>
      <selection pane="bottomLeft" activeCell="A3" sqref="A3"/>
      <selection pane="bottomRight"/>
    </sheetView>
  </sheetViews>
  <sheetFormatPr baseColWidth="10" defaultColWidth="11" defaultRowHeight="16" x14ac:dyDescent="0.2"/>
  <cols>
    <col min="1" max="1" width="4.83203125" style="106" customWidth="1"/>
    <col min="2" max="2" width="17.33203125" bestFit="1" customWidth="1"/>
    <col min="3" max="3" width="46" bestFit="1" customWidth="1"/>
    <col min="4" max="6" width="12.83203125" customWidth="1"/>
    <col min="7" max="7" width="12.83203125" style="1" customWidth="1"/>
    <col min="8" max="10" width="12.83203125" customWidth="1"/>
    <col min="11" max="11" width="12.83203125" style="1" customWidth="1"/>
    <col min="12" max="33" width="11" style="106"/>
  </cols>
  <sheetData>
    <row r="1" spans="1:33" s="106" customFormat="1" ht="40" customHeight="1" x14ac:dyDescent="0.3">
      <c r="B1" s="89" t="s">
        <v>430</v>
      </c>
      <c r="G1" s="266"/>
      <c r="K1" s="266"/>
    </row>
    <row r="2" spans="1:33" s="106" customFormat="1" ht="20" customHeight="1" x14ac:dyDescent="0.2">
      <c r="G2" s="266"/>
      <c r="K2" s="266"/>
    </row>
    <row r="3" spans="1:33" s="20" customFormat="1" ht="20" customHeight="1" x14ac:dyDescent="0.2">
      <c r="A3" s="88"/>
      <c r="B3" s="421" t="s">
        <v>42</v>
      </c>
      <c r="C3" s="421"/>
      <c r="D3" s="421"/>
      <c r="E3" s="421"/>
      <c r="F3" s="108"/>
      <c r="G3" s="108"/>
      <c r="H3" s="108"/>
      <c r="I3" s="108"/>
      <c r="J3" s="108"/>
      <c r="K3" s="108"/>
      <c r="L3" s="88"/>
      <c r="M3" s="88"/>
      <c r="N3" s="88"/>
      <c r="O3" s="88"/>
      <c r="P3" s="88"/>
      <c r="Q3" s="88"/>
      <c r="R3" s="88"/>
      <c r="S3" s="88"/>
      <c r="T3" s="88"/>
      <c r="U3" s="88"/>
      <c r="V3" s="88"/>
      <c r="W3" s="88"/>
      <c r="X3" s="88"/>
      <c r="Y3" s="88"/>
      <c r="Z3" s="88"/>
      <c r="AA3" s="88"/>
      <c r="AB3" s="88"/>
      <c r="AC3" s="88"/>
      <c r="AD3" s="88"/>
      <c r="AE3" s="88"/>
      <c r="AF3" s="88"/>
      <c r="AG3" s="88"/>
    </row>
    <row r="4" spans="1:33" s="26" customFormat="1" ht="77" customHeight="1" x14ac:dyDescent="0.2">
      <c r="A4" s="36"/>
      <c r="B4" s="422" t="s">
        <v>481</v>
      </c>
      <c r="C4" s="422"/>
      <c r="D4" s="422"/>
      <c r="E4" s="422"/>
      <c r="F4" s="81"/>
      <c r="G4" s="81"/>
      <c r="H4" s="81"/>
      <c r="I4" s="81"/>
      <c r="J4" s="81"/>
      <c r="K4" s="81"/>
      <c r="L4" s="36"/>
      <c r="M4" s="36"/>
      <c r="N4" s="36"/>
      <c r="O4" s="36"/>
      <c r="P4" s="36"/>
      <c r="Q4" s="36"/>
      <c r="R4" s="36"/>
      <c r="S4" s="36"/>
      <c r="T4" s="36"/>
      <c r="U4" s="36"/>
      <c r="V4" s="36"/>
      <c r="W4" s="36"/>
      <c r="X4" s="36"/>
      <c r="Y4" s="36"/>
      <c r="Z4" s="36"/>
      <c r="AA4" s="36"/>
      <c r="AB4" s="36"/>
      <c r="AC4" s="36"/>
      <c r="AD4" s="36"/>
      <c r="AE4" s="36"/>
      <c r="AF4" s="36"/>
      <c r="AG4" s="36"/>
    </row>
    <row r="5" spans="1:33" s="264" customFormat="1" ht="20" customHeight="1" x14ac:dyDescent="0.2">
      <c r="D5" s="265"/>
      <c r="E5" s="265"/>
      <c r="F5" s="265"/>
      <c r="G5" s="265"/>
      <c r="H5" s="265"/>
      <c r="I5" s="265"/>
      <c r="J5" s="265"/>
      <c r="K5" s="265"/>
      <c r="L5" s="265"/>
      <c r="M5" s="265"/>
      <c r="N5" s="265"/>
      <c r="O5" s="265"/>
      <c r="Q5" s="265"/>
      <c r="R5" s="265"/>
      <c r="S5" s="265"/>
      <c r="U5" s="265"/>
      <c r="V5" s="265"/>
      <c r="W5" s="265"/>
      <c r="Y5" s="265"/>
      <c r="Z5" s="265"/>
      <c r="AA5" s="265"/>
    </row>
    <row r="6" spans="1:33" s="60" customFormat="1" ht="40" customHeight="1" x14ac:dyDescent="0.2">
      <c r="A6" s="72"/>
      <c r="B6" s="429" t="s">
        <v>431</v>
      </c>
      <c r="C6" s="429" t="s">
        <v>43</v>
      </c>
      <c r="D6" s="430" t="s">
        <v>419</v>
      </c>
      <c r="E6" s="430"/>
      <c r="F6" s="430"/>
      <c r="G6" s="430"/>
      <c r="H6" s="431" t="s">
        <v>97</v>
      </c>
      <c r="I6" s="431"/>
      <c r="J6" s="431"/>
      <c r="K6" s="431"/>
      <c r="L6" s="72"/>
      <c r="M6" s="72"/>
      <c r="N6" s="72"/>
      <c r="O6" s="72"/>
      <c r="P6" s="72"/>
      <c r="Q6" s="72"/>
      <c r="R6" s="72"/>
      <c r="S6" s="72"/>
      <c r="T6" s="72"/>
      <c r="U6" s="72"/>
      <c r="V6" s="72"/>
      <c r="W6" s="72"/>
      <c r="X6" s="72"/>
      <c r="Y6" s="72"/>
      <c r="Z6" s="72"/>
      <c r="AA6" s="72"/>
      <c r="AB6" s="72"/>
      <c r="AC6" s="72"/>
      <c r="AD6" s="72"/>
      <c r="AE6" s="72"/>
      <c r="AF6" s="72"/>
      <c r="AG6" s="72"/>
    </row>
    <row r="7" spans="1:33" s="308" customFormat="1" ht="32" customHeight="1" x14ac:dyDescent="0.2">
      <c r="A7" s="307"/>
      <c r="B7" s="429"/>
      <c r="C7" s="429"/>
      <c r="D7" s="309" t="s">
        <v>432</v>
      </c>
      <c r="E7" s="309" t="s">
        <v>433</v>
      </c>
      <c r="F7" s="309" t="s">
        <v>434</v>
      </c>
      <c r="G7" s="309" t="s">
        <v>183</v>
      </c>
      <c r="H7" s="310" t="s">
        <v>432</v>
      </c>
      <c r="I7" s="310" t="s">
        <v>433</v>
      </c>
      <c r="J7" s="310" t="s">
        <v>434</v>
      </c>
      <c r="K7" s="310" t="s">
        <v>183</v>
      </c>
      <c r="L7" s="307"/>
      <c r="M7" s="307"/>
      <c r="N7" s="307"/>
      <c r="O7" s="307"/>
      <c r="P7" s="307"/>
      <c r="Q7" s="307"/>
      <c r="R7" s="307"/>
      <c r="S7" s="307"/>
      <c r="T7" s="307"/>
      <c r="U7" s="307"/>
      <c r="V7" s="307"/>
      <c r="W7" s="307"/>
      <c r="X7" s="307"/>
      <c r="Y7" s="307"/>
      <c r="Z7" s="307"/>
      <c r="AA7" s="307"/>
      <c r="AB7" s="307"/>
      <c r="AC7" s="307"/>
      <c r="AD7" s="307"/>
      <c r="AE7" s="307"/>
      <c r="AF7" s="307"/>
      <c r="AG7" s="307"/>
    </row>
    <row r="8" spans="1:33" s="315" customFormat="1" ht="32" customHeight="1" x14ac:dyDescent="0.2">
      <c r="A8" s="313"/>
      <c r="B8" s="318" t="s">
        <v>435</v>
      </c>
      <c r="C8" s="318"/>
      <c r="D8" s="314"/>
      <c r="E8" s="314"/>
      <c r="F8" s="314"/>
      <c r="G8" s="314"/>
      <c r="H8" s="314"/>
      <c r="I8" s="314"/>
      <c r="J8" s="314"/>
      <c r="K8" s="314"/>
      <c r="L8" s="313"/>
      <c r="M8" s="313"/>
      <c r="N8" s="313"/>
      <c r="O8" s="313"/>
      <c r="P8" s="313"/>
      <c r="Q8" s="313"/>
      <c r="R8" s="313"/>
      <c r="S8" s="313"/>
      <c r="T8" s="313"/>
      <c r="U8" s="313"/>
      <c r="V8" s="313"/>
      <c r="W8" s="313"/>
      <c r="X8" s="313"/>
      <c r="Y8" s="313"/>
      <c r="Z8" s="313"/>
      <c r="AA8" s="313"/>
      <c r="AB8" s="313"/>
      <c r="AC8" s="313"/>
      <c r="AD8" s="313"/>
      <c r="AE8" s="313"/>
      <c r="AF8" s="313"/>
      <c r="AG8" s="313"/>
    </row>
    <row r="9" spans="1:33" ht="20" customHeight="1" x14ac:dyDescent="0.2">
      <c r="B9" s="186" t="s">
        <v>436</v>
      </c>
      <c r="C9" s="186" t="str">
        <f>'Software costs'!B7</f>
        <v>macOS License</v>
      </c>
      <c r="D9" s="300">
        <f>'Software costs'!J7</f>
        <v>0</v>
      </c>
      <c r="E9" s="300">
        <f t="shared" ref="E9:E27" si="0">D9</f>
        <v>0</v>
      </c>
      <c r="F9" s="300">
        <f t="shared" ref="F9:F27" si="1">D9</f>
        <v>0</v>
      </c>
      <c r="G9" s="383">
        <f t="shared" ref="G9:G54" si="2">SUM(D9:F9)</f>
        <v>0</v>
      </c>
      <c r="H9" s="300">
        <f>'Software costs'!K7</f>
        <v>0</v>
      </c>
      <c r="I9" s="300">
        <f t="shared" ref="I9:I17" si="3">H9</f>
        <v>0</v>
      </c>
      <c r="J9" s="300">
        <f t="shared" ref="J9:J17" si="4">H9</f>
        <v>0</v>
      </c>
      <c r="K9" s="383">
        <f t="shared" ref="K9:K54" si="5">SUM(H9:J9)</f>
        <v>0</v>
      </c>
    </row>
    <row r="10" spans="1:33" ht="20" customHeight="1" x14ac:dyDescent="0.2">
      <c r="B10" s="186" t="s">
        <v>436</v>
      </c>
      <c r="C10" s="186" t="str">
        <f>'Software costs'!B8</f>
        <v>macOS Support</v>
      </c>
      <c r="D10" s="300">
        <f>'Software costs'!J8</f>
        <v>0</v>
      </c>
      <c r="E10" s="300">
        <f t="shared" si="0"/>
        <v>0</v>
      </c>
      <c r="F10" s="300">
        <f t="shared" si="1"/>
        <v>0</v>
      </c>
      <c r="G10" s="383">
        <f t="shared" si="2"/>
        <v>0</v>
      </c>
      <c r="H10" s="300">
        <f>'Software costs'!K8</f>
        <v>0</v>
      </c>
      <c r="I10" s="300">
        <f t="shared" si="3"/>
        <v>0</v>
      </c>
      <c r="J10" s="300">
        <f t="shared" si="4"/>
        <v>0</v>
      </c>
      <c r="K10" s="383">
        <f t="shared" si="5"/>
        <v>0</v>
      </c>
    </row>
    <row r="11" spans="1:33" ht="20" customHeight="1" x14ac:dyDescent="0.2">
      <c r="B11" s="186" t="s">
        <v>436</v>
      </c>
      <c r="C11" s="186" t="str">
        <f>'Software costs'!B9</f>
        <v>Windows OS License</v>
      </c>
      <c r="D11" s="300">
        <f>'Software costs'!J9</f>
        <v>0</v>
      </c>
      <c r="E11" s="300">
        <f t="shared" ref="E11:E12" si="6">D11</f>
        <v>0</v>
      </c>
      <c r="F11" s="300">
        <f t="shared" ref="F11:F12" si="7">D11</f>
        <v>0</v>
      </c>
      <c r="G11" s="383">
        <f t="shared" ref="G11:G12" si="8">SUM(D11:F11)</f>
        <v>0</v>
      </c>
      <c r="H11" s="300">
        <f>'Software costs'!K9</f>
        <v>0</v>
      </c>
      <c r="I11" s="300">
        <f t="shared" si="3"/>
        <v>0</v>
      </c>
      <c r="J11" s="300">
        <f t="shared" si="4"/>
        <v>0</v>
      </c>
      <c r="K11" s="383">
        <f t="shared" ref="K11:K12" si="9">SUM(H11:J11)</f>
        <v>0</v>
      </c>
    </row>
    <row r="12" spans="1:33" ht="20" customHeight="1" x14ac:dyDescent="0.2">
      <c r="B12" s="186" t="s">
        <v>436</v>
      </c>
      <c r="C12" s="186" t="str">
        <f>'Software costs'!B10</f>
        <v>Windows OS Support</v>
      </c>
      <c r="D12" s="300">
        <f>'Software costs'!J10</f>
        <v>0</v>
      </c>
      <c r="E12" s="300">
        <f t="shared" si="6"/>
        <v>0</v>
      </c>
      <c r="F12" s="300">
        <f t="shared" si="7"/>
        <v>0</v>
      </c>
      <c r="G12" s="383">
        <f t="shared" si="8"/>
        <v>0</v>
      </c>
      <c r="H12" s="300">
        <f>'Software costs'!K10</f>
        <v>0</v>
      </c>
      <c r="I12" s="300">
        <f t="shared" si="3"/>
        <v>0</v>
      </c>
      <c r="J12" s="300">
        <f t="shared" si="4"/>
        <v>0</v>
      </c>
      <c r="K12" s="383">
        <f t="shared" si="9"/>
        <v>0</v>
      </c>
    </row>
    <row r="13" spans="1:33" ht="20" customHeight="1" x14ac:dyDescent="0.2">
      <c r="B13" s="186" t="s">
        <v>436</v>
      </c>
      <c r="C13" s="186" t="str">
        <f>'Software costs'!B11</f>
        <v>Device Management Mac</v>
      </c>
      <c r="D13" s="300">
        <f>'Software costs'!J11</f>
        <v>33.333333333333336</v>
      </c>
      <c r="E13" s="300">
        <f t="shared" ref="E13:E14" si="10">D13</f>
        <v>33.333333333333336</v>
      </c>
      <c r="F13" s="300">
        <f t="shared" ref="F13:F14" si="11">D13</f>
        <v>33.333333333333336</v>
      </c>
      <c r="G13" s="383">
        <f t="shared" ref="G13:G14" si="12">SUM(D13:F13)</f>
        <v>100</v>
      </c>
      <c r="H13" s="300">
        <f>'Software costs'!K11</f>
        <v>0</v>
      </c>
      <c r="I13" s="300">
        <f t="shared" si="3"/>
        <v>0</v>
      </c>
      <c r="J13" s="300">
        <f t="shared" si="4"/>
        <v>0</v>
      </c>
      <c r="K13" s="383">
        <f t="shared" ref="K13:K14" si="13">SUM(H13:J13)</f>
        <v>0</v>
      </c>
    </row>
    <row r="14" spans="1:33" ht="20" customHeight="1" x14ac:dyDescent="0.2">
      <c r="B14" s="186" t="s">
        <v>436</v>
      </c>
      <c r="C14" s="186" t="str">
        <f>'Software costs'!B12</f>
        <v>Device Management Support Mac</v>
      </c>
      <c r="D14" s="300">
        <f>'Software costs'!J12</f>
        <v>33.333333333333336</v>
      </c>
      <c r="E14" s="300">
        <f t="shared" si="10"/>
        <v>33.333333333333336</v>
      </c>
      <c r="F14" s="300">
        <f t="shared" si="11"/>
        <v>33.333333333333336</v>
      </c>
      <c r="G14" s="383">
        <f t="shared" si="12"/>
        <v>100</v>
      </c>
      <c r="H14" s="300">
        <f>'Software costs'!K12</f>
        <v>0</v>
      </c>
      <c r="I14" s="300">
        <f t="shared" si="3"/>
        <v>0</v>
      </c>
      <c r="J14" s="300">
        <f t="shared" si="4"/>
        <v>0</v>
      </c>
      <c r="K14" s="383">
        <f t="shared" si="13"/>
        <v>0</v>
      </c>
    </row>
    <row r="15" spans="1:33" ht="20" customHeight="1" x14ac:dyDescent="0.2">
      <c r="B15" s="186" t="s">
        <v>436</v>
      </c>
      <c r="C15" s="186" t="str">
        <f>'Software costs'!B13</f>
        <v>Device Management Windows</v>
      </c>
      <c r="D15" s="300">
        <f>'Software costs'!J13</f>
        <v>0</v>
      </c>
      <c r="E15" s="300">
        <f t="shared" si="0"/>
        <v>0</v>
      </c>
      <c r="F15" s="300">
        <f t="shared" si="1"/>
        <v>0</v>
      </c>
      <c r="G15" s="383">
        <f t="shared" si="2"/>
        <v>0</v>
      </c>
      <c r="H15" s="300">
        <f>'Software costs'!K13</f>
        <v>33.333333333333336</v>
      </c>
      <c r="I15" s="300">
        <f t="shared" si="3"/>
        <v>33.333333333333336</v>
      </c>
      <c r="J15" s="300">
        <f t="shared" si="4"/>
        <v>33.333333333333336</v>
      </c>
      <c r="K15" s="383">
        <f t="shared" si="5"/>
        <v>100</v>
      </c>
    </row>
    <row r="16" spans="1:33" ht="20" customHeight="1" x14ac:dyDescent="0.2">
      <c r="B16" s="186" t="s">
        <v>436</v>
      </c>
      <c r="C16" s="186" t="str">
        <f>'Software costs'!B14</f>
        <v>Device Management Support Windows</v>
      </c>
      <c r="D16" s="300">
        <f>'Software costs'!J14</f>
        <v>0</v>
      </c>
      <c r="E16" s="300">
        <f t="shared" si="0"/>
        <v>0</v>
      </c>
      <c r="F16" s="300">
        <f t="shared" si="1"/>
        <v>0</v>
      </c>
      <c r="G16" s="383">
        <f t="shared" si="2"/>
        <v>0</v>
      </c>
      <c r="H16" s="300">
        <f>'Software costs'!K14</f>
        <v>33.333333333333336</v>
      </c>
      <c r="I16" s="300">
        <f t="shared" si="3"/>
        <v>33.333333333333336</v>
      </c>
      <c r="J16" s="300">
        <f t="shared" si="4"/>
        <v>33.333333333333336</v>
      </c>
      <c r="K16" s="383">
        <f t="shared" si="5"/>
        <v>100</v>
      </c>
    </row>
    <row r="17" spans="1:33" s="5" customFormat="1" ht="20" customHeight="1" x14ac:dyDescent="0.2">
      <c r="A17" s="264"/>
      <c r="B17" s="186" t="s">
        <v>436</v>
      </c>
      <c r="C17" s="186" t="str">
        <f>'Software costs'!B15</f>
        <v>Microsoft Suite</v>
      </c>
      <c r="D17" s="300">
        <f>'Software costs'!J15</f>
        <v>16.666666666666668</v>
      </c>
      <c r="E17" s="301">
        <f t="shared" si="0"/>
        <v>16.666666666666668</v>
      </c>
      <c r="F17" s="301">
        <f t="shared" si="1"/>
        <v>16.666666666666668</v>
      </c>
      <c r="G17" s="383">
        <f t="shared" si="2"/>
        <v>50</v>
      </c>
      <c r="H17" s="300">
        <f>'Software costs'!K15</f>
        <v>16.666666666666668</v>
      </c>
      <c r="I17" s="300">
        <f t="shared" si="3"/>
        <v>16.666666666666668</v>
      </c>
      <c r="J17" s="300">
        <f t="shared" si="4"/>
        <v>16.666666666666668</v>
      </c>
      <c r="K17" s="383">
        <f>SUM(H17:J17)</f>
        <v>50</v>
      </c>
      <c r="L17" s="264"/>
      <c r="M17" s="264"/>
      <c r="N17" s="264"/>
      <c r="O17" s="264"/>
      <c r="P17" s="264"/>
      <c r="Q17" s="264"/>
      <c r="R17" s="264"/>
      <c r="S17" s="264"/>
      <c r="T17" s="264"/>
      <c r="U17" s="264"/>
      <c r="V17" s="264"/>
      <c r="W17" s="264"/>
      <c r="X17" s="264"/>
      <c r="Y17" s="264"/>
      <c r="Z17" s="264"/>
      <c r="AA17" s="264"/>
      <c r="AB17" s="264"/>
      <c r="AC17" s="264"/>
      <c r="AD17" s="264"/>
      <c r="AE17" s="264"/>
      <c r="AF17" s="264"/>
      <c r="AG17" s="264"/>
    </row>
    <row r="18" spans="1:33" s="5" customFormat="1" ht="20" customHeight="1" x14ac:dyDescent="0.2">
      <c r="A18" s="264"/>
      <c r="B18" s="186" t="s">
        <v>436</v>
      </c>
      <c r="C18" s="186" t="str">
        <f>'Software costs'!B16</f>
        <v>Microsoft Suite - unused components</v>
      </c>
      <c r="D18" s="300">
        <f>'Software costs'!J16</f>
        <v>0</v>
      </c>
      <c r="E18" s="302">
        <f t="shared" si="0"/>
        <v>0</v>
      </c>
      <c r="F18" s="302">
        <f t="shared" si="1"/>
        <v>0</v>
      </c>
      <c r="G18" s="383">
        <f t="shared" si="2"/>
        <v>0</v>
      </c>
      <c r="H18" s="300">
        <f>'Software costs'!K16</f>
        <v>0</v>
      </c>
      <c r="I18" s="300">
        <v>0</v>
      </c>
      <c r="J18" s="300">
        <v>0</v>
      </c>
      <c r="K18" s="383">
        <f>SUM(H18:J18)</f>
        <v>0</v>
      </c>
      <c r="L18" s="264"/>
      <c r="M18" s="264"/>
      <c r="N18" s="264"/>
      <c r="O18" s="264"/>
      <c r="P18" s="264"/>
      <c r="Q18" s="264"/>
      <c r="R18" s="264"/>
      <c r="S18" s="264"/>
      <c r="T18" s="264"/>
      <c r="U18" s="264"/>
      <c r="V18" s="264"/>
      <c r="W18" s="264"/>
      <c r="X18" s="264"/>
      <c r="Y18" s="264"/>
      <c r="Z18" s="264"/>
      <c r="AA18" s="264"/>
      <c r="AB18" s="264"/>
      <c r="AC18" s="264"/>
      <c r="AD18" s="264"/>
      <c r="AE18" s="264"/>
      <c r="AF18" s="264"/>
      <c r="AG18" s="264"/>
    </row>
    <row r="19" spans="1:33" ht="20" customHeight="1" x14ac:dyDescent="0.2">
      <c r="B19" s="186" t="s">
        <v>436</v>
      </c>
      <c r="C19" s="186" t="str">
        <f>'Software costs'!B17</f>
        <v>Local application store Mac</v>
      </c>
      <c r="D19" s="300">
        <f>'Software costs'!J17</f>
        <v>0</v>
      </c>
      <c r="E19" s="300">
        <f t="shared" ref="E19" si="14">D19</f>
        <v>0</v>
      </c>
      <c r="F19" s="300">
        <f t="shared" ref="F19" si="15">D19</f>
        <v>0</v>
      </c>
      <c r="G19" s="383">
        <f t="shared" ref="G19" si="16">SUM(D19:F19)</f>
        <v>0</v>
      </c>
      <c r="H19" s="300">
        <f>'Software costs'!K17</f>
        <v>0</v>
      </c>
      <c r="I19" s="300">
        <f t="shared" ref="I19" si="17">H19</f>
        <v>0</v>
      </c>
      <c r="J19" s="300">
        <f>H19</f>
        <v>0</v>
      </c>
      <c r="K19" s="383">
        <f t="shared" ref="K19" si="18">SUM(H19:J19)</f>
        <v>0</v>
      </c>
    </row>
    <row r="20" spans="1:33" ht="20" customHeight="1" x14ac:dyDescent="0.2">
      <c r="B20" s="186" t="s">
        <v>436</v>
      </c>
      <c r="C20" s="186" t="str">
        <f>'Software costs'!B18</f>
        <v>Local application store Windows</v>
      </c>
      <c r="D20" s="300">
        <f>'Software costs'!J18</f>
        <v>0</v>
      </c>
      <c r="E20" s="300">
        <f t="shared" si="0"/>
        <v>0</v>
      </c>
      <c r="F20" s="300">
        <f t="shared" si="1"/>
        <v>0</v>
      </c>
      <c r="G20" s="383">
        <f t="shared" si="2"/>
        <v>0</v>
      </c>
      <c r="H20" s="300">
        <f>'Software costs'!K18</f>
        <v>0</v>
      </c>
      <c r="I20" s="300">
        <f t="shared" ref="I20:I27" si="19">H20</f>
        <v>0</v>
      </c>
      <c r="J20" s="300">
        <f>H20</f>
        <v>0</v>
      </c>
      <c r="K20" s="383">
        <f t="shared" si="5"/>
        <v>0</v>
      </c>
    </row>
    <row r="21" spans="1:33" s="5" customFormat="1" ht="20" customHeight="1" x14ac:dyDescent="0.2">
      <c r="A21" s="264"/>
      <c r="B21" s="186" t="s">
        <v>436</v>
      </c>
      <c r="C21" s="186" t="str">
        <f>'Software costs'!B19</f>
        <v>Antivirus</v>
      </c>
      <c r="D21" s="300">
        <f>'Software costs'!J19</f>
        <v>16.666666666666668</v>
      </c>
      <c r="E21" s="301">
        <f>D21</f>
        <v>16.666666666666668</v>
      </c>
      <c r="F21" s="301">
        <f>D21</f>
        <v>16.666666666666668</v>
      </c>
      <c r="G21" s="383">
        <f>SUM(D21:F21)</f>
        <v>50</v>
      </c>
      <c r="H21" s="300">
        <f>'Software costs'!K19</f>
        <v>16.666666666666668</v>
      </c>
      <c r="I21" s="300">
        <f>H21</f>
        <v>16.666666666666668</v>
      </c>
      <c r="J21" s="300">
        <f>H21</f>
        <v>16.666666666666668</v>
      </c>
      <c r="K21" s="383">
        <f>SUM(H21:J21)</f>
        <v>50</v>
      </c>
      <c r="L21" s="264"/>
      <c r="M21" s="264"/>
      <c r="N21" s="264"/>
      <c r="O21" s="264"/>
      <c r="P21" s="264"/>
      <c r="Q21" s="264"/>
      <c r="R21" s="264"/>
      <c r="S21" s="264"/>
      <c r="T21" s="264"/>
      <c r="U21" s="264"/>
      <c r="V21" s="264"/>
      <c r="W21" s="264"/>
      <c r="X21" s="264"/>
      <c r="Y21" s="264"/>
      <c r="Z21" s="264"/>
      <c r="AA21" s="264"/>
      <c r="AB21" s="264"/>
      <c r="AC21" s="264"/>
      <c r="AD21" s="264"/>
      <c r="AE21" s="264"/>
      <c r="AF21" s="264"/>
      <c r="AG21" s="264"/>
    </row>
    <row r="22" spans="1:33" s="5" customFormat="1" ht="20" customHeight="1" x14ac:dyDescent="0.2">
      <c r="A22" s="264"/>
      <c r="B22" s="186" t="s">
        <v>436</v>
      </c>
      <c r="C22" s="186" t="str">
        <f>'Software costs'!B20</f>
        <v>Backup</v>
      </c>
      <c r="D22" s="300">
        <f>'Software costs'!J20</f>
        <v>16.666666666666668</v>
      </c>
      <c r="E22" s="301">
        <f t="shared" si="0"/>
        <v>16.666666666666668</v>
      </c>
      <c r="F22" s="301">
        <f t="shared" si="1"/>
        <v>16.666666666666668</v>
      </c>
      <c r="G22" s="383">
        <f t="shared" si="2"/>
        <v>50</v>
      </c>
      <c r="H22" s="300">
        <f>'Software costs'!K20</f>
        <v>16.666666666666668</v>
      </c>
      <c r="I22" s="300">
        <f t="shared" si="19"/>
        <v>16.666666666666668</v>
      </c>
      <c r="J22" s="300">
        <f>H22</f>
        <v>16.666666666666668</v>
      </c>
      <c r="K22" s="383">
        <f t="shared" si="5"/>
        <v>50</v>
      </c>
      <c r="L22" s="264"/>
      <c r="M22" s="264"/>
      <c r="N22" s="264"/>
      <c r="O22" s="264"/>
      <c r="P22" s="264"/>
      <c r="Q22" s="264"/>
      <c r="R22" s="264"/>
      <c r="S22" s="264"/>
      <c r="T22" s="264"/>
      <c r="U22" s="264"/>
      <c r="V22" s="264"/>
      <c r="W22" s="264"/>
      <c r="X22" s="264"/>
      <c r="Y22" s="264"/>
      <c r="Z22" s="264"/>
      <c r="AA22" s="264"/>
      <c r="AB22" s="264"/>
      <c r="AC22" s="264"/>
      <c r="AD22" s="264"/>
      <c r="AE22" s="264"/>
      <c r="AF22" s="264"/>
      <c r="AG22" s="264"/>
    </row>
    <row r="23" spans="1:33" s="5" customFormat="1" ht="20" customHeight="1" x14ac:dyDescent="0.2">
      <c r="A23" s="264"/>
      <c r="B23" s="186" t="s">
        <v>436</v>
      </c>
      <c r="C23" s="186" t="str">
        <f>'Software costs'!B21</f>
        <v>Password Manager</v>
      </c>
      <c r="D23" s="300">
        <f>'Software costs'!J21</f>
        <v>16.666666666666668</v>
      </c>
      <c r="E23" s="301">
        <f t="shared" si="0"/>
        <v>16.666666666666668</v>
      </c>
      <c r="F23" s="301">
        <f t="shared" si="1"/>
        <v>16.666666666666668</v>
      </c>
      <c r="G23" s="383">
        <f t="shared" si="2"/>
        <v>50</v>
      </c>
      <c r="H23" s="300">
        <f>'Software costs'!K21</f>
        <v>16.666666666666668</v>
      </c>
      <c r="I23" s="301">
        <f t="shared" si="19"/>
        <v>16.666666666666668</v>
      </c>
      <c r="J23" s="301">
        <f>H23</f>
        <v>16.666666666666668</v>
      </c>
      <c r="K23" s="383">
        <f t="shared" si="5"/>
        <v>50</v>
      </c>
      <c r="L23" s="264"/>
      <c r="M23" s="264"/>
      <c r="N23" s="264"/>
      <c r="O23" s="264"/>
      <c r="P23" s="264"/>
      <c r="Q23" s="264"/>
      <c r="R23" s="264"/>
      <c r="S23" s="264"/>
      <c r="T23" s="264"/>
      <c r="U23" s="264"/>
      <c r="V23" s="264"/>
      <c r="W23" s="264"/>
      <c r="X23" s="264"/>
      <c r="Y23" s="264"/>
      <c r="Z23" s="264"/>
      <c r="AA23" s="264"/>
      <c r="AB23" s="264"/>
      <c r="AC23" s="264"/>
      <c r="AD23" s="264"/>
      <c r="AE23" s="264"/>
      <c r="AF23" s="264"/>
      <c r="AG23" s="264"/>
    </row>
    <row r="24" spans="1:33" ht="20" customHeight="1" x14ac:dyDescent="0.2">
      <c r="B24" s="186" t="s">
        <v>436</v>
      </c>
      <c r="C24" s="186" t="str">
        <f>'Software costs'!B22</f>
        <v>Authentication</v>
      </c>
      <c r="D24" s="300">
        <f>'Software costs'!J22</f>
        <v>16.666666666666668</v>
      </c>
      <c r="E24" s="301">
        <f t="shared" si="0"/>
        <v>16.666666666666668</v>
      </c>
      <c r="F24" s="301">
        <f t="shared" si="1"/>
        <v>16.666666666666668</v>
      </c>
      <c r="G24" s="383">
        <f t="shared" si="2"/>
        <v>50</v>
      </c>
      <c r="H24" s="300">
        <f>'Software costs'!K22</f>
        <v>16.666666666666668</v>
      </c>
      <c r="I24" s="301">
        <f t="shared" si="19"/>
        <v>16.666666666666668</v>
      </c>
      <c r="J24" s="301">
        <f>I24</f>
        <v>16.666666666666668</v>
      </c>
      <c r="K24" s="383">
        <f t="shared" si="5"/>
        <v>50</v>
      </c>
    </row>
    <row r="25" spans="1:33" ht="20" customHeight="1" x14ac:dyDescent="0.2">
      <c r="B25" s="186" t="s">
        <v>436</v>
      </c>
      <c r="C25" s="186" t="str">
        <f>'Software costs'!B23</f>
        <v>VPN Connectivity</v>
      </c>
      <c r="D25" s="300">
        <f>'Software costs'!J23</f>
        <v>16.666666666666668</v>
      </c>
      <c r="E25" s="301">
        <f t="shared" si="0"/>
        <v>16.666666666666668</v>
      </c>
      <c r="F25" s="301">
        <f t="shared" si="1"/>
        <v>16.666666666666668</v>
      </c>
      <c r="G25" s="383">
        <f t="shared" si="2"/>
        <v>50</v>
      </c>
      <c r="H25" s="300">
        <f>'Software costs'!K23</f>
        <v>16.666666666666668</v>
      </c>
      <c r="I25" s="301">
        <f t="shared" si="19"/>
        <v>16.666666666666668</v>
      </c>
      <c r="J25" s="301">
        <f>I25</f>
        <v>16.666666666666668</v>
      </c>
      <c r="K25" s="383">
        <f t="shared" si="5"/>
        <v>50</v>
      </c>
    </row>
    <row r="26" spans="1:33" ht="20" customHeight="1" x14ac:dyDescent="0.2">
      <c r="B26" s="186" t="s">
        <v>436</v>
      </c>
      <c r="C26" s="186" t="str">
        <f>'Software costs'!B24</f>
        <v>Collaboration</v>
      </c>
      <c r="D26" s="300">
        <f>'Software costs'!J24</f>
        <v>16.666666666666668</v>
      </c>
      <c r="E26" s="301">
        <f t="shared" si="0"/>
        <v>16.666666666666668</v>
      </c>
      <c r="F26" s="301">
        <f t="shared" si="1"/>
        <v>16.666666666666668</v>
      </c>
      <c r="G26" s="383">
        <f t="shared" si="2"/>
        <v>50</v>
      </c>
      <c r="H26" s="300">
        <f>'Software costs'!K24</f>
        <v>16.666666666666668</v>
      </c>
      <c r="I26" s="301">
        <f t="shared" si="19"/>
        <v>16.666666666666668</v>
      </c>
      <c r="J26" s="301">
        <f>I26</f>
        <v>16.666666666666668</v>
      </c>
      <c r="K26" s="383">
        <f t="shared" si="5"/>
        <v>50</v>
      </c>
    </row>
    <row r="27" spans="1:33" ht="20" customHeight="1" x14ac:dyDescent="0.2">
      <c r="B27" s="186" t="s">
        <v>436</v>
      </c>
      <c r="C27" s="186" t="str">
        <f>'Software costs'!B25</f>
        <v>Vulnerability Mgmt</v>
      </c>
      <c r="D27" s="300">
        <f>'Software costs'!J25</f>
        <v>16.666666666666668</v>
      </c>
      <c r="E27" s="301">
        <f t="shared" si="0"/>
        <v>16.666666666666668</v>
      </c>
      <c r="F27" s="301">
        <f t="shared" si="1"/>
        <v>16.666666666666668</v>
      </c>
      <c r="G27" s="383">
        <f t="shared" si="2"/>
        <v>50</v>
      </c>
      <c r="H27" s="300">
        <f>'Software costs'!K25</f>
        <v>16.666666666666668</v>
      </c>
      <c r="I27" s="301">
        <f t="shared" si="19"/>
        <v>16.666666666666668</v>
      </c>
      <c r="J27" s="301">
        <f>I27</f>
        <v>16.666666666666668</v>
      </c>
      <c r="K27" s="383">
        <f t="shared" si="5"/>
        <v>50</v>
      </c>
    </row>
    <row r="28" spans="1:33" s="5" customFormat="1" ht="20" customHeight="1" x14ac:dyDescent="0.2">
      <c r="A28" s="264"/>
      <c r="B28" s="186" t="s">
        <v>436</v>
      </c>
      <c r="C28" s="186" t="str">
        <f>'Software costs'!B26</f>
        <v>App Security Management</v>
      </c>
      <c r="D28" s="300">
        <f>'Software costs'!J26</f>
        <v>0</v>
      </c>
      <c r="E28" s="301">
        <f>D28</f>
        <v>0</v>
      </c>
      <c r="F28" s="301">
        <f>D28</f>
        <v>0</v>
      </c>
      <c r="G28" s="383">
        <f t="shared" si="2"/>
        <v>0</v>
      </c>
      <c r="H28" s="300">
        <f>'Software costs'!K26</f>
        <v>0</v>
      </c>
      <c r="I28" s="301">
        <f>H28</f>
        <v>0</v>
      </c>
      <c r="J28" s="301">
        <f>H28</f>
        <v>0</v>
      </c>
      <c r="K28" s="383">
        <f>SUM(H28:J28)</f>
        <v>0</v>
      </c>
      <c r="L28" s="264"/>
      <c r="M28" s="264"/>
      <c r="N28" s="264"/>
      <c r="O28" s="264"/>
      <c r="P28" s="264"/>
      <c r="Q28" s="264"/>
      <c r="R28" s="264"/>
      <c r="S28" s="264"/>
      <c r="T28" s="264"/>
      <c r="U28" s="264"/>
      <c r="V28" s="264"/>
      <c r="W28" s="264"/>
      <c r="X28" s="264"/>
      <c r="Y28" s="264"/>
      <c r="Z28" s="264"/>
      <c r="AA28" s="264"/>
      <c r="AB28" s="264"/>
      <c r="AC28" s="264"/>
      <c r="AD28" s="264"/>
      <c r="AE28" s="264"/>
      <c r="AF28" s="264"/>
      <c r="AG28" s="264"/>
    </row>
    <row r="29" spans="1:33" s="5" customFormat="1" ht="20" customHeight="1" x14ac:dyDescent="0.2">
      <c r="A29" s="264"/>
      <c r="B29" s="186" t="s">
        <v>436</v>
      </c>
      <c r="C29" s="186" t="str">
        <f>'Software costs'!B27</f>
        <v>Other Software 1</v>
      </c>
      <c r="D29" s="300">
        <f>'Software costs'!J27</f>
        <v>0</v>
      </c>
      <c r="E29" s="301">
        <f t="shared" ref="E29:E33" si="20">D29</f>
        <v>0</v>
      </c>
      <c r="F29" s="301">
        <f t="shared" ref="F29:F33" si="21">D29</f>
        <v>0</v>
      </c>
      <c r="G29" s="383">
        <f t="shared" ref="G29:G33" si="22">SUM(D29:F29)</f>
        <v>0</v>
      </c>
      <c r="H29" s="300">
        <f>'Software costs'!K27</f>
        <v>0</v>
      </c>
      <c r="I29" s="301">
        <f t="shared" ref="I29:I33" si="23">H29</f>
        <v>0</v>
      </c>
      <c r="J29" s="301">
        <f t="shared" ref="J29:J33" si="24">H29</f>
        <v>0</v>
      </c>
      <c r="K29" s="383">
        <f t="shared" ref="K29:K33" si="25">SUM(H29:J29)</f>
        <v>0</v>
      </c>
      <c r="L29" s="264"/>
      <c r="M29" s="264"/>
      <c r="N29" s="264"/>
      <c r="O29" s="264"/>
      <c r="P29" s="264"/>
      <c r="Q29" s="264"/>
      <c r="R29" s="264"/>
      <c r="S29" s="264"/>
      <c r="T29" s="264"/>
      <c r="U29" s="264"/>
      <c r="V29" s="264"/>
      <c r="W29" s="264"/>
      <c r="X29" s="264"/>
      <c r="Y29" s="264"/>
      <c r="Z29" s="264"/>
      <c r="AA29" s="264"/>
      <c r="AB29" s="264"/>
      <c r="AC29" s="264"/>
      <c r="AD29" s="264"/>
      <c r="AE29" s="264"/>
      <c r="AF29" s="264"/>
      <c r="AG29" s="264"/>
    </row>
    <row r="30" spans="1:33" s="5" customFormat="1" ht="20" customHeight="1" x14ac:dyDescent="0.2">
      <c r="A30" s="264"/>
      <c r="B30" s="186" t="s">
        <v>436</v>
      </c>
      <c r="C30" s="186" t="str">
        <f>'Software costs'!B28</f>
        <v>Other Software 2</v>
      </c>
      <c r="D30" s="300">
        <f>'Software costs'!J28</f>
        <v>0</v>
      </c>
      <c r="E30" s="301">
        <f t="shared" si="20"/>
        <v>0</v>
      </c>
      <c r="F30" s="301">
        <f t="shared" si="21"/>
        <v>0</v>
      </c>
      <c r="G30" s="383">
        <f t="shared" si="22"/>
        <v>0</v>
      </c>
      <c r="H30" s="300">
        <f>'Software costs'!K28</f>
        <v>0</v>
      </c>
      <c r="I30" s="301">
        <f t="shared" si="23"/>
        <v>0</v>
      </c>
      <c r="J30" s="301">
        <f t="shared" si="24"/>
        <v>0</v>
      </c>
      <c r="K30" s="383">
        <f t="shared" si="25"/>
        <v>0</v>
      </c>
      <c r="L30" s="264"/>
      <c r="M30" s="264"/>
      <c r="N30" s="264"/>
      <c r="O30" s="264"/>
      <c r="P30" s="264"/>
      <c r="Q30" s="264"/>
      <c r="R30" s="264"/>
      <c r="S30" s="264"/>
      <c r="T30" s="264"/>
      <c r="U30" s="264"/>
      <c r="V30" s="264"/>
      <c r="W30" s="264"/>
      <c r="X30" s="264"/>
      <c r="Y30" s="264"/>
      <c r="Z30" s="264"/>
      <c r="AA30" s="264"/>
      <c r="AB30" s="264"/>
      <c r="AC30" s="264"/>
      <c r="AD30" s="264"/>
      <c r="AE30" s="264"/>
      <c r="AF30" s="264"/>
      <c r="AG30" s="264"/>
    </row>
    <row r="31" spans="1:33" s="5" customFormat="1" ht="20" customHeight="1" x14ac:dyDescent="0.2">
      <c r="A31" s="264"/>
      <c r="B31" s="186" t="s">
        <v>436</v>
      </c>
      <c r="C31" s="186" t="str">
        <f>'Software costs'!B29</f>
        <v>Other Software 3</v>
      </c>
      <c r="D31" s="300">
        <f>'Software costs'!J29</f>
        <v>0</v>
      </c>
      <c r="E31" s="301">
        <f t="shared" si="20"/>
        <v>0</v>
      </c>
      <c r="F31" s="301">
        <f t="shared" si="21"/>
        <v>0</v>
      </c>
      <c r="G31" s="383">
        <f t="shared" si="22"/>
        <v>0</v>
      </c>
      <c r="H31" s="300">
        <f>'Software costs'!K29</f>
        <v>0</v>
      </c>
      <c r="I31" s="301">
        <f t="shared" si="23"/>
        <v>0</v>
      </c>
      <c r="J31" s="301">
        <f t="shared" si="24"/>
        <v>0</v>
      </c>
      <c r="K31" s="383">
        <f t="shared" si="25"/>
        <v>0</v>
      </c>
      <c r="L31" s="264"/>
      <c r="M31" s="264"/>
      <c r="N31" s="264"/>
      <c r="O31" s="264"/>
      <c r="P31" s="264"/>
      <c r="Q31" s="264"/>
      <c r="R31" s="264"/>
      <c r="S31" s="264"/>
      <c r="T31" s="264"/>
      <c r="U31" s="264"/>
      <c r="V31" s="264"/>
      <c r="W31" s="264"/>
      <c r="X31" s="264"/>
      <c r="Y31" s="264"/>
      <c r="Z31" s="264"/>
      <c r="AA31" s="264"/>
      <c r="AB31" s="264"/>
      <c r="AC31" s="264"/>
      <c r="AD31" s="264"/>
      <c r="AE31" s="264"/>
      <c r="AF31" s="264"/>
      <c r="AG31" s="264"/>
    </row>
    <row r="32" spans="1:33" s="5" customFormat="1" ht="20" customHeight="1" x14ac:dyDescent="0.2">
      <c r="A32" s="264"/>
      <c r="B32" s="186" t="s">
        <v>436</v>
      </c>
      <c r="C32" s="186" t="str">
        <f>'Software costs'!B30</f>
        <v>Other Software 4</v>
      </c>
      <c r="D32" s="300">
        <f>'Software costs'!J30</f>
        <v>0</v>
      </c>
      <c r="E32" s="301">
        <f t="shared" si="20"/>
        <v>0</v>
      </c>
      <c r="F32" s="301">
        <f t="shared" si="21"/>
        <v>0</v>
      </c>
      <c r="G32" s="383">
        <f t="shared" si="22"/>
        <v>0</v>
      </c>
      <c r="H32" s="300">
        <f>'Software costs'!K30</f>
        <v>0</v>
      </c>
      <c r="I32" s="301">
        <f t="shared" si="23"/>
        <v>0</v>
      </c>
      <c r="J32" s="301">
        <f t="shared" si="24"/>
        <v>0</v>
      </c>
      <c r="K32" s="383">
        <f t="shared" si="25"/>
        <v>0</v>
      </c>
      <c r="L32" s="264"/>
      <c r="M32" s="264"/>
      <c r="N32" s="264"/>
      <c r="O32" s="264"/>
      <c r="P32" s="264"/>
      <c r="Q32" s="264"/>
      <c r="R32" s="264"/>
      <c r="S32" s="264"/>
      <c r="T32" s="264"/>
      <c r="U32" s="264"/>
      <c r="V32" s="264"/>
      <c r="W32" s="264"/>
      <c r="X32" s="264"/>
      <c r="Y32" s="264"/>
      <c r="Z32" s="264"/>
      <c r="AA32" s="264"/>
      <c r="AB32" s="264"/>
      <c r="AC32" s="264"/>
      <c r="AD32" s="264"/>
      <c r="AE32" s="264"/>
      <c r="AF32" s="264"/>
      <c r="AG32" s="264"/>
    </row>
    <row r="33" spans="1:33" ht="20" customHeight="1" x14ac:dyDescent="0.2">
      <c r="B33" s="186" t="s">
        <v>436</v>
      </c>
      <c r="C33" s="186" t="str">
        <f>'Software costs'!B31</f>
        <v>Other Software 5</v>
      </c>
      <c r="D33" s="300">
        <f>'Software costs'!J31</f>
        <v>0</v>
      </c>
      <c r="E33" s="301">
        <f t="shared" si="20"/>
        <v>0</v>
      </c>
      <c r="F33" s="301">
        <f t="shared" si="21"/>
        <v>0</v>
      </c>
      <c r="G33" s="383">
        <f t="shared" si="22"/>
        <v>0</v>
      </c>
      <c r="H33" s="300">
        <f>'Software costs'!K31</f>
        <v>0</v>
      </c>
      <c r="I33" s="301">
        <f t="shared" si="23"/>
        <v>0</v>
      </c>
      <c r="J33" s="301">
        <f t="shared" si="24"/>
        <v>0</v>
      </c>
      <c r="K33" s="383">
        <f t="shared" si="25"/>
        <v>0</v>
      </c>
    </row>
    <row r="34" spans="1:33" s="5" customFormat="1" ht="20" customHeight="1" x14ac:dyDescent="0.2">
      <c r="A34" s="264"/>
      <c r="B34" s="186" t="s">
        <v>436</v>
      </c>
      <c r="C34" s="186" t="str">
        <f>'Software costs'!B32</f>
        <v>Other Software 6</v>
      </c>
      <c r="D34" s="300">
        <f>'Software costs'!J32</f>
        <v>0</v>
      </c>
      <c r="E34" s="301">
        <f t="shared" ref="E34:E38" si="26">D34</f>
        <v>0</v>
      </c>
      <c r="F34" s="301">
        <f t="shared" ref="F34:F38" si="27">D34</f>
        <v>0</v>
      </c>
      <c r="G34" s="383">
        <f t="shared" si="2"/>
        <v>0</v>
      </c>
      <c r="H34" s="300">
        <f>'Software costs'!K32</f>
        <v>0</v>
      </c>
      <c r="I34" s="301">
        <f t="shared" ref="I34:I38" si="28">H34</f>
        <v>0</v>
      </c>
      <c r="J34" s="301">
        <f t="shared" ref="J34:J38" si="29">H34</f>
        <v>0</v>
      </c>
      <c r="K34" s="383">
        <f t="shared" ref="K34:K38" si="30">SUM(H34:J34)</f>
        <v>0</v>
      </c>
      <c r="L34" s="264"/>
      <c r="M34" s="264"/>
      <c r="N34" s="264"/>
      <c r="O34" s="264"/>
      <c r="P34" s="264"/>
      <c r="Q34" s="264"/>
      <c r="R34" s="264"/>
      <c r="S34" s="264"/>
      <c r="T34" s="264"/>
      <c r="U34" s="264"/>
      <c r="V34" s="264"/>
      <c r="W34" s="264"/>
      <c r="X34" s="264"/>
      <c r="Y34" s="264"/>
      <c r="Z34" s="264"/>
      <c r="AA34" s="264"/>
      <c r="AB34" s="264"/>
      <c r="AC34" s="264"/>
      <c r="AD34" s="264"/>
      <c r="AE34" s="264"/>
      <c r="AF34" s="264"/>
      <c r="AG34" s="264"/>
    </row>
    <row r="35" spans="1:33" s="5" customFormat="1" ht="20" customHeight="1" x14ac:dyDescent="0.2">
      <c r="A35" s="264"/>
      <c r="B35" s="186" t="s">
        <v>436</v>
      </c>
      <c r="C35" s="186" t="str">
        <f>'Software costs'!B33</f>
        <v>Other Software 7</v>
      </c>
      <c r="D35" s="300">
        <f>'Software costs'!J33</f>
        <v>0</v>
      </c>
      <c r="E35" s="301">
        <f t="shared" si="26"/>
        <v>0</v>
      </c>
      <c r="F35" s="301">
        <f t="shared" si="27"/>
        <v>0</v>
      </c>
      <c r="G35" s="383">
        <f t="shared" si="2"/>
        <v>0</v>
      </c>
      <c r="H35" s="300">
        <f>'Software costs'!K33</f>
        <v>0</v>
      </c>
      <c r="I35" s="301">
        <f t="shared" si="28"/>
        <v>0</v>
      </c>
      <c r="J35" s="301">
        <f t="shared" si="29"/>
        <v>0</v>
      </c>
      <c r="K35" s="383">
        <f t="shared" si="30"/>
        <v>0</v>
      </c>
      <c r="L35" s="264"/>
      <c r="M35" s="264"/>
      <c r="N35" s="264"/>
      <c r="O35" s="264"/>
      <c r="P35" s="264"/>
      <c r="Q35" s="264"/>
      <c r="R35" s="264"/>
      <c r="S35" s="264"/>
      <c r="T35" s="264"/>
      <c r="U35" s="264"/>
      <c r="V35" s="264"/>
      <c r="W35" s="264"/>
      <c r="X35" s="264"/>
      <c r="Y35" s="264"/>
      <c r="Z35" s="264"/>
      <c r="AA35" s="264"/>
      <c r="AB35" s="264"/>
      <c r="AC35" s="264"/>
      <c r="AD35" s="264"/>
      <c r="AE35" s="264"/>
      <c r="AF35" s="264"/>
      <c r="AG35" s="264"/>
    </row>
    <row r="36" spans="1:33" s="5" customFormat="1" ht="20" customHeight="1" x14ac:dyDescent="0.2">
      <c r="A36" s="264"/>
      <c r="B36" s="186" t="s">
        <v>436</v>
      </c>
      <c r="C36" s="186" t="str">
        <f>'Software costs'!B34</f>
        <v>Other Software 8</v>
      </c>
      <c r="D36" s="300">
        <f>'Software costs'!J34</f>
        <v>0</v>
      </c>
      <c r="E36" s="301">
        <f t="shared" si="26"/>
        <v>0</v>
      </c>
      <c r="F36" s="301">
        <f t="shared" si="27"/>
        <v>0</v>
      </c>
      <c r="G36" s="383">
        <f t="shared" si="2"/>
        <v>0</v>
      </c>
      <c r="H36" s="300">
        <f>'Software costs'!K34</f>
        <v>0</v>
      </c>
      <c r="I36" s="301">
        <f t="shared" si="28"/>
        <v>0</v>
      </c>
      <c r="J36" s="301">
        <f t="shared" si="29"/>
        <v>0</v>
      </c>
      <c r="K36" s="383">
        <f t="shared" si="30"/>
        <v>0</v>
      </c>
      <c r="L36" s="264"/>
      <c r="M36" s="264"/>
      <c r="N36" s="264"/>
      <c r="O36" s="264"/>
      <c r="P36" s="264"/>
      <c r="Q36" s="264"/>
      <c r="R36" s="264"/>
      <c r="S36" s="264"/>
      <c r="T36" s="264"/>
      <c r="U36" s="264"/>
      <c r="V36" s="264"/>
      <c r="W36" s="264"/>
      <c r="X36" s="264"/>
      <c r="Y36" s="264"/>
      <c r="Z36" s="264"/>
      <c r="AA36" s="264"/>
      <c r="AB36" s="264"/>
      <c r="AC36" s="264"/>
      <c r="AD36" s="264"/>
      <c r="AE36" s="264"/>
      <c r="AF36" s="264"/>
      <c r="AG36" s="264"/>
    </row>
    <row r="37" spans="1:33" s="5" customFormat="1" ht="20" customHeight="1" x14ac:dyDescent="0.2">
      <c r="A37" s="264"/>
      <c r="B37" s="186" t="s">
        <v>436</v>
      </c>
      <c r="C37" s="186" t="str">
        <f>'Software costs'!B35</f>
        <v>Other Software 9</v>
      </c>
      <c r="D37" s="300">
        <f>'Software costs'!J35</f>
        <v>0</v>
      </c>
      <c r="E37" s="301">
        <f t="shared" si="26"/>
        <v>0</v>
      </c>
      <c r="F37" s="301">
        <f t="shared" si="27"/>
        <v>0</v>
      </c>
      <c r="G37" s="383">
        <f t="shared" si="2"/>
        <v>0</v>
      </c>
      <c r="H37" s="300">
        <f>'Software costs'!K35</f>
        <v>0</v>
      </c>
      <c r="I37" s="301">
        <f t="shared" si="28"/>
        <v>0</v>
      </c>
      <c r="J37" s="301">
        <f t="shared" si="29"/>
        <v>0</v>
      </c>
      <c r="K37" s="383">
        <f t="shared" si="30"/>
        <v>0</v>
      </c>
      <c r="L37" s="264"/>
      <c r="M37" s="264"/>
      <c r="N37" s="264"/>
      <c r="O37" s="264"/>
      <c r="P37" s="264"/>
      <c r="Q37" s="264"/>
      <c r="R37" s="264"/>
      <c r="S37" s="264"/>
      <c r="T37" s="264"/>
      <c r="U37" s="264"/>
      <c r="V37" s="264"/>
      <c r="W37" s="264"/>
      <c r="X37" s="264"/>
      <c r="Y37" s="264"/>
      <c r="Z37" s="264"/>
      <c r="AA37" s="264"/>
      <c r="AB37" s="264"/>
      <c r="AC37" s="264"/>
      <c r="AD37" s="264"/>
      <c r="AE37" s="264"/>
      <c r="AF37" s="264"/>
      <c r="AG37" s="264"/>
    </row>
    <row r="38" spans="1:33" ht="20" customHeight="1" x14ac:dyDescent="0.2">
      <c r="B38" s="186" t="s">
        <v>436</v>
      </c>
      <c r="C38" s="186" t="str">
        <f>'Software costs'!B36</f>
        <v>Other Software 10</v>
      </c>
      <c r="D38" s="300">
        <f>'Software costs'!J36</f>
        <v>0</v>
      </c>
      <c r="E38" s="301">
        <f t="shared" si="26"/>
        <v>0</v>
      </c>
      <c r="F38" s="301">
        <f t="shared" si="27"/>
        <v>0</v>
      </c>
      <c r="G38" s="383">
        <f t="shared" si="2"/>
        <v>0</v>
      </c>
      <c r="H38" s="300">
        <f>'Software costs'!K36</f>
        <v>0</v>
      </c>
      <c r="I38" s="301">
        <f t="shared" si="28"/>
        <v>0</v>
      </c>
      <c r="J38" s="301">
        <f t="shared" si="29"/>
        <v>0</v>
      </c>
      <c r="K38" s="383">
        <f t="shared" si="30"/>
        <v>0</v>
      </c>
    </row>
    <row r="39" spans="1:33" ht="20" customHeight="1" x14ac:dyDescent="0.2">
      <c r="B39" s="182" t="s">
        <v>436</v>
      </c>
      <c r="C39" s="182" t="s">
        <v>437</v>
      </c>
      <c r="D39" s="316">
        <f t="shared" ref="D39:K39" si="31">SUM(D9:D38)</f>
        <v>199.99999999999997</v>
      </c>
      <c r="E39" s="316">
        <f t="shared" si="31"/>
        <v>199.99999999999997</v>
      </c>
      <c r="F39" s="316">
        <f t="shared" si="31"/>
        <v>199.99999999999997</v>
      </c>
      <c r="G39" s="317">
        <f t="shared" si="31"/>
        <v>600</v>
      </c>
      <c r="H39" s="316">
        <f t="shared" si="31"/>
        <v>199.99999999999997</v>
      </c>
      <c r="I39" s="316">
        <f t="shared" si="31"/>
        <v>199.99999999999997</v>
      </c>
      <c r="J39" s="316">
        <f t="shared" si="31"/>
        <v>199.99999999999997</v>
      </c>
      <c r="K39" s="317">
        <f t="shared" si="31"/>
        <v>600</v>
      </c>
    </row>
    <row r="40" spans="1:33" ht="20" customHeight="1" x14ac:dyDescent="0.2">
      <c r="B40" s="185" t="s">
        <v>438</v>
      </c>
      <c r="C40" s="319" t="s">
        <v>439</v>
      </c>
      <c r="D40" s="300">
        <f>'Internal employees'!C13</f>
        <v>0</v>
      </c>
      <c r="E40" s="300">
        <f t="shared" ref="E40:E41" si="32">D40</f>
        <v>0</v>
      </c>
      <c r="F40" s="300">
        <f t="shared" ref="F40:F41" si="33">D40</f>
        <v>0</v>
      </c>
      <c r="G40" s="383">
        <f t="shared" si="2"/>
        <v>0</v>
      </c>
      <c r="H40" s="300">
        <f>'Internal employees'!J14</f>
        <v>0</v>
      </c>
      <c r="I40" s="300">
        <f t="shared" ref="I40:I41" si="34">H40</f>
        <v>0</v>
      </c>
      <c r="J40" s="300">
        <f t="shared" ref="J40:J41" si="35">H40</f>
        <v>0</v>
      </c>
      <c r="K40" s="383">
        <f t="shared" si="5"/>
        <v>0</v>
      </c>
    </row>
    <row r="41" spans="1:33" ht="20" customHeight="1" x14ac:dyDescent="0.2">
      <c r="B41" s="185" t="s">
        <v>438</v>
      </c>
      <c r="C41" s="319" t="s">
        <v>440</v>
      </c>
      <c r="D41" s="300">
        <f>'Internal employees'!D13</f>
        <v>0</v>
      </c>
      <c r="E41" s="300">
        <f t="shared" si="32"/>
        <v>0</v>
      </c>
      <c r="F41" s="300">
        <f t="shared" si="33"/>
        <v>0</v>
      </c>
      <c r="G41" s="383">
        <f t="shared" si="2"/>
        <v>0</v>
      </c>
      <c r="H41" s="300">
        <f>'Internal employees'!K14</f>
        <v>0</v>
      </c>
      <c r="I41" s="300">
        <f t="shared" si="34"/>
        <v>0</v>
      </c>
      <c r="J41" s="300">
        <f t="shared" si="35"/>
        <v>0</v>
      </c>
      <c r="K41" s="383">
        <f t="shared" si="5"/>
        <v>0</v>
      </c>
    </row>
    <row r="42" spans="1:33" ht="20" customHeight="1" x14ac:dyDescent="0.2">
      <c r="B42" s="185" t="s">
        <v>438</v>
      </c>
      <c r="C42" s="319" t="s">
        <v>441</v>
      </c>
      <c r="D42" s="300">
        <f>'Internal employees'!E13</f>
        <v>0</v>
      </c>
      <c r="E42" s="300">
        <f t="shared" ref="E42" si="36">D42</f>
        <v>0</v>
      </c>
      <c r="F42" s="300">
        <f t="shared" ref="F42" si="37">D42</f>
        <v>0</v>
      </c>
      <c r="G42" s="383">
        <f t="shared" ref="G42" si="38">SUM(D42:F42)</f>
        <v>0</v>
      </c>
      <c r="H42" s="300">
        <f>'Internal employees'!L14</f>
        <v>0</v>
      </c>
      <c r="I42" s="300">
        <f t="shared" ref="I42" si="39">H42</f>
        <v>0</v>
      </c>
      <c r="J42" s="300">
        <f t="shared" ref="J42" si="40">H42</f>
        <v>0</v>
      </c>
      <c r="K42" s="383">
        <f t="shared" ref="K42" si="41">SUM(H42:J42)</f>
        <v>0</v>
      </c>
    </row>
    <row r="43" spans="1:33" ht="20" customHeight="1" x14ac:dyDescent="0.2">
      <c r="B43" s="185" t="s">
        <v>438</v>
      </c>
      <c r="C43" s="185" t="s">
        <v>442</v>
      </c>
      <c r="D43" s="300">
        <f>'External resources'!N11</f>
        <v>100</v>
      </c>
      <c r="E43" s="300">
        <f>D43</f>
        <v>100</v>
      </c>
      <c r="F43" s="300">
        <f>D43</f>
        <v>100</v>
      </c>
      <c r="G43" s="383">
        <f>SUM(D43:F43)</f>
        <v>300</v>
      </c>
      <c r="H43" s="300">
        <f>'External resources'!Q12</f>
        <v>100</v>
      </c>
      <c r="I43" s="300">
        <f>H43</f>
        <v>100</v>
      </c>
      <c r="J43" s="300">
        <f>H43</f>
        <v>100</v>
      </c>
      <c r="K43" s="383">
        <f>SUM(H43:J43)</f>
        <v>300</v>
      </c>
    </row>
    <row r="44" spans="1:33" ht="20" customHeight="1" x14ac:dyDescent="0.2">
      <c r="B44" s="185" t="s">
        <v>438</v>
      </c>
      <c r="C44" s="185" t="s">
        <v>443</v>
      </c>
      <c r="D44" s="300">
        <f>'External resources'!O11</f>
        <v>0</v>
      </c>
      <c r="E44" s="300">
        <f>D44</f>
        <v>0</v>
      </c>
      <c r="F44" s="300">
        <f>D44</f>
        <v>0</v>
      </c>
      <c r="G44" s="383">
        <f>SUM(D44:F44)</f>
        <v>0</v>
      </c>
      <c r="H44" s="300">
        <f>'External resources'!R12</f>
        <v>0</v>
      </c>
      <c r="I44" s="300">
        <f>H44</f>
        <v>0</v>
      </c>
      <c r="J44" s="300">
        <f>H44</f>
        <v>0</v>
      </c>
      <c r="K44" s="383">
        <f>SUM(H44:J44)</f>
        <v>0</v>
      </c>
    </row>
    <row r="45" spans="1:33" ht="20" customHeight="1" x14ac:dyDescent="0.2">
      <c r="B45" s="185" t="s">
        <v>438</v>
      </c>
      <c r="C45" s="185" t="s">
        <v>444</v>
      </c>
      <c r="D45" s="300">
        <f>'External resources'!P11</f>
        <v>0</v>
      </c>
      <c r="E45" s="300">
        <f>D45</f>
        <v>0</v>
      </c>
      <c r="F45" s="300">
        <f>D45</f>
        <v>0</v>
      </c>
      <c r="G45" s="383">
        <f>SUM(D45:F45)</f>
        <v>0</v>
      </c>
      <c r="H45" s="300">
        <f>'External resources'!S12</f>
        <v>0</v>
      </c>
      <c r="I45" s="300">
        <f>H45</f>
        <v>0</v>
      </c>
      <c r="J45" s="300">
        <f>H45</f>
        <v>0</v>
      </c>
      <c r="K45" s="383">
        <f>SUM(H45:J45)</f>
        <v>0</v>
      </c>
    </row>
    <row r="46" spans="1:33" ht="20" customHeight="1" x14ac:dyDescent="0.2">
      <c r="B46" s="182" t="s">
        <v>438</v>
      </c>
      <c r="C46" s="182" t="s">
        <v>437</v>
      </c>
      <c r="D46" s="316">
        <f>SUM(D40:D45)</f>
        <v>100</v>
      </c>
      <c r="E46" s="316">
        <f t="shared" ref="E46:F46" si="42">SUM(E40:E45)</f>
        <v>100</v>
      </c>
      <c r="F46" s="316">
        <f t="shared" si="42"/>
        <v>100</v>
      </c>
      <c r="G46" s="317">
        <f>SUM(G40:G45)</f>
        <v>300</v>
      </c>
      <c r="H46" s="316">
        <f>SUM(H40:H45)</f>
        <v>100</v>
      </c>
      <c r="I46" s="316">
        <f t="shared" ref="I46:J46" si="43">SUM(I40:I45)</f>
        <v>100</v>
      </c>
      <c r="J46" s="316">
        <f t="shared" si="43"/>
        <v>100</v>
      </c>
      <c r="K46" s="317">
        <f>SUM(K40:K45)</f>
        <v>300</v>
      </c>
    </row>
    <row r="47" spans="1:33" ht="20" customHeight="1" x14ac:dyDescent="0.2">
      <c r="B47" s="185" t="s">
        <v>445</v>
      </c>
      <c r="C47" s="185" t="s">
        <v>446</v>
      </c>
      <c r="D47" s="300">
        <f>'Internal employees'!F13</f>
        <v>100</v>
      </c>
      <c r="E47" s="300">
        <f t="shared" ref="E47:E52" si="44">D47</f>
        <v>100</v>
      </c>
      <c r="F47" s="300">
        <f t="shared" ref="F47:F52" si="45">D47</f>
        <v>100</v>
      </c>
      <c r="G47" s="383">
        <f t="shared" ref="G47:G52" si="46">SUM(D47:F47)</f>
        <v>300</v>
      </c>
      <c r="H47" s="300">
        <f>'Internal employees'!M14</f>
        <v>100</v>
      </c>
      <c r="I47" s="300">
        <f t="shared" ref="I47:I52" si="47">H47</f>
        <v>100</v>
      </c>
      <c r="J47" s="300">
        <f t="shared" ref="J47:J52" si="48">H47</f>
        <v>100</v>
      </c>
      <c r="K47" s="383">
        <f t="shared" ref="K47:K52" si="49">SUM(H47:J47)</f>
        <v>300</v>
      </c>
    </row>
    <row r="48" spans="1:33" ht="20" customHeight="1" x14ac:dyDescent="0.2">
      <c r="B48" s="185" t="s">
        <v>445</v>
      </c>
      <c r="C48" s="185" t="s">
        <v>447</v>
      </c>
      <c r="D48" s="300">
        <f>'Internal employees'!G13</f>
        <v>50</v>
      </c>
      <c r="E48" s="300">
        <f t="shared" si="44"/>
        <v>50</v>
      </c>
      <c r="F48" s="300">
        <f t="shared" si="45"/>
        <v>50</v>
      </c>
      <c r="G48" s="383">
        <f t="shared" si="46"/>
        <v>150</v>
      </c>
      <c r="H48" s="300">
        <f>'Internal employees'!N14</f>
        <v>50</v>
      </c>
      <c r="I48" s="300">
        <f t="shared" si="47"/>
        <v>50</v>
      </c>
      <c r="J48" s="300">
        <f t="shared" si="48"/>
        <v>50</v>
      </c>
      <c r="K48" s="383">
        <f t="shared" si="49"/>
        <v>150</v>
      </c>
    </row>
    <row r="49" spans="1:33" ht="20" customHeight="1" x14ac:dyDescent="0.2">
      <c r="B49" s="185" t="s">
        <v>445</v>
      </c>
      <c r="C49" s="185" t="s">
        <v>448</v>
      </c>
      <c r="D49" s="300">
        <f>'Internal employees'!H13</f>
        <v>0</v>
      </c>
      <c r="E49" s="300">
        <f t="shared" si="44"/>
        <v>0</v>
      </c>
      <c r="F49" s="300">
        <f t="shared" si="45"/>
        <v>0</v>
      </c>
      <c r="G49" s="383">
        <f t="shared" si="46"/>
        <v>0</v>
      </c>
      <c r="H49" s="300">
        <f>'Internal employees'!O14</f>
        <v>0</v>
      </c>
      <c r="I49" s="300">
        <f t="shared" si="47"/>
        <v>0</v>
      </c>
      <c r="J49" s="300">
        <f t="shared" si="48"/>
        <v>0</v>
      </c>
      <c r="K49" s="383">
        <f t="shared" si="49"/>
        <v>0</v>
      </c>
    </row>
    <row r="50" spans="1:33" ht="20" customHeight="1" x14ac:dyDescent="0.2">
      <c r="B50" s="185" t="s">
        <v>445</v>
      </c>
      <c r="C50" s="185" t="s">
        <v>449</v>
      </c>
      <c r="D50" s="300">
        <f>'Internal employees'!I13</f>
        <v>0</v>
      </c>
      <c r="E50" s="300">
        <f t="shared" si="44"/>
        <v>0</v>
      </c>
      <c r="F50" s="300">
        <f t="shared" si="45"/>
        <v>0</v>
      </c>
      <c r="G50" s="383">
        <f t="shared" si="46"/>
        <v>0</v>
      </c>
      <c r="H50" s="300">
        <f>'Internal employees'!P14</f>
        <v>0</v>
      </c>
      <c r="I50" s="300">
        <f t="shared" si="47"/>
        <v>0</v>
      </c>
      <c r="J50" s="300">
        <f t="shared" si="48"/>
        <v>0</v>
      </c>
      <c r="K50" s="383">
        <f t="shared" si="49"/>
        <v>0</v>
      </c>
    </row>
    <row r="51" spans="1:33" ht="20" customHeight="1" x14ac:dyDescent="0.2">
      <c r="B51" s="185" t="s">
        <v>445</v>
      </c>
      <c r="C51" s="185" t="s">
        <v>450</v>
      </c>
      <c r="D51" s="300">
        <f>'Internal employees'!Q13</f>
        <v>0</v>
      </c>
      <c r="E51" s="300">
        <f t="shared" si="44"/>
        <v>0</v>
      </c>
      <c r="F51" s="300">
        <f t="shared" si="45"/>
        <v>0</v>
      </c>
      <c r="G51" s="383">
        <f t="shared" si="46"/>
        <v>0</v>
      </c>
      <c r="H51" s="300">
        <f>'Internal employees'!Q14</f>
        <v>0</v>
      </c>
      <c r="I51" s="300">
        <f t="shared" si="47"/>
        <v>0</v>
      </c>
      <c r="J51" s="300">
        <f t="shared" si="48"/>
        <v>0</v>
      </c>
      <c r="K51" s="383">
        <f t="shared" si="49"/>
        <v>0</v>
      </c>
    </row>
    <row r="52" spans="1:33" ht="20" customHeight="1" x14ac:dyDescent="0.2">
      <c r="B52" s="185" t="s">
        <v>445</v>
      </c>
      <c r="C52" s="185" t="s">
        <v>449</v>
      </c>
      <c r="D52" s="300">
        <f>'Internal employees'!R13</f>
        <v>0</v>
      </c>
      <c r="E52" s="300">
        <f t="shared" si="44"/>
        <v>0</v>
      </c>
      <c r="F52" s="300">
        <f t="shared" si="45"/>
        <v>0</v>
      </c>
      <c r="G52" s="383">
        <f t="shared" si="46"/>
        <v>0</v>
      </c>
      <c r="H52" s="300">
        <f>'Internal employees'!R14</f>
        <v>0</v>
      </c>
      <c r="I52" s="300">
        <f t="shared" si="47"/>
        <v>0</v>
      </c>
      <c r="J52" s="300">
        <f t="shared" si="48"/>
        <v>0</v>
      </c>
      <c r="K52" s="383">
        <f t="shared" si="49"/>
        <v>0</v>
      </c>
    </row>
    <row r="53" spans="1:33" ht="20" customHeight="1" x14ac:dyDescent="0.2">
      <c r="B53" s="185" t="s">
        <v>445</v>
      </c>
      <c r="C53" s="185" t="s">
        <v>451</v>
      </c>
      <c r="D53" s="300">
        <f>'External resources'!T11</f>
        <v>0</v>
      </c>
      <c r="E53" s="300">
        <f t="shared" ref="E53" si="50">D53</f>
        <v>0</v>
      </c>
      <c r="F53" s="300">
        <f t="shared" ref="F53" si="51">D53</f>
        <v>0</v>
      </c>
      <c r="G53" s="383">
        <f t="shared" ref="G53" si="52">SUM(D53:F53)</f>
        <v>0</v>
      </c>
      <c r="H53" s="300">
        <f>'External resources'!T12</f>
        <v>0</v>
      </c>
      <c r="I53" s="300">
        <f t="shared" ref="I53" si="53">H53</f>
        <v>0</v>
      </c>
      <c r="J53" s="300">
        <f t="shared" ref="J53" si="54">H53</f>
        <v>0</v>
      </c>
      <c r="K53" s="383">
        <f t="shared" ref="K53" si="55">SUM(H53:J53)</f>
        <v>0</v>
      </c>
    </row>
    <row r="54" spans="1:33" ht="20" customHeight="1" x14ac:dyDescent="0.2">
      <c r="B54" s="185" t="s">
        <v>445</v>
      </c>
      <c r="C54" s="185" t="s">
        <v>452</v>
      </c>
      <c r="D54" s="300">
        <f>'External resources'!U11</f>
        <v>0</v>
      </c>
      <c r="E54" s="300">
        <f t="shared" ref="E54" si="56">D54</f>
        <v>0</v>
      </c>
      <c r="F54" s="300">
        <f t="shared" ref="F54" si="57">D54</f>
        <v>0</v>
      </c>
      <c r="G54" s="383">
        <f t="shared" si="2"/>
        <v>0</v>
      </c>
      <c r="H54" s="300">
        <f>'External resources'!U12</f>
        <v>0</v>
      </c>
      <c r="I54" s="300">
        <f t="shared" ref="I54" si="58">H54</f>
        <v>0</v>
      </c>
      <c r="J54" s="300">
        <f t="shared" ref="J54" si="59">H54</f>
        <v>0</v>
      </c>
      <c r="K54" s="383">
        <f t="shared" si="5"/>
        <v>0</v>
      </c>
    </row>
    <row r="55" spans="1:33" ht="20" customHeight="1" x14ac:dyDescent="0.2">
      <c r="B55" s="182" t="s">
        <v>445</v>
      </c>
      <c r="C55" s="182" t="s">
        <v>437</v>
      </c>
      <c r="D55" s="316">
        <f t="shared" ref="D55:K55" si="60">SUM(D47:D54)</f>
        <v>150</v>
      </c>
      <c r="E55" s="316">
        <f t="shared" si="60"/>
        <v>150</v>
      </c>
      <c r="F55" s="316">
        <f t="shared" si="60"/>
        <v>150</v>
      </c>
      <c r="G55" s="317">
        <f t="shared" si="60"/>
        <v>450</v>
      </c>
      <c r="H55" s="316">
        <f t="shared" si="60"/>
        <v>150</v>
      </c>
      <c r="I55" s="316">
        <f t="shared" si="60"/>
        <v>150</v>
      </c>
      <c r="J55" s="316">
        <f t="shared" si="60"/>
        <v>150</v>
      </c>
      <c r="K55" s="317">
        <f t="shared" si="60"/>
        <v>450</v>
      </c>
    </row>
    <row r="56" spans="1:33" ht="20" customHeight="1" x14ac:dyDescent="0.2">
      <c r="B56" s="182" t="s">
        <v>453</v>
      </c>
      <c r="C56" s="182" t="s">
        <v>437</v>
      </c>
      <c r="D56" s="316">
        <f t="shared" ref="D56:K56" si="61">D55+D46+D39</f>
        <v>450</v>
      </c>
      <c r="E56" s="316">
        <f t="shared" si="61"/>
        <v>450</v>
      </c>
      <c r="F56" s="316">
        <f t="shared" si="61"/>
        <v>450</v>
      </c>
      <c r="G56" s="317">
        <f t="shared" si="61"/>
        <v>1350</v>
      </c>
      <c r="H56" s="316">
        <f t="shared" si="61"/>
        <v>450</v>
      </c>
      <c r="I56" s="316">
        <f t="shared" si="61"/>
        <v>450</v>
      </c>
      <c r="J56" s="316">
        <f t="shared" si="61"/>
        <v>450</v>
      </c>
      <c r="K56" s="317">
        <f t="shared" si="61"/>
        <v>1350</v>
      </c>
    </row>
    <row r="57" spans="1:33" s="106" customFormat="1" ht="32" customHeight="1" x14ac:dyDescent="0.2">
      <c r="B57" s="320"/>
      <c r="C57" s="320"/>
      <c r="D57" s="324"/>
      <c r="E57" s="324"/>
      <c r="F57" s="324"/>
      <c r="G57" s="322"/>
      <c r="H57" s="324"/>
      <c r="I57" s="324"/>
      <c r="J57" s="324"/>
      <c r="K57" s="322"/>
    </row>
    <row r="58" spans="1:33" s="336" customFormat="1" ht="32" customHeight="1" x14ac:dyDescent="0.2">
      <c r="A58" s="331"/>
      <c r="B58" s="332" t="s">
        <v>411</v>
      </c>
      <c r="C58" s="333"/>
      <c r="D58" s="337"/>
      <c r="E58" s="337"/>
      <c r="F58" s="337"/>
      <c r="G58" s="338"/>
      <c r="H58" s="337"/>
      <c r="I58" s="337"/>
      <c r="J58" s="337"/>
      <c r="K58" s="338"/>
      <c r="L58" s="331"/>
      <c r="M58" s="331"/>
      <c r="N58" s="331"/>
      <c r="O58" s="331"/>
      <c r="P58" s="331"/>
      <c r="Q58" s="331"/>
      <c r="R58" s="331"/>
      <c r="S58" s="331"/>
      <c r="T58" s="331"/>
      <c r="U58" s="331"/>
      <c r="V58" s="331"/>
      <c r="W58" s="331"/>
      <c r="X58" s="331"/>
      <c r="Y58" s="331"/>
      <c r="Z58" s="331"/>
      <c r="AA58" s="331"/>
      <c r="AB58" s="331"/>
      <c r="AC58" s="331"/>
      <c r="AD58" s="331"/>
      <c r="AE58" s="331"/>
      <c r="AF58" s="331"/>
      <c r="AG58" s="331"/>
    </row>
    <row r="59" spans="1:33" s="6" customFormat="1" ht="32" customHeight="1" x14ac:dyDescent="0.2">
      <c r="A59" s="299"/>
      <c r="B59" s="318" t="s">
        <v>454</v>
      </c>
      <c r="C59" s="318"/>
      <c r="D59" s="314"/>
      <c r="E59" s="314"/>
      <c r="F59" s="314"/>
      <c r="G59" s="314"/>
      <c r="H59" s="314"/>
      <c r="I59" s="314"/>
      <c r="J59" s="314"/>
      <c r="K59" s="314"/>
      <c r="L59" s="299"/>
      <c r="M59" s="299"/>
      <c r="N59" s="299"/>
      <c r="O59" s="299"/>
      <c r="P59" s="299"/>
      <c r="Q59" s="299"/>
      <c r="R59" s="299"/>
      <c r="S59" s="299"/>
      <c r="T59" s="299"/>
      <c r="U59" s="299"/>
      <c r="V59" s="299"/>
      <c r="W59" s="299"/>
      <c r="X59" s="299"/>
      <c r="Y59" s="299"/>
      <c r="Z59" s="299"/>
      <c r="AA59" s="299"/>
      <c r="AB59" s="299"/>
      <c r="AC59" s="299"/>
      <c r="AD59" s="299"/>
      <c r="AE59" s="299"/>
      <c r="AF59" s="299"/>
      <c r="AG59" s="299"/>
    </row>
    <row r="60" spans="1:33" ht="20" customHeight="1" x14ac:dyDescent="0.2">
      <c r="B60" s="185" t="s">
        <v>421</v>
      </c>
      <c r="C60" s="185" t="s">
        <v>455</v>
      </c>
      <c r="D60" s="304">
        <f>'US Hardware Costs'!$C$9/3</f>
        <v>333.33333333333331</v>
      </c>
      <c r="E60" s="304">
        <f>D60</f>
        <v>333.33333333333331</v>
      </c>
      <c r="F60" s="304">
        <f>D60</f>
        <v>333.33333333333331</v>
      </c>
      <c r="G60" s="305">
        <f>SUM(D60:F60)</f>
        <v>1000</v>
      </c>
      <c r="H60" s="304">
        <f>'US Hardware Costs'!$C$16/3</f>
        <v>333.33333333333331</v>
      </c>
      <c r="I60" s="304">
        <f t="shared" ref="I60:J62" si="62">H60</f>
        <v>333.33333333333331</v>
      </c>
      <c r="J60" s="304">
        <f t="shared" si="62"/>
        <v>333.33333333333331</v>
      </c>
      <c r="K60" s="305">
        <f>SUM(H60:J60)</f>
        <v>1000</v>
      </c>
    </row>
    <row r="61" spans="1:33" ht="20" customHeight="1" x14ac:dyDescent="0.2">
      <c r="B61" s="185" t="s">
        <v>421</v>
      </c>
      <c r="C61" s="185" t="s">
        <v>101</v>
      </c>
      <c r="D61" s="304">
        <f>'US Hardware Costs'!$D$9/3</f>
        <v>33.333333333333336</v>
      </c>
      <c r="E61" s="304">
        <f>D61</f>
        <v>33.333333333333336</v>
      </c>
      <c r="F61" s="304">
        <f>D61</f>
        <v>33.333333333333336</v>
      </c>
      <c r="G61" s="305">
        <f>SUM(D61:F61)</f>
        <v>100</v>
      </c>
      <c r="H61" s="304">
        <f>'US Hardware Costs'!$D$16/3</f>
        <v>33.333333333333336</v>
      </c>
      <c r="I61" s="304">
        <f t="shared" si="62"/>
        <v>33.333333333333336</v>
      </c>
      <c r="J61" s="304">
        <f t="shared" si="62"/>
        <v>33.333333333333336</v>
      </c>
      <c r="K61" s="305">
        <f>SUM(H61:J61)</f>
        <v>100</v>
      </c>
    </row>
    <row r="62" spans="1:33" ht="20" customHeight="1" x14ac:dyDescent="0.2">
      <c r="B62" s="185" t="s">
        <v>421</v>
      </c>
      <c r="C62" s="185" t="s">
        <v>456</v>
      </c>
      <c r="D62" s="304">
        <f>'US Hardware Costs'!$E$9/3</f>
        <v>33.333333333333336</v>
      </c>
      <c r="E62" s="304">
        <f>D62</f>
        <v>33.333333333333336</v>
      </c>
      <c r="F62" s="304">
        <f>D62</f>
        <v>33.333333333333336</v>
      </c>
      <c r="G62" s="305">
        <f>SUM(D62:F62)</f>
        <v>100</v>
      </c>
      <c r="H62" s="304">
        <f>'US Hardware Costs'!$E$16/3</f>
        <v>33.333333333333336</v>
      </c>
      <c r="I62" s="304">
        <f t="shared" si="62"/>
        <v>33.333333333333336</v>
      </c>
      <c r="J62" s="304">
        <f t="shared" si="62"/>
        <v>33.333333333333336</v>
      </c>
      <c r="K62" s="305">
        <f>SUM(H62:J62)</f>
        <v>100</v>
      </c>
    </row>
    <row r="63" spans="1:33" ht="20" customHeight="1" x14ac:dyDescent="0.2">
      <c r="B63" s="182" t="s">
        <v>421</v>
      </c>
      <c r="C63" s="182" t="s">
        <v>437</v>
      </c>
      <c r="D63" s="323">
        <f t="shared" ref="D63:K63" si="63">SUM(D60:D62)</f>
        <v>399.99999999999994</v>
      </c>
      <c r="E63" s="323">
        <f t="shared" si="63"/>
        <v>399.99999999999994</v>
      </c>
      <c r="F63" s="323">
        <f t="shared" si="63"/>
        <v>399.99999999999994</v>
      </c>
      <c r="G63" s="317">
        <f t="shared" si="63"/>
        <v>1200</v>
      </c>
      <c r="H63" s="323">
        <f t="shared" si="63"/>
        <v>399.99999999999994</v>
      </c>
      <c r="I63" s="323">
        <f t="shared" si="63"/>
        <v>399.99999999999994</v>
      </c>
      <c r="J63" s="323">
        <f t="shared" si="63"/>
        <v>399.99999999999994</v>
      </c>
      <c r="K63" s="317">
        <f t="shared" si="63"/>
        <v>1200</v>
      </c>
    </row>
    <row r="64" spans="1:33" ht="20" customHeight="1" x14ac:dyDescent="0.2">
      <c r="B64" s="373" t="s">
        <v>421</v>
      </c>
      <c r="C64" s="373" t="s">
        <v>457</v>
      </c>
      <c r="D64" s="374">
        <f t="shared" ref="D64:K64" si="64">D$56+D63</f>
        <v>850</v>
      </c>
      <c r="E64" s="374">
        <f t="shared" si="64"/>
        <v>850</v>
      </c>
      <c r="F64" s="374">
        <f t="shared" si="64"/>
        <v>850</v>
      </c>
      <c r="G64" s="375">
        <f t="shared" si="64"/>
        <v>2550</v>
      </c>
      <c r="H64" s="374">
        <f t="shared" si="64"/>
        <v>850</v>
      </c>
      <c r="I64" s="374">
        <f t="shared" si="64"/>
        <v>850</v>
      </c>
      <c r="J64" s="374">
        <f t="shared" si="64"/>
        <v>850</v>
      </c>
      <c r="K64" s="375">
        <f t="shared" si="64"/>
        <v>2550</v>
      </c>
    </row>
    <row r="65" spans="1:33" ht="20" customHeight="1" x14ac:dyDescent="0.2">
      <c r="B65" s="377" t="s">
        <v>421</v>
      </c>
      <c r="C65" s="377" t="s">
        <v>458</v>
      </c>
      <c r="D65" s="378">
        <f>D64-H64</f>
        <v>0</v>
      </c>
      <c r="E65" s="378">
        <f>E64-I64</f>
        <v>0</v>
      </c>
      <c r="F65" s="378">
        <f>F64-J64</f>
        <v>0</v>
      </c>
      <c r="G65" s="379">
        <f>G64-K64</f>
        <v>0</v>
      </c>
      <c r="H65" s="256"/>
      <c r="I65" s="256"/>
      <c r="J65" s="256"/>
      <c r="K65" s="303"/>
    </row>
    <row r="66" spans="1:33" ht="20" customHeight="1" x14ac:dyDescent="0.2">
      <c r="B66" s="377" t="s">
        <v>421</v>
      </c>
      <c r="C66" s="377" t="s">
        <v>459</v>
      </c>
      <c r="D66" s="382">
        <f>D65/D64</f>
        <v>0</v>
      </c>
      <c r="E66" s="382">
        <f>E65/E64</f>
        <v>0</v>
      </c>
      <c r="F66" s="382">
        <f>F65/F64</f>
        <v>0</v>
      </c>
      <c r="G66" s="381">
        <f>G65/G64</f>
        <v>0</v>
      </c>
      <c r="H66" s="256"/>
      <c r="I66" s="256"/>
      <c r="J66" s="256"/>
      <c r="K66" s="303"/>
    </row>
    <row r="67" spans="1:33" s="106" customFormat="1" ht="32" customHeight="1" x14ac:dyDescent="0.2">
      <c r="B67" s="320"/>
      <c r="C67" s="320"/>
      <c r="D67" s="325"/>
      <c r="E67" s="325"/>
      <c r="F67" s="325"/>
      <c r="G67" s="326"/>
      <c r="H67" s="260"/>
      <c r="I67" s="260"/>
      <c r="J67" s="260"/>
      <c r="K67" s="327"/>
    </row>
    <row r="68" spans="1:33" s="315" customFormat="1" ht="32" customHeight="1" x14ac:dyDescent="0.2">
      <c r="A68" s="313"/>
      <c r="B68" s="318" t="s">
        <v>460</v>
      </c>
      <c r="C68" s="318"/>
      <c r="D68" s="314"/>
      <c r="E68" s="314"/>
      <c r="F68" s="314"/>
      <c r="G68" s="314"/>
      <c r="H68" s="314"/>
      <c r="I68" s="314"/>
      <c r="J68" s="314"/>
      <c r="K68" s="314"/>
      <c r="L68" s="313"/>
      <c r="M68" s="313"/>
      <c r="N68" s="313"/>
      <c r="O68" s="313"/>
      <c r="P68" s="313"/>
      <c r="Q68" s="313"/>
      <c r="R68" s="313"/>
      <c r="S68" s="313"/>
      <c r="T68" s="313"/>
      <c r="U68" s="313"/>
      <c r="V68" s="313"/>
      <c r="W68" s="313"/>
      <c r="X68" s="313"/>
      <c r="Y68" s="313"/>
      <c r="Z68" s="313"/>
      <c r="AA68" s="313"/>
      <c r="AB68" s="313"/>
      <c r="AC68" s="313"/>
      <c r="AD68" s="313"/>
      <c r="AE68" s="313"/>
      <c r="AF68" s="313"/>
      <c r="AG68" s="313"/>
    </row>
    <row r="69" spans="1:33" ht="20" customHeight="1" x14ac:dyDescent="0.2">
      <c r="B69" s="185" t="s">
        <v>424</v>
      </c>
      <c r="C69" s="185" t="s">
        <v>455</v>
      </c>
      <c r="D69" s="304">
        <f>'US Hardware Costs'!$I$9</f>
        <v>1000</v>
      </c>
      <c r="E69" s="304">
        <v>0</v>
      </c>
      <c r="F69" s="304">
        <v>0</v>
      </c>
      <c r="G69" s="305">
        <f>SUM(D69:F69)</f>
        <v>1000</v>
      </c>
      <c r="H69" s="304">
        <f>'US Hardware Costs'!$I$16</f>
        <v>1000</v>
      </c>
      <c r="I69" s="304">
        <v>0</v>
      </c>
      <c r="J69" s="304">
        <v>0</v>
      </c>
      <c r="K69" s="305">
        <f>SUM(H69:J69)</f>
        <v>1000</v>
      </c>
    </row>
    <row r="70" spans="1:33" ht="20" customHeight="1" x14ac:dyDescent="0.2">
      <c r="B70" s="185" t="s">
        <v>424</v>
      </c>
      <c r="C70" s="185" t="s">
        <v>101</v>
      </c>
      <c r="D70" s="304">
        <f>'US Hardware Costs'!$K$9</f>
        <v>100</v>
      </c>
      <c r="E70" s="304">
        <v>0</v>
      </c>
      <c r="F70" s="304">
        <v>0</v>
      </c>
      <c r="G70" s="305">
        <f>SUM(D70:F70)</f>
        <v>100</v>
      </c>
      <c r="H70" s="304">
        <f>'US Hardware Costs'!$K$16</f>
        <v>100</v>
      </c>
      <c r="I70" s="304">
        <v>0</v>
      </c>
      <c r="J70" s="304">
        <v>0</v>
      </c>
      <c r="K70" s="305">
        <f>SUM(H70:J70)</f>
        <v>100</v>
      </c>
    </row>
    <row r="71" spans="1:33" ht="20" customHeight="1" x14ac:dyDescent="0.2">
      <c r="B71" s="185" t="s">
        <v>424</v>
      </c>
      <c r="C71" s="185" t="s">
        <v>456</v>
      </c>
      <c r="D71" s="304">
        <f>'US Hardware Costs'!$J$9</f>
        <v>100</v>
      </c>
      <c r="E71" s="304">
        <v>0</v>
      </c>
      <c r="F71" s="304">
        <v>0</v>
      </c>
      <c r="G71" s="305">
        <f>SUM(D71:F71)</f>
        <v>100</v>
      </c>
      <c r="H71" s="304">
        <f>'US Hardware Costs'!$J$16</f>
        <v>100</v>
      </c>
      <c r="I71" s="304">
        <v>0</v>
      </c>
      <c r="J71" s="304">
        <v>0</v>
      </c>
      <c r="K71" s="305">
        <f>SUM(H71:J71)</f>
        <v>100</v>
      </c>
    </row>
    <row r="72" spans="1:33" ht="20" customHeight="1" x14ac:dyDescent="0.2">
      <c r="B72" s="185" t="s">
        <v>424</v>
      </c>
      <c r="C72" s="185" t="s">
        <v>461</v>
      </c>
      <c r="D72" s="304">
        <v>0</v>
      </c>
      <c r="E72" s="304">
        <v>0</v>
      </c>
      <c r="F72" s="304">
        <f>'US Hardware Costs'!$L$9*-1</f>
        <v>-400</v>
      </c>
      <c r="G72" s="305">
        <f>SUM(E72:F72)</f>
        <v>-400</v>
      </c>
      <c r="H72" s="304">
        <v>0</v>
      </c>
      <c r="I72" s="304">
        <v>0</v>
      </c>
      <c r="J72" s="304">
        <f>'US Hardware Costs'!$L$16*-1</f>
        <v>-400</v>
      </c>
      <c r="K72" s="305">
        <f>SUM(H72:J72)</f>
        <v>-400</v>
      </c>
    </row>
    <row r="73" spans="1:33" ht="20" customHeight="1" x14ac:dyDescent="0.2">
      <c r="B73" s="182" t="s">
        <v>424</v>
      </c>
      <c r="C73" s="182" t="s">
        <v>437</v>
      </c>
      <c r="D73" s="323">
        <f t="shared" ref="D73:K73" si="65">SUM(D69:D72)</f>
        <v>1200</v>
      </c>
      <c r="E73" s="323">
        <f t="shared" si="65"/>
        <v>0</v>
      </c>
      <c r="F73" s="323">
        <f t="shared" si="65"/>
        <v>-400</v>
      </c>
      <c r="G73" s="317">
        <f t="shared" si="65"/>
        <v>800</v>
      </c>
      <c r="H73" s="323">
        <f t="shared" si="65"/>
        <v>1200</v>
      </c>
      <c r="I73" s="323">
        <f t="shared" si="65"/>
        <v>0</v>
      </c>
      <c r="J73" s="323">
        <f t="shared" si="65"/>
        <v>-400</v>
      </c>
      <c r="K73" s="317">
        <f t="shared" si="65"/>
        <v>800</v>
      </c>
    </row>
    <row r="74" spans="1:33" ht="20" customHeight="1" x14ac:dyDescent="0.2">
      <c r="B74" s="373" t="s">
        <v>424</v>
      </c>
      <c r="C74" s="373" t="s">
        <v>457</v>
      </c>
      <c r="D74" s="374">
        <f t="shared" ref="D74:K74" si="66">D$56+D73</f>
        <v>1650</v>
      </c>
      <c r="E74" s="374">
        <f t="shared" si="66"/>
        <v>450</v>
      </c>
      <c r="F74" s="374">
        <f t="shared" si="66"/>
        <v>50</v>
      </c>
      <c r="G74" s="375">
        <f t="shared" si="66"/>
        <v>2150</v>
      </c>
      <c r="H74" s="374">
        <f t="shared" si="66"/>
        <v>1650</v>
      </c>
      <c r="I74" s="374">
        <f t="shared" si="66"/>
        <v>450</v>
      </c>
      <c r="J74" s="374">
        <f t="shared" si="66"/>
        <v>50</v>
      </c>
      <c r="K74" s="375">
        <f t="shared" si="66"/>
        <v>2150</v>
      </c>
    </row>
    <row r="75" spans="1:33" ht="20" customHeight="1" x14ac:dyDescent="0.2">
      <c r="B75" s="377" t="s">
        <v>424</v>
      </c>
      <c r="C75" s="377" t="s">
        <v>458</v>
      </c>
      <c r="D75" s="378">
        <f>D74-H74</f>
        <v>0</v>
      </c>
      <c r="E75" s="378">
        <f>E74-I74</f>
        <v>0</v>
      </c>
      <c r="F75" s="378">
        <f>F74-J74</f>
        <v>0</v>
      </c>
      <c r="G75" s="379">
        <f>G74-K74</f>
        <v>0</v>
      </c>
      <c r="H75" s="256"/>
      <c r="I75" s="256"/>
      <c r="J75" s="256"/>
      <c r="K75" s="303"/>
    </row>
    <row r="76" spans="1:33" ht="20" customHeight="1" x14ac:dyDescent="0.2">
      <c r="B76" s="377" t="s">
        <v>424</v>
      </c>
      <c r="C76" s="377" t="s">
        <v>459</v>
      </c>
      <c r="D76" s="382">
        <f>D75/D74</f>
        <v>0</v>
      </c>
      <c r="E76" s="382">
        <f>E75/E74</f>
        <v>0</v>
      </c>
      <c r="F76" s="382">
        <f>F75/F74</f>
        <v>0</v>
      </c>
      <c r="G76" s="381">
        <f>G75/G74</f>
        <v>0</v>
      </c>
      <c r="H76" s="256"/>
      <c r="I76" s="256"/>
      <c r="J76" s="256"/>
      <c r="K76" s="303"/>
    </row>
    <row r="77" spans="1:33" s="106" customFormat="1" ht="32" customHeight="1" x14ac:dyDescent="0.2">
      <c r="B77" s="328"/>
      <c r="C77" s="328"/>
      <c r="D77" s="260"/>
      <c r="E77" s="260"/>
      <c r="F77" s="260"/>
      <c r="G77" s="327"/>
      <c r="H77" s="260"/>
      <c r="I77" s="260"/>
      <c r="J77" s="260"/>
      <c r="K77" s="327"/>
    </row>
    <row r="78" spans="1:33" s="315" customFormat="1" ht="32" customHeight="1" x14ac:dyDescent="0.2">
      <c r="A78" s="313"/>
      <c r="B78" s="318" t="s">
        <v>462</v>
      </c>
      <c r="C78" s="318"/>
      <c r="D78" s="314"/>
      <c r="E78" s="314"/>
      <c r="F78" s="314"/>
      <c r="G78" s="314"/>
      <c r="H78" s="314"/>
      <c r="I78" s="314"/>
      <c r="J78" s="314"/>
      <c r="K78" s="314"/>
      <c r="L78" s="313"/>
      <c r="M78" s="313"/>
      <c r="N78" s="313"/>
      <c r="O78" s="313"/>
      <c r="P78" s="313"/>
      <c r="Q78" s="313"/>
      <c r="R78" s="313"/>
      <c r="S78" s="313"/>
      <c r="T78" s="313"/>
      <c r="U78" s="313"/>
      <c r="V78" s="313"/>
      <c r="W78" s="313"/>
      <c r="X78" s="313"/>
      <c r="Y78" s="313"/>
      <c r="Z78" s="313"/>
      <c r="AA78" s="313"/>
      <c r="AB78" s="313"/>
      <c r="AC78" s="313"/>
      <c r="AD78" s="313"/>
      <c r="AE78" s="313"/>
      <c r="AF78" s="313"/>
      <c r="AG78" s="313"/>
    </row>
    <row r="79" spans="1:33" ht="20" customHeight="1" x14ac:dyDescent="0.2">
      <c r="B79" s="185" t="s">
        <v>421</v>
      </c>
      <c r="C79" s="185" t="s">
        <v>455</v>
      </c>
      <c r="D79" s="304">
        <f>'Global Avg HW (Excluding US)'!$C$9/3</f>
        <v>333.33333333333331</v>
      </c>
      <c r="E79" s="304">
        <f t="shared" ref="E79:F81" si="67">D79</f>
        <v>333.33333333333331</v>
      </c>
      <c r="F79" s="304">
        <f t="shared" si="67"/>
        <v>333.33333333333331</v>
      </c>
      <c r="G79" s="305">
        <f>SUM(D79:F79)</f>
        <v>1000</v>
      </c>
      <c r="H79" s="304">
        <f>'Global Avg HW (Excluding US)'!$C$16/3</f>
        <v>333.33333333333331</v>
      </c>
      <c r="I79" s="304">
        <f t="shared" ref="I79:J81" si="68">H79</f>
        <v>333.33333333333331</v>
      </c>
      <c r="J79" s="304">
        <f t="shared" si="68"/>
        <v>333.33333333333331</v>
      </c>
      <c r="K79" s="305">
        <f>SUM(H79:J79)</f>
        <v>1000</v>
      </c>
    </row>
    <row r="80" spans="1:33" ht="20" customHeight="1" x14ac:dyDescent="0.2">
      <c r="B80" s="185" t="s">
        <v>421</v>
      </c>
      <c r="C80" s="185" t="s">
        <v>101</v>
      </c>
      <c r="D80" s="304">
        <f>'Global Avg HW (Excluding US)'!$D$9/3</f>
        <v>33.333333333333336</v>
      </c>
      <c r="E80" s="304">
        <f t="shared" si="67"/>
        <v>33.333333333333336</v>
      </c>
      <c r="F80" s="304">
        <f t="shared" si="67"/>
        <v>33.333333333333336</v>
      </c>
      <c r="G80" s="305">
        <f>SUM(D80:F80)</f>
        <v>100</v>
      </c>
      <c r="H80" s="304">
        <f>'Global Avg HW (Excluding US)'!$D$16/3</f>
        <v>33.333333333333336</v>
      </c>
      <c r="I80" s="304">
        <f t="shared" si="68"/>
        <v>33.333333333333336</v>
      </c>
      <c r="J80" s="304">
        <f t="shared" si="68"/>
        <v>33.333333333333336</v>
      </c>
      <c r="K80" s="305">
        <f>SUM(H80:J80)</f>
        <v>100</v>
      </c>
    </row>
    <row r="81" spans="1:33" ht="20" customHeight="1" x14ac:dyDescent="0.2">
      <c r="B81" s="185" t="s">
        <v>421</v>
      </c>
      <c r="C81" s="185" t="s">
        <v>456</v>
      </c>
      <c r="D81" s="304">
        <f>'Global Avg HW (Excluding US)'!$E$9/3</f>
        <v>33.333333333333336</v>
      </c>
      <c r="E81" s="304">
        <f t="shared" si="67"/>
        <v>33.333333333333336</v>
      </c>
      <c r="F81" s="304">
        <f t="shared" si="67"/>
        <v>33.333333333333336</v>
      </c>
      <c r="G81" s="305">
        <f>SUM(D81:F81)</f>
        <v>100</v>
      </c>
      <c r="H81" s="304">
        <f>'Global Avg HW (Excluding US)'!$E$16/3</f>
        <v>33.333333333333336</v>
      </c>
      <c r="I81" s="304">
        <f t="shared" si="68"/>
        <v>33.333333333333336</v>
      </c>
      <c r="J81" s="304">
        <f t="shared" si="68"/>
        <v>33.333333333333336</v>
      </c>
      <c r="K81" s="305">
        <f>SUM(H81:J81)</f>
        <v>100</v>
      </c>
    </row>
    <row r="82" spans="1:33" ht="20" customHeight="1" x14ac:dyDescent="0.2">
      <c r="B82" s="182" t="s">
        <v>421</v>
      </c>
      <c r="C82" s="182" t="s">
        <v>437</v>
      </c>
      <c r="D82" s="323">
        <f t="shared" ref="D82:K82" si="69">SUM(D79:D81)</f>
        <v>399.99999999999994</v>
      </c>
      <c r="E82" s="323">
        <f t="shared" si="69"/>
        <v>399.99999999999994</v>
      </c>
      <c r="F82" s="323">
        <f t="shared" si="69"/>
        <v>399.99999999999994</v>
      </c>
      <c r="G82" s="317">
        <f t="shared" si="69"/>
        <v>1200</v>
      </c>
      <c r="H82" s="323">
        <f t="shared" si="69"/>
        <v>399.99999999999994</v>
      </c>
      <c r="I82" s="323">
        <f t="shared" si="69"/>
        <v>399.99999999999994</v>
      </c>
      <c r="J82" s="323">
        <f t="shared" si="69"/>
        <v>399.99999999999994</v>
      </c>
      <c r="K82" s="317">
        <f t="shared" si="69"/>
        <v>1200</v>
      </c>
    </row>
    <row r="83" spans="1:33" ht="20" customHeight="1" x14ac:dyDescent="0.2">
      <c r="B83" s="373" t="s">
        <v>421</v>
      </c>
      <c r="C83" s="373" t="s">
        <v>457</v>
      </c>
      <c r="D83" s="374">
        <f t="shared" ref="D83:K83" si="70">D$56+D82</f>
        <v>850</v>
      </c>
      <c r="E83" s="374">
        <f t="shared" si="70"/>
        <v>850</v>
      </c>
      <c r="F83" s="374">
        <f t="shared" si="70"/>
        <v>850</v>
      </c>
      <c r="G83" s="375">
        <f t="shared" si="70"/>
        <v>2550</v>
      </c>
      <c r="H83" s="374">
        <f t="shared" si="70"/>
        <v>850</v>
      </c>
      <c r="I83" s="374">
        <f t="shared" si="70"/>
        <v>850</v>
      </c>
      <c r="J83" s="374">
        <f t="shared" si="70"/>
        <v>850</v>
      </c>
      <c r="K83" s="375">
        <f t="shared" si="70"/>
        <v>2550</v>
      </c>
    </row>
    <row r="84" spans="1:33" ht="20" customHeight="1" x14ac:dyDescent="0.2">
      <c r="B84" s="377" t="s">
        <v>421</v>
      </c>
      <c r="C84" s="377" t="s">
        <v>458</v>
      </c>
      <c r="D84" s="378">
        <f>D83-H83</f>
        <v>0</v>
      </c>
      <c r="E84" s="378">
        <f>E83-I83</f>
        <v>0</v>
      </c>
      <c r="F84" s="378">
        <f>F83-J83</f>
        <v>0</v>
      </c>
      <c r="G84" s="379">
        <f>G83-K83</f>
        <v>0</v>
      </c>
      <c r="H84" s="256"/>
      <c r="I84" s="256"/>
      <c r="J84" s="256"/>
      <c r="K84" s="303"/>
    </row>
    <row r="85" spans="1:33" ht="20" customHeight="1" x14ac:dyDescent="0.2">
      <c r="B85" s="377" t="s">
        <v>421</v>
      </c>
      <c r="C85" s="377" t="s">
        <v>459</v>
      </c>
      <c r="D85" s="382">
        <f>D84/D83</f>
        <v>0</v>
      </c>
      <c r="E85" s="382">
        <f>E84/E83</f>
        <v>0</v>
      </c>
      <c r="F85" s="382">
        <f>F84/F83</f>
        <v>0</v>
      </c>
      <c r="G85" s="381">
        <f>G84/G83</f>
        <v>0</v>
      </c>
      <c r="H85" s="256"/>
      <c r="I85" s="256"/>
      <c r="J85" s="256"/>
      <c r="K85" s="303"/>
    </row>
    <row r="86" spans="1:33" s="106" customFormat="1" ht="32" customHeight="1" x14ac:dyDescent="0.2">
      <c r="B86" s="320"/>
      <c r="C86" s="320"/>
      <c r="D86" s="321"/>
      <c r="E86" s="321"/>
      <c r="F86" s="321"/>
      <c r="G86" s="322"/>
      <c r="H86" s="321"/>
      <c r="I86" s="321"/>
      <c r="J86" s="321"/>
      <c r="K86" s="322"/>
    </row>
    <row r="87" spans="1:33" s="315" customFormat="1" ht="32" customHeight="1" x14ac:dyDescent="0.2">
      <c r="A87" s="313"/>
      <c r="B87" s="318" t="s">
        <v>463</v>
      </c>
      <c r="C87" s="318"/>
      <c r="D87" s="314"/>
      <c r="E87" s="314"/>
      <c r="F87" s="314"/>
      <c r="G87" s="314"/>
      <c r="H87" s="314"/>
      <c r="I87" s="314"/>
      <c r="J87" s="314"/>
      <c r="K87" s="314"/>
      <c r="L87" s="313"/>
      <c r="M87" s="313"/>
      <c r="N87" s="313"/>
      <c r="O87" s="313"/>
      <c r="P87" s="313"/>
      <c r="Q87" s="313"/>
      <c r="R87" s="313"/>
      <c r="S87" s="313"/>
      <c r="T87" s="313"/>
      <c r="U87" s="313"/>
      <c r="V87" s="313"/>
      <c r="W87" s="313"/>
      <c r="X87" s="313"/>
      <c r="Y87" s="313"/>
      <c r="Z87" s="313"/>
      <c r="AA87" s="313"/>
      <c r="AB87" s="313"/>
      <c r="AC87" s="313"/>
      <c r="AD87" s="313"/>
      <c r="AE87" s="313"/>
      <c r="AF87" s="313"/>
      <c r="AG87" s="313"/>
    </row>
    <row r="88" spans="1:33" ht="20" customHeight="1" x14ac:dyDescent="0.2">
      <c r="B88" s="185" t="s">
        <v>424</v>
      </c>
      <c r="C88" s="185" t="s">
        <v>455</v>
      </c>
      <c r="D88" s="304">
        <f>'Global Avg HW (Excluding US)'!$I$9</f>
        <v>1000</v>
      </c>
      <c r="E88" s="304">
        <v>0</v>
      </c>
      <c r="F88" s="304">
        <v>0</v>
      </c>
      <c r="G88" s="305">
        <f>SUM(D88:F88)</f>
        <v>1000</v>
      </c>
      <c r="H88" s="304">
        <f>'Global Avg HW (Excluding US)'!$I$16</f>
        <v>1000</v>
      </c>
      <c r="I88" s="304">
        <v>0</v>
      </c>
      <c r="J88" s="304">
        <v>0</v>
      </c>
      <c r="K88" s="305">
        <f>SUM(H88:J88)</f>
        <v>1000</v>
      </c>
    </row>
    <row r="89" spans="1:33" ht="20" customHeight="1" x14ac:dyDescent="0.2">
      <c r="B89" s="185" t="s">
        <v>424</v>
      </c>
      <c r="C89" s="185" t="s">
        <v>101</v>
      </c>
      <c r="D89" s="304">
        <f>'Global Avg HW (Excluding US)'!$K$9</f>
        <v>100</v>
      </c>
      <c r="E89" s="304">
        <v>0</v>
      </c>
      <c r="F89" s="304">
        <v>0</v>
      </c>
      <c r="G89" s="305">
        <f>SUM(D89:F89)</f>
        <v>100</v>
      </c>
      <c r="H89" s="304">
        <f>'Global Avg HW (Excluding US)'!$K$16</f>
        <v>100</v>
      </c>
      <c r="I89" s="304">
        <v>0</v>
      </c>
      <c r="J89" s="304">
        <v>0</v>
      </c>
      <c r="K89" s="305">
        <f>SUM(H89:J89)</f>
        <v>100</v>
      </c>
    </row>
    <row r="90" spans="1:33" ht="20" customHeight="1" x14ac:dyDescent="0.2">
      <c r="B90" s="185" t="s">
        <v>424</v>
      </c>
      <c r="C90" s="185" t="s">
        <v>456</v>
      </c>
      <c r="D90" s="304">
        <f>'Global Avg HW (Excluding US)'!$J$9</f>
        <v>100</v>
      </c>
      <c r="E90" s="304">
        <v>0</v>
      </c>
      <c r="F90" s="304">
        <v>0</v>
      </c>
      <c r="G90" s="305">
        <f>SUM(D90:F90)</f>
        <v>100</v>
      </c>
      <c r="H90" s="304">
        <f>'Global Avg HW (Excluding US)'!$J$16</f>
        <v>100</v>
      </c>
      <c r="I90" s="304">
        <v>0</v>
      </c>
      <c r="J90" s="304">
        <v>0</v>
      </c>
      <c r="K90" s="305">
        <f>SUM(H90:J90)</f>
        <v>100</v>
      </c>
    </row>
    <row r="91" spans="1:33" ht="20" customHeight="1" x14ac:dyDescent="0.2">
      <c r="B91" s="185" t="s">
        <v>424</v>
      </c>
      <c r="C91" s="185" t="s">
        <v>461</v>
      </c>
      <c r="D91" s="304">
        <v>0</v>
      </c>
      <c r="E91" s="304">
        <v>0</v>
      </c>
      <c r="F91" s="304">
        <f>'Global Avg HW (Excluding US)'!$L$9*-1</f>
        <v>-400</v>
      </c>
      <c r="G91" s="305">
        <f>SUM(D91:F91)</f>
        <v>-400</v>
      </c>
      <c r="H91" s="304">
        <v>0</v>
      </c>
      <c r="I91" s="304">
        <v>0</v>
      </c>
      <c r="J91" s="304">
        <f>'Global Avg HW (Excluding US)'!$L$16*-1</f>
        <v>-400</v>
      </c>
      <c r="K91" s="305">
        <f>SUM(H91:J91)</f>
        <v>-400</v>
      </c>
    </row>
    <row r="92" spans="1:33" ht="20" customHeight="1" x14ac:dyDescent="0.2">
      <c r="B92" s="182" t="s">
        <v>424</v>
      </c>
      <c r="C92" s="182" t="s">
        <v>437</v>
      </c>
      <c r="D92" s="323">
        <f t="shared" ref="D92:K92" si="71">SUM(D88:D91)</f>
        <v>1200</v>
      </c>
      <c r="E92" s="323">
        <f t="shared" si="71"/>
        <v>0</v>
      </c>
      <c r="F92" s="323">
        <f t="shared" si="71"/>
        <v>-400</v>
      </c>
      <c r="G92" s="317">
        <f t="shared" si="71"/>
        <v>800</v>
      </c>
      <c r="H92" s="323">
        <f t="shared" si="71"/>
        <v>1200</v>
      </c>
      <c r="I92" s="323">
        <f t="shared" si="71"/>
        <v>0</v>
      </c>
      <c r="J92" s="323">
        <f t="shared" si="71"/>
        <v>-400</v>
      </c>
      <c r="K92" s="317">
        <f t="shared" si="71"/>
        <v>800</v>
      </c>
    </row>
    <row r="93" spans="1:33" ht="20" customHeight="1" x14ac:dyDescent="0.2">
      <c r="B93" s="373" t="s">
        <v>424</v>
      </c>
      <c r="C93" s="373" t="s">
        <v>457</v>
      </c>
      <c r="D93" s="374">
        <f t="shared" ref="D93:K93" si="72">D$56+D92</f>
        <v>1650</v>
      </c>
      <c r="E93" s="374">
        <f t="shared" si="72"/>
        <v>450</v>
      </c>
      <c r="F93" s="374">
        <f t="shared" si="72"/>
        <v>50</v>
      </c>
      <c r="G93" s="375">
        <f t="shared" si="72"/>
        <v>2150</v>
      </c>
      <c r="H93" s="374">
        <f t="shared" si="72"/>
        <v>1650</v>
      </c>
      <c r="I93" s="374">
        <f t="shared" si="72"/>
        <v>450</v>
      </c>
      <c r="J93" s="374">
        <f t="shared" si="72"/>
        <v>50</v>
      </c>
      <c r="K93" s="375">
        <f t="shared" si="72"/>
        <v>2150</v>
      </c>
    </row>
    <row r="94" spans="1:33" ht="20" customHeight="1" x14ac:dyDescent="0.2">
      <c r="B94" s="377" t="s">
        <v>424</v>
      </c>
      <c r="C94" s="377" t="s">
        <v>458</v>
      </c>
      <c r="D94" s="378">
        <f>D93-H93</f>
        <v>0</v>
      </c>
      <c r="E94" s="378">
        <f>E93-I93</f>
        <v>0</v>
      </c>
      <c r="F94" s="378">
        <f>F93-J93</f>
        <v>0</v>
      </c>
      <c r="G94" s="379">
        <f>G93-K93</f>
        <v>0</v>
      </c>
      <c r="H94" s="256"/>
      <c r="I94" s="256"/>
      <c r="J94" s="256"/>
      <c r="K94" s="303"/>
    </row>
    <row r="95" spans="1:33" ht="20" customHeight="1" x14ac:dyDescent="0.2">
      <c r="B95" s="377" t="s">
        <v>424</v>
      </c>
      <c r="C95" s="377" t="s">
        <v>459</v>
      </c>
      <c r="D95" s="382">
        <f>D94/D93</f>
        <v>0</v>
      </c>
      <c r="E95" s="382">
        <f>E94/E93</f>
        <v>0</v>
      </c>
      <c r="F95" s="382">
        <f>F94/F93</f>
        <v>0</v>
      </c>
      <c r="G95" s="381">
        <f>G94/G93</f>
        <v>0</v>
      </c>
      <c r="H95" s="256"/>
      <c r="I95" s="256"/>
      <c r="J95" s="256"/>
      <c r="K95" s="303"/>
    </row>
    <row r="96" spans="1:33" s="106" customFormat="1" ht="20" customHeight="1" x14ac:dyDescent="0.2">
      <c r="B96" s="320"/>
      <c r="C96" s="320"/>
      <c r="D96" s="325"/>
      <c r="E96" s="325"/>
      <c r="F96" s="325"/>
      <c r="G96" s="326"/>
      <c r="H96" s="260"/>
      <c r="I96" s="260"/>
      <c r="J96" s="260"/>
      <c r="K96" s="327"/>
    </row>
    <row r="97" spans="1:33" s="336" customFormat="1" ht="32" customHeight="1" x14ac:dyDescent="0.2">
      <c r="A97" s="331"/>
      <c r="B97" s="332" t="s">
        <v>426</v>
      </c>
      <c r="C97" s="333"/>
      <c r="D97" s="334"/>
      <c r="E97" s="334"/>
      <c r="F97" s="334"/>
      <c r="G97" s="335"/>
      <c r="H97" s="334"/>
      <c r="I97" s="334"/>
      <c r="J97" s="334"/>
      <c r="K97" s="335"/>
      <c r="L97" s="331"/>
      <c r="M97" s="331"/>
      <c r="N97" s="331"/>
      <c r="O97" s="331"/>
      <c r="P97" s="331"/>
      <c r="Q97" s="331"/>
      <c r="R97" s="331"/>
      <c r="S97" s="331"/>
      <c r="T97" s="331"/>
      <c r="U97" s="331"/>
      <c r="V97" s="331"/>
      <c r="W97" s="331"/>
      <c r="X97" s="331"/>
      <c r="Y97" s="331"/>
      <c r="Z97" s="331"/>
      <c r="AA97" s="331"/>
      <c r="AB97" s="331"/>
      <c r="AC97" s="331"/>
      <c r="AD97" s="331"/>
      <c r="AE97" s="331"/>
      <c r="AF97" s="331"/>
      <c r="AG97" s="331"/>
    </row>
    <row r="98" spans="1:33" s="315" customFormat="1" ht="32" customHeight="1" x14ac:dyDescent="0.2">
      <c r="A98" s="313"/>
      <c r="B98" s="318" t="s">
        <v>454</v>
      </c>
      <c r="C98" s="318"/>
      <c r="D98" s="314"/>
      <c r="E98" s="314"/>
      <c r="F98" s="314"/>
      <c r="G98" s="314"/>
      <c r="H98" s="314"/>
      <c r="I98" s="314"/>
      <c r="J98" s="314"/>
      <c r="K98" s="314"/>
      <c r="L98" s="313"/>
      <c r="M98" s="313"/>
      <c r="N98" s="313"/>
      <c r="O98" s="313"/>
      <c r="P98" s="313"/>
      <c r="Q98" s="313"/>
      <c r="R98" s="313"/>
      <c r="S98" s="313"/>
      <c r="T98" s="313"/>
      <c r="U98" s="313"/>
      <c r="V98" s="313"/>
      <c r="W98" s="313"/>
      <c r="X98" s="313"/>
      <c r="Y98" s="313"/>
      <c r="Z98" s="313"/>
      <c r="AA98" s="313"/>
      <c r="AB98" s="313"/>
      <c r="AC98" s="313"/>
      <c r="AD98" s="313"/>
      <c r="AE98" s="313"/>
      <c r="AF98" s="313"/>
      <c r="AG98" s="313"/>
    </row>
    <row r="99" spans="1:33" ht="20" customHeight="1" x14ac:dyDescent="0.2">
      <c r="B99" s="185" t="s">
        <v>421</v>
      </c>
      <c r="C99" s="185" t="s">
        <v>464</v>
      </c>
      <c r="D99" s="300">
        <f>'US Hardware Costs'!$C$10/3</f>
        <v>333.33333333333331</v>
      </c>
      <c r="E99" s="300">
        <f>D99</f>
        <v>333.33333333333331</v>
      </c>
      <c r="F99" s="300">
        <f>D99</f>
        <v>333.33333333333331</v>
      </c>
      <c r="G99" s="305">
        <f>SUM(D99:F99)</f>
        <v>1000</v>
      </c>
      <c r="H99" s="300">
        <f>'US Hardware Costs'!$C$17/3</f>
        <v>333.33333333333331</v>
      </c>
      <c r="I99" s="300">
        <f t="shared" ref="I99:J101" si="73">H99</f>
        <v>333.33333333333331</v>
      </c>
      <c r="J99" s="300">
        <f t="shared" si="73"/>
        <v>333.33333333333331</v>
      </c>
      <c r="K99" s="305">
        <f>SUM(H99:J99)</f>
        <v>1000</v>
      </c>
    </row>
    <row r="100" spans="1:33" ht="20" customHeight="1" x14ac:dyDescent="0.2">
      <c r="B100" s="185" t="s">
        <v>421</v>
      </c>
      <c r="C100" s="185" t="s">
        <v>101</v>
      </c>
      <c r="D100" s="300">
        <f>'US Hardware Costs'!$D$10/3</f>
        <v>33.333333333333336</v>
      </c>
      <c r="E100" s="300">
        <f t="shared" ref="E100:E101" si="74">D100</f>
        <v>33.333333333333336</v>
      </c>
      <c r="F100" s="300">
        <f t="shared" ref="F100:F101" si="75">D100</f>
        <v>33.333333333333336</v>
      </c>
      <c r="G100" s="305">
        <f t="shared" ref="G100:G101" si="76">SUM(D100:F100)</f>
        <v>100</v>
      </c>
      <c r="H100" s="300">
        <f>'US Hardware Costs'!$D$17/3</f>
        <v>33.333333333333336</v>
      </c>
      <c r="I100" s="300">
        <f t="shared" si="73"/>
        <v>33.333333333333336</v>
      </c>
      <c r="J100" s="300">
        <f t="shared" si="73"/>
        <v>33.333333333333336</v>
      </c>
      <c r="K100" s="305">
        <f t="shared" ref="K100:K101" si="77">SUM(H100:J100)</f>
        <v>100</v>
      </c>
    </row>
    <row r="101" spans="1:33" ht="20" customHeight="1" x14ac:dyDescent="0.2">
      <c r="B101" s="185" t="s">
        <v>421</v>
      </c>
      <c r="C101" s="185" t="s">
        <v>456</v>
      </c>
      <c r="D101" s="300">
        <f>'US Hardware Costs'!$E$10/3</f>
        <v>33.333333333333336</v>
      </c>
      <c r="E101" s="300">
        <f t="shared" si="74"/>
        <v>33.333333333333336</v>
      </c>
      <c r="F101" s="300">
        <f t="shared" si="75"/>
        <v>33.333333333333336</v>
      </c>
      <c r="G101" s="305">
        <f t="shared" si="76"/>
        <v>100</v>
      </c>
      <c r="H101" s="300">
        <f>'US Hardware Costs'!$E$17/3</f>
        <v>33.333333333333336</v>
      </c>
      <c r="I101" s="300">
        <f t="shared" si="73"/>
        <v>33.333333333333336</v>
      </c>
      <c r="J101" s="300">
        <f t="shared" si="73"/>
        <v>33.333333333333336</v>
      </c>
      <c r="K101" s="305">
        <f t="shared" si="77"/>
        <v>100</v>
      </c>
    </row>
    <row r="102" spans="1:33" ht="20" customHeight="1" x14ac:dyDescent="0.2">
      <c r="B102" s="182" t="s">
        <v>421</v>
      </c>
      <c r="C102" s="182" t="s">
        <v>437</v>
      </c>
      <c r="D102" s="316">
        <f t="shared" ref="D102:K102" si="78">SUM(D99:D101)</f>
        <v>399.99999999999994</v>
      </c>
      <c r="E102" s="316">
        <f t="shared" si="78"/>
        <v>399.99999999999994</v>
      </c>
      <c r="F102" s="316">
        <f t="shared" si="78"/>
        <v>399.99999999999994</v>
      </c>
      <c r="G102" s="317">
        <f t="shared" si="78"/>
        <v>1200</v>
      </c>
      <c r="H102" s="316">
        <f t="shared" si="78"/>
        <v>399.99999999999994</v>
      </c>
      <c r="I102" s="316">
        <f t="shared" si="78"/>
        <v>399.99999999999994</v>
      </c>
      <c r="J102" s="316">
        <f t="shared" si="78"/>
        <v>399.99999999999994</v>
      </c>
      <c r="K102" s="317">
        <f t="shared" si="78"/>
        <v>1200</v>
      </c>
    </row>
    <row r="103" spans="1:33" ht="20" customHeight="1" x14ac:dyDescent="0.2">
      <c r="B103" s="373" t="s">
        <v>421</v>
      </c>
      <c r="C103" s="373" t="s">
        <v>457</v>
      </c>
      <c r="D103" s="376">
        <f>D$56+D102</f>
        <v>850</v>
      </c>
      <c r="E103" s="376">
        <f t="shared" ref="E103:K103" si="79">E$56+E102</f>
        <v>850</v>
      </c>
      <c r="F103" s="376">
        <f t="shared" si="79"/>
        <v>850</v>
      </c>
      <c r="G103" s="375">
        <f t="shared" si="79"/>
        <v>2550</v>
      </c>
      <c r="H103" s="376">
        <f t="shared" si="79"/>
        <v>850</v>
      </c>
      <c r="I103" s="376">
        <f t="shared" si="79"/>
        <v>850</v>
      </c>
      <c r="J103" s="376">
        <f t="shared" si="79"/>
        <v>850</v>
      </c>
      <c r="K103" s="375">
        <f t="shared" si="79"/>
        <v>2550</v>
      </c>
    </row>
    <row r="104" spans="1:33" ht="20" customHeight="1" x14ac:dyDescent="0.2">
      <c r="B104" s="377" t="s">
        <v>421</v>
      </c>
      <c r="C104" s="377" t="s">
        <v>458</v>
      </c>
      <c r="D104" s="378">
        <f>D103-H103</f>
        <v>0</v>
      </c>
      <c r="E104" s="378">
        <f>E103-I103</f>
        <v>0</v>
      </c>
      <c r="F104" s="378">
        <f>F103-J103</f>
        <v>0</v>
      </c>
      <c r="G104" s="379">
        <f>G103-K103</f>
        <v>0</v>
      </c>
      <c r="H104" s="256"/>
      <c r="I104" s="256"/>
      <c r="J104" s="256"/>
      <c r="K104" s="303"/>
    </row>
    <row r="105" spans="1:33" ht="20" customHeight="1" x14ac:dyDescent="0.2">
      <c r="B105" s="377" t="s">
        <v>421</v>
      </c>
      <c r="C105" s="377" t="s">
        <v>459</v>
      </c>
      <c r="D105" s="380">
        <f>D104/D103</f>
        <v>0</v>
      </c>
      <c r="E105" s="380">
        <f>E104/E103</f>
        <v>0</v>
      </c>
      <c r="F105" s="380">
        <f>F104/F103</f>
        <v>0</v>
      </c>
      <c r="G105" s="381">
        <f>G104/G103</f>
        <v>0</v>
      </c>
      <c r="H105" s="256"/>
      <c r="I105" s="256"/>
      <c r="J105" s="256"/>
      <c r="K105" s="303"/>
    </row>
    <row r="106" spans="1:33" s="106" customFormat="1" ht="32" customHeight="1" x14ac:dyDescent="0.2">
      <c r="B106" s="320"/>
      <c r="C106" s="320"/>
      <c r="D106" s="329"/>
      <c r="E106" s="329"/>
      <c r="F106" s="329"/>
      <c r="G106" s="326"/>
      <c r="H106" s="260"/>
      <c r="I106" s="260"/>
      <c r="J106" s="260"/>
      <c r="K106" s="327"/>
    </row>
    <row r="107" spans="1:33" s="315" customFormat="1" ht="32" customHeight="1" x14ac:dyDescent="0.2">
      <c r="A107" s="313"/>
      <c r="B107" s="318" t="s">
        <v>460</v>
      </c>
      <c r="C107" s="318"/>
      <c r="D107" s="314"/>
      <c r="E107" s="314"/>
      <c r="F107" s="314"/>
      <c r="G107" s="314"/>
      <c r="H107" s="314"/>
      <c r="I107" s="314"/>
      <c r="J107" s="314"/>
      <c r="K107" s="314"/>
      <c r="L107" s="313"/>
      <c r="M107" s="313"/>
      <c r="N107" s="313"/>
      <c r="O107" s="313"/>
      <c r="P107" s="313"/>
      <c r="Q107" s="313"/>
      <c r="R107" s="313"/>
      <c r="S107" s="313"/>
      <c r="T107" s="313"/>
      <c r="U107" s="313"/>
      <c r="V107" s="313"/>
      <c r="W107" s="313"/>
      <c r="X107" s="313"/>
      <c r="Y107" s="313"/>
      <c r="Z107" s="313"/>
      <c r="AA107" s="313"/>
      <c r="AB107" s="313"/>
      <c r="AC107" s="313"/>
      <c r="AD107" s="313"/>
      <c r="AE107" s="313"/>
      <c r="AF107" s="313"/>
      <c r="AG107" s="313"/>
    </row>
    <row r="108" spans="1:33" ht="20" customHeight="1" x14ac:dyDescent="0.2">
      <c r="B108" s="185" t="s">
        <v>424</v>
      </c>
      <c r="C108" s="185" t="s">
        <v>464</v>
      </c>
      <c r="D108" s="300">
        <f>'US Hardware Costs'!$I$10</f>
        <v>1000</v>
      </c>
      <c r="E108" s="300">
        <v>0</v>
      </c>
      <c r="F108" s="300">
        <v>0</v>
      </c>
      <c r="G108" s="305">
        <f>SUM(D108:F108)</f>
        <v>1000</v>
      </c>
      <c r="H108" s="300">
        <f>'US Hardware Costs'!$I$17</f>
        <v>1000</v>
      </c>
      <c r="I108" s="300">
        <v>0</v>
      </c>
      <c r="J108" s="300">
        <v>0</v>
      </c>
      <c r="K108" s="305">
        <f>SUM(H108:J108)</f>
        <v>1000</v>
      </c>
    </row>
    <row r="109" spans="1:33" ht="20" customHeight="1" x14ac:dyDescent="0.2">
      <c r="B109" s="185" t="s">
        <v>424</v>
      </c>
      <c r="C109" s="185" t="s">
        <v>101</v>
      </c>
      <c r="D109" s="300">
        <f>'US Hardware Costs'!$K$10</f>
        <v>100</v>
      </c>
      <c r="E109" s="300">
        <v>0</v>
      </c>
      <c r="F109" s="300">
        <v>0</v>
      </c>
      <c r="G109" s="305">
        <f t="shared" ref="G109:G110" si="80">SUM(D109:F109)</f>
        <v>100</v>
      </c>
      <c r="H109" s="300">
        <f>'US Hardware Costs'!$K$17</f>
        <v>100</v>
      </c>
      <c r="I109" s="300">
        <v>0</v>
      </c>
      <c r="J109" s="300">
        <v>0</v>
      </c>
      <c r="K109" s="305">
        <f t="shared" ref="K109:K110" si="81">SUM(H109:J109)</f>
        <v>100</v>
      </c>
    </row>
    <row r="110" spans="1:33" ht="20" customHeight="1" x14ac:dyDescent="0.2">
      <c r="B110" s="185" t="s">
        <v>424</v>
      </c>
      <c r="C110" s="185" t="s">
        <v>456</v>
      </c>
      <c r="D110" s="300">
        <f>'US Hardware Costs'!$J$10</f>
        <v>100</v>
      </c>
      <c r="E110" s="300">
        <v>0</v>
      </c>
      <c r="F110" s="300">
        <v>0</v>
      </c>
      <c r="G110" s="305">
        <f t="shared" si="80"/>
        <v>100</v>
      </c>
      <c r="H110" s="300">
        <f>'US Hardware Costs'!$J$17</f>
        <v>100</v>
      </c>
      <c r="I110" s="300">
        <v>0</v>
      </c>
      <c r="J110" s="300">
        <v>0</v>
      </c>
      <c r="K110" s="305">
        <f t="shared" si="81"/>
        <v>100</v>
      </c>
    </row>
    <row r="111" spans="1:33" ht="20" customHeight="1" x14ac:dyDescent="0.2">
      <c r="B111" s="185" t="s">
        <v>424</v>
      </c>
      <c r="C111" s="185" t="s">
        <v>461</v>
      </c>
      <c r="D111" s="300">
        <v>0</v>
      </c>
      <c r="E111" s="300">
        <v>0</v>
      </c>
      <c r="F111" s="300">
        <f>'US Hardware Costs'!$L$10*-1</f>
        <v>-400</v>
      </c>
      <c r="G111" s="305">
        <f>SUM(E111:F111)</f>
        <v>-400</v>
      </c>
      <c r="H111" s="300">
        <v>0</v>
      </c>
      <c r="I111" s="300">
        <v>0</v>
      </c>
      <c r="J111" s="300">
        <f>'US Hardware Costs'!$L$17*-1</f>
        <v>-400</v>
      </c>
      <c r="K111" s="305">
        <f>SUM(H111:J111)</f>
        <v>-400</v>
      </c>
    </row>
    <row r="112" spans="1:33" ht="20" customHeight="1" x14ac:dyDescent="0.2">
      <c r="B112" s="182" t="s">
        <v>424</v>
      </c>
      <c r="C112" s="182" t="s">
        <v>437</v>
      </c>
      <c r="D112" s="316">
        <f t="shared" ref="D112:K112" si="82">SUM(D108:D111)</f>
        <v>1200</v>
      </c>
      <c r="E112" s="316">
        <f t="shared" si="82"/>
        <v>0</v>
      </c>
      <c r="F112" s="316">
        <f t="shared" si="82"/>
        <v>-400</v>
      </c>
      <c r="G112" s="317">
        <f t="shared" si="82"/>
        <v>800</v>
      </c>
      <c r="H112" s="316">
        <f t="shared" si="82"/>
        <v>1200</v>
      </c>
      <c r="I112" s="316">
        <f t="shared" si="82"/>
        <v>0</v>
      </c>
      <c r="J112" s="316">
        <f t="shared" si="82"/>
        <v>-400</v>
      </c>
      <c r="K112" s="317">
        <f t="shared" si="82"/>
        <v>800</v>
      </c>
    </row>
    <row r="113" spans="1:33" ht="20" customHeight="1" x14ac:dyDescent="0.2">
      <c r="B113" s="373" t="s">
        <v>424</v>
      </c>
      <c r="C113" s="373" t="s">
        <v>457</v>
      </c>
      <c r="D113" s="376">
        <f>D$56+D112</f>
        <v>1650</v>
      </c>
      <c r="E113" s="376">
        <f t="shared" ref="E113:K113" si="83">E$56+E112</f>
        <v>450</v>
      </c>
      <c r="F113" s="376">
        <f t="shared" si="83"/>
        <v>50</v>
      </c>
      <c r="G113" s="375">
        <f t="shared" si="83"/>
        <v>2150</v>
      </c>
      <c r="H113" s="376">
        <f t="shared" si="83"/>
        <v>1650</v>
      </c>
      <c r="I113" s="376">
        <f t="shared" si="83"/>
        <v>450</v>
      </c>
      <c r="J113" s="376">
        <f t="shared" si="83"/>
        <v>50</v>
      </c>
      <c r="K113" s="375">
        <f t="shared" si="83"/>
        <v>2150</v>
      </c>
    </row>
    <row r="114" spans="1:33" ht="20" customHeight="1" x14ac:dyDescent="0.2">
      <c r="B114" s="377" t="s">
        <v>424</v>
      </c>
      <c r="C114" s="377" t="s">
        <v>458</v>
      </c>
      <c r="D114" s="378">
        <f>D113-H113</f>
        <v>0</v>
      </c>
      <c r="E114" s="378">
        <f>E113-I113</f>
        <v>0</v>
      </c>
      <c r="F114" s="378">
        <f>F113-J113</f>
        <v>0</v>
      </c>
      <c r="G114" s="379">
        <f>G113-K113</f>
        <v>0</v>
      </c>
      <c r="H114" s="256"/>
      <c r="I114" s="256"/>
      <c r="J114" s="256"/>
      <c r="K114" s="303"/>
    </row>
    <row r="115" spans="1:33" ht="20" customHeight="1" x14ac:dyDescent="0.2">
      <c r="B115" s="377" t="s">
        <v>424</v>
      </c>
      <c r="C115" s="377" t="s">
        <v>459</v>
      </c>
      <c r="D115" s="380">
        <f>D114/D113</f>
        <v>0</v>
      </c>
      <c r="E115" s="380">
        <f>E114/E113</f>
        <v>0</v>
      </c>
      <c r="F115" s="380">
        <f>F114/F113</f>
        <v>0</v>
      </c>
      <c r="G115" s="381">
        <f>G114/G113</f>
        <v>0</v>
      </c>
      <c r="H115" s="256"/>
      <c r="I115" s="256"/>
      <c r="J115" s="256"/>
      <c r="K115" s="303"/>
    </row>
    <row r="116" spans="1:33" s="106" customFormat="1" ht="32" customHeight="1" x14ac:dyDescent="0.2">
      <c r="B116" s="320"/>
      <c r="C116" s="320"/>
      <c r="D116" s="324"/>
      <c r="E116" s="324"/>
      <c r="F116" s="324"/>
      <c r="G116" s="322"/>
      <c r="H116" s="324"/>
      <c r="I116" s="324"/>
      <c r="J116" s="324"/>
      <c r="K116" s="322"/>
    </row>
    <row r="117" spans="1:33" s="315" customFormat="1" ht="32" customHeight="1" x14ac:dyDescent="0.2">
      <c r="A117" s="313"/>
      <c r="B117" s="318" t="s">
        <v>462</v>
      </c>
      <c r="C117" s="318"/>
      <c r="D117" s="314"/>
      <c r="E117" s="314"/>
      <c r="F117" s="314"/>
      <c r="G117" s="314"/>
      <c r="H117" s="314"/>
      <c r="I117" s="314"/>
      <c r="J117" s="314"/>
      <c r="K117" s="314"/>
      <c r="L117" s="313"/>
      <c r="M117" s="313"/>
      <c r="N117" s="313"/>
      <c r="O117" s="313"/>
      <c r="P117" s="313"/>
      <c r="Q117" s="313"/>
      <c r="R117" s="313"/>
      <c r="S117" s="313"/>
      <c r="T117" s="313"/>
      <c r="U117" s="313"/>
      <c r="V117" s="313"/>
      <c r="W117" s="313"/>
      <c r="X117" s="313"/>
      <c r="Y117" s="313"/>
      <c r="Z117" s="313"/>
      <c r="AA117" s="313"/>
      <c r="AB117" s="313"/>
      <c r="AC117" s="313"/>
      <c r="AD117" s="313"/>
      <c r="AE117" s="313"/>
      <c r="AF117" s="313"/>
      <c r="AG117" s="313"/>
    </row>
    <row r="118" spans="1:33" ht="20" customHeight="1" x14ac:dyDescent="0.2">
      <c r="B118" s="185" t="s">
        <v>421</v>
      </c>
      <c r="C118" s="185" t="s">
        <v>464</v>
      </c>
      <c r="D118" s="300">
        <f>'Global Avg HW (Excluding US)'!$C$10/3</f>
        <v>333.33333333333331</v>
      </c>
      <c r="E118" s="300">
        <f>D118</f>
        <v>333.33333333333331</v>
      </c>
      <c r="F118" s="300">
        <f>E118</f>
        <v>333.33333333333331</v>
      </c>
      <c r="G118" s="317">
        <f>SUM(D118:F118)</f>
        <v>1000</v>
      </c>
      <c r="H118" s="300">
        <f>'Global Avg HW (Excluding US)'!$C$17/3</f>
        <v>333.33333333333331</v>
      </c>
      <c r="I118" s="300">
        <f>H118</f>
        <v>333.33333333333331</v>
      </c>
      <c r="J118" s="300">
        <f>I118</f>
        <v>333.33333333333331</v>
      </c>
      <c r="K118" s="317">
        <f>SUM(H118:J118)</f>
        <v>1000</v>
      </c>
    </row>
    <row r="119" spans="1:33" ht="20" customHeight="1" x14ac:dyDescent="0.2">
      <c r="B119" s="185" t="s">
        <v>421</v>
      </c>
      <c r="C119" s="185" t="s">
        <v>101</v>
      </c>
      <c r="D119" s="300">
        <f>'Global Avg HW (Excluding US)'!$D$10/3</f>
        <v>33.333333333333336</v>
      </c>
      <c r="E119" s="300">
        <f t="shared" ref="E119:F120" si="84">D119</f>
        <v>33.333333333333336</v>
      </c>
      <c r="F119" s="300">
        <f t="shared" si="84"/>
        <v>33.333333333333336</v>
      </c>
      <c r="G119" s="317">
        <f t="shared" ref="G119:G120" si="85">SUM(D119:F119)</f>
        <v>100</v>
      </c>
      <c r="H119" s="300">
        <f>'Global Avg HW (Excluding US)'!$D$17/3</f>
        <v>33.333333333333336</v>
      </c>
      <c r="I119" s="300">
        <f t="shared" ref="I119:J120" si="86">H119</f>
        <v>33.333333333333336</v>
      </c>
      <c r="J119" s="300">
        <f t="shared" si="86"/>
        <v>33.333333333333336</v>
      </c>
      <c r="K119" s="317">
        <f t="shared" ref="K119:K120" si="87">SUM(H119:J119)</f>
        <v>100</v>
      </c>
    </row>
    <row r="120" spans="1:33" ht="20" customHeight="1" x14ac:dyDescent="0.2">
      <c r="B120" s="185" t="s">
        <v>421</v>
      </c>
      <c r="C120" s="185" t="s">
        <v>456</v>
      </c>
      <c r="D120" s="300">
        <f>'Global Avg HW (Excluding US)'!$E$10/3</f>
        <v>33.333333333333336</v>
      </c>
      <c r="E120" s="300">
        <f t="shared" si="84"/>
        <v>33.333333333333336</v>
      </c>
      <c r="F120" s="300">
        <f t="shared" si="84"/>
        <v>33.333333333333336</v>
      </c>
      <c r="G120" s="317">
        <f t="shared" si="85"/>
        <v>100</v>
      </c>
      <c r="H120" s="300">
        <f>'Global Avg HW (Excluding US)'!$E$17/3</f>
        <v>33.333333333333336</v>
      </c>
      <c r="I120" s="300">
        <f t="shared" si="86"/>
        <v>33.333333333333336</v>
      </c>
      <c r="J120" s="300">
        <f t="shared" si="86"/>
        <v>33.333333333333336</v>
      </c>
      <c r="K120" s="317">
        <f t="shared" si="87"/>
        <v>100</v>
      </c>
    </row>
    <row r="121" spans="1:33" ht="20" customHeight="1" x14ac:dyDescent="0.2">
      <c r="B121" s="182" t="s">
        <v>421</v>
      </c>
      <c r="C121" s="182" t="s">
        <v>437</v>
      </c>
      <c r="D121" s="316">
        <f t="shared" ref="D121:K121" si="88">SUM(D118:D120)</f>
        <v>399.99999999999994</v>
      </c>
      <c r="E121" s="316">
        <f t="shared" si="88"/>
        <v>399.99999999999994</v>
      </c>
      <c r="F121" s="316">
        <f t="shared" si="88"/>
        <v>399.99999999999994</v>
      </c>
      <c r="G121" s="317">
        <f t="shared" si="88"/>
        <v>1200</v>
      </c>
      <c r="H121" s="316">
        <f t="shared" si="88"/>
        <v>399.99999999999994</v>
      </c>
      <c r="I121" s="316">
        <f t="shared" si="88"/>
        <v>399.99999999999994</v>
      </c>
      <c r="J121" s="316">
        <f t="shared" si="88"/>
        <v>399.99999999999994</v>
      </c>
      <c r="K121" s="317">
        <f t="shared" si="88"/>
        <v>1200</v>
      </c>
    </row>
    <row r="122" spans="1:33" ht="20" customHeight="1" x14ac:dyDescent="0.2">
      <c r="B122" s="373" t="s">
        <v>421</v>
      </c>
      <c r="C122" s="373" t="s">
        <v>457</v>
      </c>
      <c r="D122" s="376">
        <f>D$56+D121</f>
        <v>850</v>
      </c>
      <c r="E122" s="376">
        <f t="shared" ref="E122:K122" si="89">E$56+E121</f>
        <v>850</v>
      </c>
      <c r="F122" s="376">
        <f t="shared" si="89"/>
        <v>850</v>
      </c>
      <c r="G122" s="375">
        <f t="shared" si="89"/>
        <v>2550</v>
      </c>
      <c r="H122" s="376">
        <f t="shared" si="89"/>
        <v>850</v>
      </c>
      <c r="I122" s="376">
        <f t="shared" si="89"/>
        <v>850</v>
      </c>
      <c r="J122" s="376">
        <f t="shared" si="89"/>
        <v>850</v>
      </c>
      <c r="K122" s="375">
        <f t="shared" si="89"/>
        <v>2550</v>
      </c>
    </row>
    <row r="123" spans="1:33" ht="20" customHeight="1" x14ac:dyDescent="0.2">
      <c r="B123" s="377" t="s">
        <v>421</v>
      </c>
      <c r="C123" s="377" t="s">
        <v>458</v>
      </c>
      <c r="D123" s="378">
        <f>D122-H122</f>
        <v>0</v>
      </c>
      <c r="E123" s="378">
        <f>E122-I122</f>
        <v>0</v>
      </c>
      <c r="F123" s="378">
        <f>F122-J122</f>
        <v>0</v>
      </c>
      <c r="G123" s="379">
        <f>G122-K122</f>
        <v>0</v>
      </c>
      <c r="H123" s="256"/>
      <c r="I123" s="256"/>
      <c r="J123" s="256"/>
      <c r="K123" s="303"/>
    </row>
    <row r="124" spans="1:33" ht="20" customHeight="1" x14ac:dyDescent="0.2">
      <c r="B124" s="377" t="s">
        <v>421</v>
      </c>
      <c r="C124" s="377" t="s">
        <v>459</v>
      </c>
      <c r="D124" s="380">
        <f>D123/D122</f>
        <v>0</v>
      </c>
      <c r="E124" s="380">
        <f>E123/E122</f>
        <v>0</v>
      </c>
      <c r="F124" s="380">
        <f>F123/F122</f>
        <v>0</v>
      </c>
      <c r="G124" s="381">
        <f>G123/G122</f>
        <v>0</v>
      </c>
      <c r="H124" s="256"/>
      <c r="I124" s="256"/>
      <c r="J124" s="256"/>
      <c r="K124" s="303"/>
    </row>
    <row r="125" spans="1:33" s="106" customFormat="1" ht="32" customHeight="1" x14ac:dyDescent="0.2">
      <c r="B125" s="320"/>
      <c r="C125" s="320"/>
      <c r="D125" s="324"/>
      <c r="E125" s="324"/>
      <c r="F125" s="324"/>
      <c r="G125" s="322"/>
      <c r="H125" s="324"/>
      <c r="I125" s="324"/>
      <c r="J125" s="324"/>
      <c r="K125" s="322"/>
    </row>
    <row r="126" spans="1:33" s="315" customFormat="1" ht="32" customHeight="1" x14ac:dyDescent="0.2">
      <c r="A126" s="313"/>
      <c r="B126" s="318" t="s">
        <v>463</v>
      </c>
      <c r="C126" s="318"/>
      <c r="D126" s="314"/>
      <c r="E126" s="314"/>
      <c r="F126" s="314"/>
      <c r="G126" s="314"/>
      <c r="H126" s="314"/>
      <c r="I126" s="314"/>
      <c r="J126" s="314"/>
      <c r="K126" s="314"/>
      <c r="L126" s="313"/>
      <c r="M126" s="313"/>
      <c r="N126" s="313"/>
      <c r="O126" s="313"/>
      <c r="P126" s="313"/>
      <c r="Q126" s="313"/>
      <c r="R126" s="313"/>
      <c r="S126" s="313"/>
      <c r="T126" s="313"/>
      <c r="U126" s="313"/>
      <c r="V126" s="313"/>
      <c r="W126" s="313"/>
      <c r="X126" s="313"/>
      <c r="Y126" s="313"/>
      <c r="Z126" s="313"/>
      <c r="AA126" s="313"/>
      <c r="AB126" s="313"/>
      <c r="AC126" s="313"/>
      <c r="AD126" s="313"/>
      <c r="AE126" s="313"/>
      <c r="AF126" s="313"/>
      <c r="AG126" s="313"/>
    </row>
    <row r="127" spans="1:33" ht="20" customHeight="1" x14ac:dyDescent="0.2">
      <c r="B127" s="185" t="s">
        <v>424</v>
      </c>
      <c r="C127" s="185" t="s">
        <v>464</v>
      </c>
      <c r="D127" s="300">
        <f>'Global Avg HW (Excluding US)'!$I$10</f>
        <v>1000</v>
      </c>
      <c r="E127" s="300">
        <v>0</v>
      </c>
      <c r="F127" s="300">
        <v>0</v>
      </c>
      <c r="G127" s="317">
        <f>SUM(D127:F127)</f>
        <v>1000</v>
      </c>
      <c r="H127" s="300">
        <f>'Global Avg HW (Excluding US)'!$I$17</f>
        <v>1000</v>
      </c>
      <c r="I127" s="300">
        <v>0</v>
      </c>
      <c r="J127" s="300">
        <v>0</v>
      </c>
      <c r="K127" s="317">
        <f>SUM(H127:J127)</f>
        <v>1000</v>
      </c>
    </row>
    <row r="128" spans="1:33" ht="20" customHeight="1" x14ac:dyDescent="0.2">
      <c r="B128" s="185" t="s">
        <v>424</v>
      </c>
      <c r="C128" s="185" t="s">
        <v>101</v>
      </c>
      <c r="D128" s="300">
        <f>'Global Avg HW (Excluding US)'!$K$10</f>
        <v>100</v>
      </c>
      <c r="E128" s="300">
        <v>0</v>
      </c>
      <c r="F128" s="300">
        <v>0</v>
      </c>
      <c r="G128" s="317">
        <f t="shared" ref="G128:G129" si="90">SUM(D128:F128)</f>
        <v>100</v>
      </c>
      <c r="H128" s="300">
        <f>'Global Avg HW (Excluding US)'!$K$17</f>
        <v>100</v>
      </c>
      <c r="I128" s="300">
        <v>0</v>
      </c>
      <c r="J128" s="300">
        <v>0</v>
      </c>
      <c r="K128" s="317">
        <f t="shared" ref="K128:K129" si="91">SUM(H128:J128)</f>
        <v>100</v>
      </c>
    </row>
    <row r="129" spans="1:33" ht="20" customHeight="1" x14ac:dyDescent="0.2">
      <c r="B129" s="185" t="s">
        <v>424</v>
      </c>
      <c r="C129" s="185" t="s">
        <v>456</v>
      </c>
      <c r="D129" s="300">
        <f>'Global Avg HW (Excluding US)'!$J$10</f>
        <v>100</v>
      </c>
      <c r="E129" s="300">
        <v>0</v>
      </c>
      <c r="F129" s="300">
        <v>0</v>
      </c>
      <c r="G129" s="317">
        <f t="shared" si="90"/>
        <v>100</v>
      </c>
      <c r="H129" s="300">
        <f>'Global Avg HW (Excluding US)'!$J$17</f>
        <v>100</v>
      </c>
      <c r="I129" s="300">
        <v>0</v>
      </c>
      <c r="J129" s="300">
        <v>0</v>
      </c>
      <c r="K129" s="317">
        <f t="shared" si="91"/>
        <v>100</v>
      </c>
    </row>
    <row r="130" spans="1:33" ht="20" customHeight="1" x14ac:dyDescent="0.2">
      <c r="B130" s="185" t="s">
        <v>424</v>
      </c>
      <c r="C130" s="185" t="s">
        <v>461</v>
      </c>
      <c r="D130" s="300">
        <v>0</v>
      </c>
      <c r="E130" s="300">
        <v>0</v>
      </c>
      <c r="F130" s="300">
        <f>'Global Avg HW (Excluding US)'!$L$10*-1</f>
        <v>-400</v>
      </c>
      <c r="G130" s="317">
        <f>SUM(D130:F130)</f>
        <v>-400</v>
      </c>
      <c r="H130" s="300">
        <v>0</v>
      </c>
      <c r="I130" s="300">
        <v>0</v>
      </c>
      <c r="J130" s="300">
        <f>'Global Avg HW (Excluding US)'!$L$17*-1</f>
        <v>-400</v>
      </c>
      <c r="K130" s="317">
        <f>SUM(H130:J130)</f>
        <v>-400</v>
      </c>
    </row>
    <row r="131" spans="1:33" ht="20" customHeight="1" x14ac:dyDescent="0.2">
      <c r="B131" s="182" t="s">
        <v>424</v>
      </c>
      <c r="C131" s="182" t="s">
        <v>437</v>
      </c>
      <c r="D131" s="316">
        <f>SUM(D127:D130)</f>
        <v>1200</v>
      </c>
      <c r="E131" s="316">
        <f t="shared" ref="E131:F131" si="92">SUM(E127:E130)</f>
        <v>0</v>
      </c>
      <c r="F131" s="316">
        <f t="shared" si="92"/>
        <v>-400</v>
      </c>
      <c r="G131" s="317">
        <f>SUM(G127:G130)</f>
        <v>800</v>
      </c>
      <c r="H131" s="316">
        <f>SUM(H127:H130)</f>
        <v>1200</v>
      </c>
      <c r="I131" s="316">
        <f t="shared" ref="I131" si="93">SUM(I127:I130)</f>
        <v>0</v>
      </c>
      <c r="J131" s="316">
        <f t="shared" ref="J131" si="94">SUM(J127:J130)</f>
        <v>-400</v>
      </c>
      <c r="K131" s="317">
        <f>SUM(K127:K130)</f>
        <v>800</v>
      </c>
    </row>
    <row r="132" spans="1:33" ht="20" customHeight="1" x14ac:dyDescent="0.2">
      <c r="B132" s="373" t="s">
        <v>424</v>
      </c>
      <c r="C132" s="373" t="s">
        <v>457</v>
      </c>
      <c r="D132" s="376">
        <f>D$56+D131</f>
        <v>1650</v>
      </c>
      <c r="E132" s="376">
        <f t="shared" ref="E132:K132" si="95">E$56+E131</f>
        <v>450</v>
      </c>
      <c r="F132" s="376">
        <f t="shared" si="95"/>
        <v>50</v>
      </c>
      <c r="G132" s="375">
        <f t="shared" si="95"/>
        <v>2150</v>
      </c>
      <c r="H132" s="376">
        <f t="shared" si="95"/>
        <v>1650</v>
      </c>
      <c r="I132" s="376">
        <f t="shared" si="95"/>
        <v>450</v>
      </c>
      <c r="J132" s="376">
        <f t="shared" si="95"/>
        <v>50</v>
      </c>
      <c r="K132" s="375">
        <f t="shared" si="95"/>
        <v>2150</v>
      </c>
    </row>
    <row r="133" spans="1:33" ht="20" customHeight="1" x14ac:dyDescent="0.2">
      <c r="B133" s="377" t="s">
        <v>424</v>
      </c>
      <c r="C133" s="377" t="s">
        <v>458</v>
      </c>
      <c r="D133" s="378">
        <f>D132-H132</f>
        <v>0</v>
      </c>
      <c r="E133" s="378">
        <f>E132-I132</f>
        <v>0</v>
      </c>
      <c r="F133" s="378">
        <f>F132-J132</f>
        <v>0</v>
      </c>
      <c r="G133" s="379">
        <f>G132-K132</f>
        <v>0</v>
      </c>
      <c r="H133" s="256"/>
      <c r="I133" s="256"/>
      <c r="J133" s="256"/>
      <c r="K133" s="303"/>
    </row>
    <row r="134" spans="1:33" ht="20" customHeight="1" x14ac:dyDescent="0.2">
      <c r="B134" s="377" t="s">
        <v>424</v>
      </c>
      <c r="C134" s="377" t="s">
        <v>459</v>
      </c>
      <c r="D134" s="380">
        <f>D133/D132</f>
        <v>0</v>
      </c>
      <c r="E134" s="380">
        <f>E133/E132</f>
        <v>0</v>
      </c>
      <c r="F134" s="380">
        <f>F133/F132</f>
        <v>0</v>
      </c>
      <c r="G134" s="381">
        <f>G133/G132</f>
        <v>0</v>
      </c>
      <c r="H134" s="256"/>
      <c r="I134" s="256"/>
      <c r="J134" s="256"/>
      <c r="K134" s="303"/>
    </row>
    <row r="135" spans="1:33" s="106" customFormat="1" ht="32" customHeight="1" x14ac:dyDescent="0.2">
      <c r="B135" s="328"/>
      <c r="C135" s="328"/>
      <c r="D135" s="260"/>
      <c r="E135" s="260"/>
      <c r="F135" s="260"/>
      <c r="G135" s="327"/>
      <c r="H135" s="260"/>
      <c r="I135" s="260"/>
      <c r="J135" s="260"/>
      <c r="K135" s="327"/>
    </row>
    <row r="136" spans="1:33" s="336" customFormat="1" ht="32" customHeight="1" x14ac:dyDescent="0.2">
      <c r="A136" s="331"/>
      <c r="B136" s="332" t="s">
        <v>428</v>
      </c>
      <c r="C136" s="333"/>
      <c r="D136" s="334"/>
      <c r="E136" s="334"/>
      <c r="F136" s="334"/>
      <c r="G136" s="335"/>
      <c r="H136" s="334"/>
      <c r="I136" s="334"/>
      <c r="J136" s="334"/>
      <c r="K136" s="335"/>
      <c r="L136" s="331"/>
      <c r="M136" s="331"/>
      <c r="N136" s="331"/>
      <c r="O136" s="331"/>
      <c r="P136" s="331"/>
      <c r="Q136" s="331"/>
      <c r="R136" s="331"/>
      <c r="S136" s="331"/>
      <c r="T136" s="331"/>
      <c r="U136" s="331"/>
      <c r="V136" s="331"/>
      <c r="W136" s="331"/>
      <c r="X136" s="331"/>
      <c r="Y136" s="331"/>
      <c r="Z136" s="331"/>
      <c r="AA136" s="331"/>
      <c r="AB136" s="331"/>
      <c r="AC136" s="331"/>
      <c r="AD136" s="331"/>
      <c r="AE136" s="331"/>
      <c r="AF136" s="331"/>
      <c r="AG136" s="331"/>
    </row>
    <row r="137" spans="1:33" s="315" customFormat="1" ht="32" customHeight="1" x14ac:dyDescent="0.2">
      <c r="A137" s="313"/>
      <c r="B137" s="318" t="s">
        <v>454</v>
      </c>
      <c r="C137" s="318"/>
      <c r="D137" s="314"/>
      <c r="E137" s="314"/>
      <c r="F137" s="314"/>
      <c r="G137" s="314"/>
      <c r="H137" s="314"/>
      <c r="I137" s="314"/>
      <c r="J137" s="314"/>
      <c r="K137" s="314"/>
      <c r="L137" s="313"/>
      <c r="M137" s="313"/>
      <c r="N137" s="313"/>
      <c r="O137" s="313"/>
      <c r="P137" s="313"/>
      <c r="Q137" s="313"/>
      <c r="R137" s="313"/>
      <c r="S137" s="313"/>
      <c r="T137" s="313"/>
      <c r="U137" s="313"/>
      <c r="V137" s="313"/>
      <c r="W137" s="313"/>
      <c r="X137" s="313"/>
      <c r="Y137" s="313"/>
      <c r="Z137" s="313"/>
      <c r="AA137" s="313"/>
      <c r="AB137" s="313"/>
      <c r="AC137" s="313"/>
      <c r="AD137" s="313"/>
      <c r="AE137" s="313"/>
      <c r="AF137" s="313"/>
      <c r="AG137" s="313"/>
    </row>
    <row r="138" spans="1:33" ht="20" customHeight="1" x14ac:dyDescent="0.2">
      <c r="B138" s="185" t="s">
        <v>421</v>
      </c>
      <c r="C138" s="185" t="s">
        <v>465</v>
      </c>
      <c r="D138" s="300">
        <f>'US Hardware Costs'!$C$11/3</f>
        <v>333.33333333333331</v>
      </c>
      <c r="E138" s="300">
        <f>D138</f>
        <v>333.33333333333331</v>
      </c>
      <c r="F138" s="300">
        <f>D138</f>
        <v>333.33333333333331</v>
      </c>
      <c r="G138" s="317">
        <f>SUM(D138:F138)</f>
        <v>1000</v>
      </c>
      <c r="H138" s="300">
        <f>'US Hardware Costs'!$C$18/3</f>
        <v>333.33333333333331</v>
      </c>
      <c r="I138" s="300">
        <f t="shared" ref="I138:I140" si="96">H138</f>
        <v>333.33333333333331</v>
      </c>
      <c r="J138" s="300">
        <f t="shared" ref="J138:J140" si="97">I138</f>
        <v>333.33333333333331</v>
      </c>
      <c r="K138" s="317">
        <f>SUM(H138:J138)</f>
        <v>1000</v>
      </c>
    </row>
    <row r="139" spans="1:33" ht="20" customHeight="1" x14ac:dyDescent="0.2">
      <c r="B139" s="185" t="s">
        <v>421</v>
      </c>
      <c r="C139" s="185" t="s">
        <v>101</v>
      </c>
      <c r="D139" s="300">
        <f>'US Hardware Costs'!$D$11/3</f>
        <v>33.333333333333336</v>
      </c>
      <c r="E139" s="300">
        <f t="shared" ref="E139:E140" si="98">D139</f>
        <v>33.333333333333336</v>
      </c>
      <c r="F139" s="300">
        <f t="shared" ref="F139:F140" si="99">D139</f>
        <v>33.333333333333336</v>
      </c>
      <c r="G139" s="317">
        <f t="shared" ref="G139:G140" si="100">SUM(D139:F139)</f>
        <v>100</v>
      </c>
      <c r="H139" s="300">
        <f>'US Hardware Costs'!$D$18/3</f>
        <v>33.333333333333336</v>
      </c>
      <c r="I139" s="300">
        <f t="shared" si="96"/>
        <v>33.333333333333336</v>
      </c>
      <c r="J139" s="300">
        <f t="shared" si="97"/>
        <v>33.333333333333336</v>
      </c>
      <c r="K139" s="317">
        <f t="shared" ref="K139:K140" si="101">SUM(H139:J139)</f>
        <v>100</v>
      </c>
    </row>
    <row r="140" spans="1:33" ht="20" customHeight="1" x14ac:dyDescent="0.2">
      <c r="B140" s="185" t="s">
        <v>421</v>
      </c>
      <c r="C140" s="185" t="s">
        <v>456</v>
      </c>
      <c r="D140" s="300">
        <f>'US Hardware Costs'!$E$11/3</f>
        <v>33.333333333333336</v>
      </c>
      <c r="E140" s="300">
        <f t="shared" si="98"/>
        <v>33.333333333333336</v>
      </c>
      <c r="F140" s="300">
        <f t="shared" si="99"/>
        <v>33.333333333333336</v>
      </c>
      <c r="G140" s="317">
        <f t="shared" si="100"/>
        <v>100</v>
      </c>
      <c r="H140" s="300">
        <f>'US Hardware Costs'!$E$18/3</f>
        <v>33.333333333333336</v>
      </c>
      <c r="I140" s="300">
        <f t="shared" si="96"/>
        <v>33.333333333333336</v>
      </c>
      <c r="J140" s="300">
        <f t="shared" si="97"/>
        <v>33.333333333333336</v>
      </c>
      <c r="K140" s="317">
        <f t="shared" si="101"/>
        <v>100</v>
      </c>
    </row>
    <row r="141" spans="1:33" ht="20" customHeight="1" x14ac:dyDescent="0.2">
      <c r="B141" s="182" t="s">
        <v>421</v>
      </c>
      <c r="C141" s="182" t="s">
        <v>437</v>
      </c>
      <c r="D141" s="316">
        <f t="shared" ref="D141:K141" si="102">SUM(D138:D140)</f>
        <v>399.99999999999994</v>
      </c>
      <c r="E141" s="316">
        <f t="shared" si="102"/>
        <v>399.99999999999994</v>
      </c>
      <c r="F141" s="316">
        <f t="shared" si="102"/>
        <v>399.99999999999994</v>
      </c>
      <c r="G141" s="317">
        <f t="shared" si="102"/>
        <v>1200</v>
      </c>
      <c r="H141" s="316">
        <f t="shared" si="102"/>
        <v>399.99999999999994</v>
      </c>
      <c r="I141" s="316">
        <f t="shared" si="102"/>
        <v>399.99999999999994</v>
      </c>
      <c r="J141" s="316">
        <f t="shared" si="102"/>
        <v>399.99999999999994</v>
      </c>
      <c r="K141" s="317">
        <f t="shared" si="102"/>
        <v>1200</v>
      </c>
    </row>
    <row r="142" spans="1:33" ht="20" customHeight="1" x14ac:dyDescent="0.2">
      <c r="B142" s="373" t="s">
        <v>421</v>
      </c>
      <c r="C142" s="373" t="s">
        <v>457</v>
      </c>
      <c r="D142" s="376">
        <f>D$56+D141</f>
        <v>850</v>
      </c>
      <c r="E142" s="376">
        <f t="shared" ref="E142:K142" si="103">E$56+E141</f>
        <v>850</v>
      </c>
      <c r="F142" s="376">
        <f t="shared" si="103"/>
        <v>850</v>
      </c>
      <c r="G142" s="375">
        <f t="shared" si="103"/>
        <v>2550</v>
      </c>
      <c r="H142" s="376">
        <f t="shared" si="103"/>
        <v>850</v>
      </c>
      <c r="I142" s="376">
        <f t="shared" si="103"/>
        <v>850</v>
      </c>
      <c r="J142" s="376">
        <f t="shared" si="103"/>
        <v>850</v>
      </c>
      <c r="K142" s="375">
        <f t="shared" si="103"/>
        <v>2550</v>
      </c>
    </row>
    <row r="143" spans="1:33" ht="20" customHeight="1" x14ac:dyDescent="0.2">
      <c r="B143" s="377" t="s">
        <v>421</v>
      </c>
      <c r="C143" s="377" t="s">
        <v>458</v>
      </c>
      <c r="D143" s="378">
        <f>D142-H142</f>
        <v>0</v>
      </c>
      <c r="E143" s="378">
        <f>E142-I142</f>
        <v>0</v>
      </c>
      <c r="F143" s="378">
        <f>F142-J142</f>
        <v>0</v>
      </c>
      <c r="G143" s="379">
        <f>G142-K142</f>
        <v>0</v>
      </c>
      <c r="H143" s="256"/>
      <c r="I143" s="256"/>
      <c r="J143" s="256"/>
      <c r="K143" s="303"/>
    </row>
    <row r="144" spans="1:33" ht="20" customHeight="1" x14ac:dyDescent="0.2">
      <c r="B144" s="377" t="s">
        <v>421</v>
      </c>
      <c r="C144" s="377" t="s">
        <v>459</v>
      </c>
      <c r="D144" s="380">
        <f>D143/D142</f>
        <v>0</v>
      </c>
      <c r="E144" s="380">
        <f>E143/E142</f>
        <v>0</v>
      </c>
      <c r="F144" s="380">
        <f>F143/F142</f>
        <v>0</v>
      </c>
      <c r="G144" s="381">
        <f>G143/G142</f>
        <v>0</v>
      </c>
      <c r="H144" s="256"/>
      <c r="I144" s="256"/>
      <c r="J144" s="256"/>
      <c r="K144" s="303"/>
    </row>
    <row r="145" spans="1:33" s="106" customFormat="1" ht="32" customHeight="1" x14ac:dyDescent="0.2">
      <c r="B145" s="320"/>
      <c r="C145" s="320"/>
      <c r="D145" s="329"/>
      <c r="E145" s="329"/>
      <c r="F145" s="329"/>
      <c r="G145" s="326"/>
      <c r="H145" s="260"/>
      <c r="I145" s="260"/>
      <c r="J145" s="260"/>
      <c r="K145" s="327"/>
    </row>
    <row r="146" spans="1:33" s="315" customFormat="1" ht="32" customHeight="1" x14ac:dyDescent="0.2">
      <c r="A146" s="313"/>
      <c r="B146" s="318" t="s">
        <v>460</v>
      </c>
      <c r="C146" s="318"/>
      <c r="D146" s="314"/>
      <c r="E146" s="314"/>
      <c r="F146" s="314"/>
      <c r="G146" s="314"/>
      <c r="H146" s="314"/>
      <c r="I146" s="314"/>
      <c r="J146" s="314"/>
      <c r="K146" s="314"/>
      <c r="L146" s="313"/>
      <c r="M146" s="313"/>
      <c r="N146" s="313"/>
      <c r="O146" s="313"/>
      <c r="P146" s="313"/>
      <c r="Q146" s="313"/>
      <c r="R146" s="313"/>
      <c r="S146" s="313"/>
      <c r="T146" s="313"/>
      <c r="U146" s="313"/>
      <c r="V146" s="313"/>
      <c r="W146" s="313"/>
      <c r="X146" s="313"/>
      <c r="Y146" s="313"/>
      <c r="Z146" s="313"/>
      <c r="AA146" s="313"/>
      <c r="AB146" s="313"/>
      <c r="AC146" s="313"/>
      <c r="AD146" s="313"/>
      <c r="AE146" s="313"/>
      <c r="AF146" s="313"/>
      <c r="AG146" s="313"/>
    </row>
    <row r="147" spans="1:33" ht="20" customHeight="1" x14ac:dyDescent="0.2">
      <c r="B147" s="185" t="s">
        <v>424</v>
      </c>
      <c r="C147" s="185" t="s">
        <v>465</v>
      </c>
      <c r="D147" s="300">
        <f>'US Hardware Costs'!$I$11</f>
        <v>1000</v>
      </c>
      <c r="E147" s="300">
        <v>0</v>
      </c>
      <c r="F147" s="300">
        <v>0</v>
      </c>
      <c r="G147" s="317">
        <f>SUM(D147:F147)</f>
        <v>1000</v>
      </c>
      <c r="H147" s="300">
        <f>'US Hardware Costs'!$I$18</f>
        <v>1000</v>
      </c>
      <c r="I147" s="300">
        <v>0</v>
      </c>
      <c r="J147" s="300">
        <v>0</v>
      </c>
      <c r="K147" s="317">
        <f>SUM(H147:J147)</f>
        <v>1000</v>
      </c>
    </row>
    <row r="148" spans="1:33" ht="20" customHeight="1" x14ac:dyDescent="0.2">
      <c r="B148" s="185" t="s">
        <v>424</v>
      </c>
      <c r="C148" s="185" t="s">
        <v>101</v>
      </c>
      <c r="D148" s="300">
        <f>'US Hardware Costs'!$K$11</f>
        <v>100</v>
      </c>
      <c r="E148" s="300">
        <v>0</v>
      </c>
      <c r="F148" s="300">
        <v>0</v>
      </c>
      <c r="G148" s="317">
        <f t="shared" ref="G148:G149" si="104">SUM(D148:F148)</f>
        <v>100</v>
      </c>
      <c r="H148" s="300">
        <f>'US Hardware Costs'!$K$18</f>
        <v>100</v>
      </c>
      <c r="I148" s="300">
        <v>0</v>
      </c>
      <c r="J148" s="300">
        <v>0</v>
      </c>
      <c r="K148" s="317">
        <f t="shared" ref="K148:K149" si="105">SUM(H148:J148)</f>
        <v>100</v>
      </c>
    </row>
    <row r="149" spans="1:33" ht="20" customHeight="1" x14ac:dyDescent="0.2">
      <c r="B149" s="185" t="s">
        <v>424</v>
      </c>
      <c r="C149" s="185" t="s">
        <v>456</v>
      </c>
      <c r="D149" s="300">
        <f>'US Hardware Costs'!$J$11</f>
        <v>100</v>
      </c>
      <c r="E149" s="300">
        <v>0</v>
      </c>
      <c r="F149" s="300">
        <v>0</v>
      </c>
      <c r="G149" s="317">
        <f t="shared" si="104"/>
        <v>100</v>
      </c>
      <c r="H149" s="300">
        <f>'US Hardware Costs'!$J$18</f>
        <v>100</v>
      </c>
      <c r="I149" s="300">
        <v>0</v>
      </c>
      <c r="J149" s="300">
        <v>0</v>
      </c>
      <c r="K149" s="317">
        <f t="shared" si="105"/>
        <v>100</v>
      </c>
    </row>
    <row r="150" spans="1:33" ht="20" customHeight="1" x14ac:dyDescent="0.2">
      <c r="B150" s="185" t="s">
        <v>424</v>
      </c>
      <c r="C150" s="185" t="s">
        <v>461</v>
      </c>
      <c r="D150" s="300">
        <v>0</v>
      </c>
      <c r="E150" s="300">
        <v>0</v>
      </c>
      <c r="F150" s="300">
        <f>'US Hardware Costs'!$L$11*-1</f>
        <v>-400</v>
      </c>
      <c r="G150" s="317">
        <f>SUM(E150:F150)</f>
        <v>-400</v>
      </c>
      <c r="H150" s="300">
        <v>0</v>
      </c>
      <c r="I150" s="300">
        <v>0</v>
      </c>
      <c r="J150" s="300">
        <f>'US Hardware Costs'!$L$18*-1</f>
        <v>-400</v>
      </c>
      <c r="K150" s="317">
        <f>SUM(H150:J150)</f>
        <v>-400</v>
      </c>
    </row>
    <row r="151" spans="1:33" ht="20" customHeight="1" x14ac:dyDescent="0.2">
      <c r="B151" s="182" t="s">
        <v>424</v>
      </c>
      <c r="C151" s="182" t="s">
        <v>437</v>
      </c>
      <c r="D151" s="316">
        <f t="shared" ref="D151:K151" si="106">SUM(D147:D150)</f>
        <v>1200</v>
      </c>
      <c r="E151" s="316">
        <f t="shared" si="106"/>
        <v>0</v>
      </c>
      <c r="F151" s="316">
        <f t="shared" si="106"/>
        <v>-400</v>
      </c>
      <c r="G151" s="317">
        <f t="shared" si="106"/>
        <v>800</v>
      </c>
      <c r="H151" s="316">
        <f t="shared" si="106"/>
        <v>1200</v>
      </c>
      <c r="I151" s="316">
        <f t="shared" si="106"/>
        <v>0</v>
      </c>
      <c r="J151" s="316">
        <f t="shared" si="106"/>
        <v>-400</v>
      </c>
      <c r="K151" s="317">
        <f t="shared" si="106"/>
        <v>800</v>
      </c>
    </row>
    <row r="152" spans="1:33" ht="20" customHeight="1" x14ac:dyDescent="0.2">
      <c r="B152" s="373" t="s">
        <v>424</v>
      </c>
      <c r="C152" s="373" t="s">
        <v>457</v>
      </c>
      <c r="D152" s="376">
        <f>D$56+D151</f>
        <v>1650</v>
      </c>
      <c r="E152" s="376">
        <f t="shared" ref="E152:K152" si="107">E$56+E151</f>
        <v>450</v>
      </c>
      <c r="F152" s="376">
        <f t="shared" si="107"/>
        <v>50</v>
      </c>
      <c r="G152" s="375">
        <f t="shared" si="107"/>
        <v>2150</v>
      </c>
      <c r="H152" s="376">
        <f t="shared" si="107"/>
        <v>1650</v>
      </c>
      <c r="I152" s="376">
        <f t="shared" si="107"/>
        <v>450</v>
      </c>
      <c r="J152" s="376">
        <f t="shared" si="107"/>
        <v>50</v>
      </c>
      <c r="K152" s="375">
        <f t="shared" si="107"/>
        <v>2150</v>
      </c>
    </row>
    <row r="153" spans="1:33" ht="20" customHeight="1" x14ac:dyDescent="0.2">
      <c r="B153" s="377" t="s">
        <v>424</v>
      </c>
      <c r="C153" s="377" t="s">
        <v>458</v>
      </c>
      <c r="D153" s="378">
        <f>D152-H152</f>
        <v>0</v>
      </c>
      <c r="E153" s="378">
        <f>E152-I152</f>
        <v>0</v>
      </c>
      <c r="F153" s="378">
        <f>F152-J152</f>
        <v>0</v>
      </c>
      <c r="G153" s="379">
        <f>G152-K152</f>
        <v>0</v>
      </c>
      <c r="H153" s="256"/>
      <c r="I153" s="256"/>
      <c r="J153" s="256"/>
      <c r="K153" s="303"/>
    </row>
    <row r="154" spans="1:33" ht="20" customHeight="1" x14ac:dyDescent="0.2">
      <c r="B154" s="377" t="s">
        <v>424</v>
      </c>
      <c r="C154" s="377" t="s">
        <v>459</v>
      </c>
      <c r="D154" s="380">
        <f>D153/D152</f>
        <v>0</v>
      </c>
      <c r="E154" s="380">
        <f>E153/E152</f>
        <v>0</v>
      </c>
      <c r="F154" s="380">
        <f>F153/F152</f>
        <v>0</v>
      </c>
      <c r="G154" s="381">
        <f>G153/G152</f>
        <v>0</v>
      </c>
      <c r="H154" s="256"/>
      <c r="I154" s="256"/>
      <c r="J154" s="256"/>
      <c r="K154" s="303"/>
    </row>
    <row r="155" spans="1:33" s="106" customFormat="1" ht="32" customHeight="1" x14ac:dyDescent="0.2">
      <c r="B155" s="328"/>
      <c r="C155" s="328"/>
      <c r="D155" s="260"/>
      <c r="E155" s="260"/>
      <c r="F155" s="260"/>
      <c r="G155" s="327"/>
      <c r="H155" s="260"/>
      <c r="I155" s="260"/>
      <c r="J155" s="260"/>
      <c r="K155" s="327"/>
    </row>
    <row r="156" spans="1:33" s="315" customFormat="1" ht="32" customHeight="1" x14ac:dyDescent="0.2">
      <c r="A156" s="313"/>
      <c r="B156" s="318" t="s">
        <v>462</v>
      </c>
      <c r="C156" s="318"/>
      <c r="D156" s="314"/>
      <c r="E156" s="314"/>
      <c r="F156" s="314"/>
      <c r="G156" s="314"/>
      <c r="H156" s="314"/>
      <c r="I156" s="314"/>
      <c r="J156" s="314"/>
      <c r="K156" s="314"/>
      <c r="L156" s="313"/>
      <c r="M156" s="313"/>
      <c r="N156" s="313"/>
      <c r="O156" s="313"/>
      <c r="P156" s="313"/>
      <c r="Q156" s="313"/>
      <c r="R156" s="313"/>
      <c r="S156" s="313"/>
      <c r="T156" s="313"/>
      <c r="U156" s="313"/>
      <c r="V156" s="313"/>
      <c r="W156" s="313"/>
      <c r="X156" s="313"/>
      <c r="Y156" s="313"/>
      <c r="Z156" s="313"/>
      <c r="AA156" s="313"/>
      <c r="AB156" s="313"/>
      <c r="AC156" s="313"/>
      <c r="AD156" s="313"/>
      <c r="AE156" s="313"/>
      <c r="AF156" s="313"/>
      <c r="AG156" s="313"/>
    </row>
    <row r="157" spans="1:33" ht="20" customHeight="1" x14ac:dyDescent="0.2">
      <c r="B157" s="185" t="s">
        <v>421</v>
      </c>
      <c r="C157" s="185" t="s">
        <v>465</v>
      </c>
      <c r="D157" s="300">
        <f>'Global Avg HW (Excluding US)'!$C$11/3</f>
        <v>333.33333333333331</v>
      </c>
      <c r="E157" s="300">
        <f>D157</f>
        <v>333.33333333333331</v>
      </c>
      <c r="F157" s="300">
        <f>E157</f>
        <v>333.33333333333331</v>
      </c>
      <c r="G157" s="317">
        <f>SUM(D157:F157)</f>
        <v>1000</v>
      </c>
      <c r="H157" s="300">
        <f>'Global Avg HW (Excluding US)'!$C$18/3</f>
        <v>333.33333333333331</v>
      </c>
      <c r="I157" s="300">
        <f>H157</f>
        <v>333.33333333333331</v>
      </c>
      <c r="J157" s="300">
        <f>I157</f>
        <v>333.33333333333331</v>
      </c>
      <c r="K157" s="317">
        <f>SUM(H157:J157)</f>
        <v>1000</v>
      </c>
    </row>
    <row r="158" spans="1:33" ht="20" customHeight="1" x14ac:dyDescent="0.2">
      <c r="B158" s="185" t="s">
        <v>421</v>
      </c>
      <c r="C158" s="185" t="s">
        <v>101</v>
      </c>
      <c r="D158" s="300">
        <f>'Global Avg HW (Excluding US)'!$D$11/3</f>
        <v>33.333333333333336</v>
      </c>
      <c r="E158" s="300">
        <f t="shared" ref="E158:E159" si="108">D158</f>
        <v>33.333333333333336</v>
      </c>
      <c r="F158" s="300">
        <f t="shared" ref="F158:F159" si="109">E158</f>
        <v>33.333333333333336</v>
      </c>
      <c r="G158" s="317">
        <f t="shared" ref="G158:G159" si="110">SUM(D158:F158)</f>
        <v>100</v>
      </c>
      <c r="H158" s="300">
        <f>'Global Avg HW (Excluding US)'!$D$18/3</f>
        <v>33.333333333333336</v>
      </c>
      <c r="I158" s="300">
        <f t="shared" ref="I158:I159" si="111">H158</f>
        <v>33.333333333333336</v>
      </c>
      <c r="J158" s="300">
        <f t="shared" ref="J158:J159" si="112">I158</f>
        <v>33.333333333333336</v>
      </c>
      <c r="K158" s="317">
        <f t="shared" ref="K158:K159" si="113">SUM(H158:J158)</f>
        <v>100</v>
      </c>
    </row>
    <row r="159" spans="1:33" ht="20" customHeight="1" x14ac:dyDescent="0.2">
      <c r="B159" s="185" t="s">
        <v>421</v>
      </c>
      <c r="C159" s="185" t="s">
        <v>456</v>
      </c>
      <c r="D159" s="300">
        <f>'Global Avg HW (Excluding US)'!$E$11/3</f>
        <v>33.333333333333336</v>
      </c>
      <c r="E159" s="300">
        <f t="shared" si="108"/>
        <v>33.333333333333336</v>
      </c>
      <c r="F159" s="300">
        <f t="shared" si="109"/>
        <v>33.333333333333336</v>
      </c>
      <c r="G159" s="317">
        <f t="shared" si="110"/>
        <v>100</v>
      </c>
      <c r="H159" s="300">
        <f>'Global Avg HW (Excluding US)'!$E$18/3</f>
        <v>33.333333333333336</v>
      </c>
      <c r="I159" s="300">
        <f t="shared" si="111"/>
        <v>33.333333333333336</v>
      </c>
      <c r="J159" s="300">
        <f t="shared" si="112"/>
        <v>33.333333333333336</v>
      </c>
      <c r="K159" s="317">
        <f t="shared" si="113"/>
        <v>100</v>
      </c>
    </row>
    <row r="160" spans="1:33" ht="20" customHeight="1" x14ac:dyDescent="0.2">
      <c r="B160" s="182" t="s">
        <v>421</v>
      </c>
      <c r="C160" s="182" t="s">
        <v>437</v>
      </c>
      <c r="D160" s="316">
        <f t="shared" ref="D160:K160" si="114">SUM(D157:D159)</f>
        <v>399.99999999999994</v>
      </c>
      <c r="E160" s="316">
        <f t="shared" si="114"/>
        <v>399.99999999999994</v>
      </c>
      <c r="F160" s="316">
        <f t="shared" si="114"/>
        <v>399.99999999999994</v>
      </c>
      <c r="G160" s="317">
        <f t="shared" si="114"/>
        <v>1200</v>
      </c>
      <c r="H160" s="316">
        <f t="shared" si="114"/>
        <v>399.99999999999994</v>
      </c>
      <c r="I160" s="316">
        <f t="shared" si="114"/>
        <v>399.99999999999994</v>
      </c>
      <c r="J160" s="316">
        <f t="shared" si="114"/>
        <v>399.99999999999994</v>
      </c>
      <c r="K160" s="317">
        <f t="shared" si="114"/>
        <v>1200</v>
      </c>
    </row>
    <row r="161" spans="1:33" ht="20" customHeight="1" x14ac:dyDescent="0.2">
      <c r="B161" s="373" t="s">
        <v>421</v>
      </c>
      <c r="C161" s="373" t="s">
        <v>457</v>
      </c>
      <c r="D161" s="376">
        <f>D$56+D160</f>
        <v>850</v>
      </c>
      <c r="E161" s="376">
        <f t="shared" ref="E161:K161" si="115">E$56+E160</f>
        <v>850</v>
      </c>
      <c r="F161" s="376">
        <f t="shared" si="115"/>
        <v>850</v>
      </c>
      <c r="G161" s="375">
        <f t="shared" si="115"/>
        <v>2550</v>
      </c>
      <c r="H161" s="376">
        <f t="shared" si="115"/>
        <v>850</v>
      </c>
      <c r="I161" s="376">
        <f t="shared" si="115"/>
        <v>850</v>
      </c>
      <c r="J161" s="376">
        <f t="shared" si="115"/>
        <v>850</v>
      </c>
      <c r="K161" s="375">
        <f t="shared" si="115"/>
        <v>2550</v>
      </c>
    </row>
    <row r="162" spans="1:33" ht="20" customHeight="1" x14ac:dyDescent="0.2">
      <c r="B162" s="377" t="s">
        <v>421</v>
      </c>
      <c r="C162" s="377" t="s">
        <v>458</v>
      </c>
      <c r="D162" s="378">
        <f>D161-H161</f>
        <v>0</v>
      </c>
      <c r="E162" s="378">
        <f>E161-I161</f>
        <v>0</v>
      </c>
      <c r="F162" s="378">
        <f>F161-J161</f>
        <v>0</v>
      </c>
      <c r="G162" s="379">
        <f>G161-K161</f>
        <v>0</v>
      </c>
      <c r="H162" s="256"/>
      <c r="I162" s="256"/>
      <c r="J162" s="256"/>
      <c r="K162" s="303"/>
    </row>
    <row r="163" spans="1:33" ht="20" customHeight="1" x14ac:dyDescent="0.2">
      <c r="B163" s="377" t="s">
        <v>421</v>
      </c>
      <c r="C163" s="377" t="s">
        <v>459</v>
      </c>
      <c r="D163" s="380">
        <f>D162/D161</f>
        <v>0</v>
      </c>
      <c r="E163" s="380">
        <f>E162/E161</f>
        <v>0</v>
      </c>
      <c r="F163" s="380">
        <f>F162/F161</f>
        <v>0</v>
      </c>
      <c r="G163" s="381">
        <f>G162/G161</f>
        <v>0</v>
      </c>
      <c r="H163" s="256"/>
      <c r="I163" s="256"/>
      <c r="J163" s="256"/>
      <c r="K163" s="303"/>
    </row>
    <row r="164" spans="1:33" s="106" customFormat="1" ht="32" customHeight="1" x14ac:dyDescent="0.2">
      <c r="B164" s="320"/>
      <c r="C164" s="320"/>
      <c r="D164" s="324"/>
      <c r="E164" s="324"/>
      <c r="F164" s="324"/>
      <c r="G164" s="322"/>
      <c r="H164" s="324"/>
      <c r="I164" s="324"/>
      <c r="J164" s="324"/>
      <c r="K164" s="322"/>
    </row>
    <row r="165" spans="1:33" s="315" customFormat="1" ht="32" customHeight="1" x14ac:dyDescent="0.2">
      <c r="A165" s="313"/>
      <c r="B165" s="318" t="s">
        <v>463</v>
      </c>
      <c r="C165" s="318"/>
      <c r="D165" s="314"/>
      <c r="E165" s="314"/>
      <c r="F165" s="314"/>
      <c r="G165" s="314"/>
      <c r="H165" s="314"/>
      <c r="I165" s="314"/>
      <c r="J165" s="314"/>
      <c r="K165" s="314"/>
      <c r="L165" s="313"/>
      <c r="M165" s="313"/>
      <c r="N165" s="313"/>
      <c r="O165" s="313"/>
      <c r="P165" s="313"/>
      <c r="Q165" s="313"/>
      <c r="R165" s="313"/>
      <c r="S165" s="313"/>
      <c r="T165" s="313"/>
      <c r="U165" s="313"/>
      <c r="V165" s="313"/>
      <c r="W165" s="313"/>
      <c r="X165" s="313"/>
      <c r="Y165" s="313"/>
      <c r="Z165" s="313"/>
      <c r="AA165" s="313"/>
      <c r="AB165" s="313"/>
      <c r="AC165" s="313"/>
      <c r="AD165" s="313"/>
      <c r="AE165" s="313"/>
      <c r="AF165" s="313"/>
      <c r="AG165" s="313"/>
    </row>
    <row r="166" spans="1:33" ht="20" customHeight="1" x14ac:dyDescent="0.2">
      <c r="B166" s="185" t="s">
        <v>424</v>
      </c>
      <c r="C166" s="185" t="s">
        <v>465</v>
      </c>
      <c r="D166" s="300">
        <f>'Global Avg HW (Excluding US)'!$I$11</f>
        <v>1000</v>
      </c>
      <c r="E166" s="300">
        <v>0</v>
      </c>
      <c r="F166" s="300">
        <v>0</v>
      </c>
      <c r="G166" s="317">
        <f>SUM(D166:F166)</f>
        <v>1000</v>
      </c>
      <c r="H166" s="300">
        <f>'Global Avg HW (Excluding US)'!$I$18</f>
        <v>1000</v>
      </c>
      <c r="I166" s="300">
        <v>0</v>
      </c>
      <c r="J166" s="300">
        <v>0</v>
      </c>
      <c r="K166" s="317">
        <f>SUM(H166:J166)</f>
        <v>1000</v>
      </c>
    </row>
    <row r="167" spans="1:33" ht="20" customHeight="1" x14ac:dyDescent="0.2">
      <c r="B167" s="185" t="s">
        <v>424</v>
      </c>
      <c r="C167" s="185" t="s">
        <v>101</v>
      </c>
      <c r="D167" s="300">
        <f>'Global Avg HW (Excluding US)'!$K$11</f>
        <v>100</v>
      </c>
      <c r="E167" s="300">
        <v>0</v>
      </c>
      <c r="F167" s="300">
        <v>0</v>
      </c>
      <c r="G167" s="317">
        <f t="shared" ref="G167:G168" si="116">SUM(D167:F167)</f>
        <v>100</v>
      </c>
      <c r="H167" s="300">
        <f>'Global Avg HW (Excluding US)'!$K$18</f>
        <v>100</v>
      </c>
      <c r="I167" s="300">
        <v>0</v>
      </c>
      <c r="J167" s="300">
        <v>0</v>
      </c>
      <c r="K167" s="317">
        <f t="shared" ref="K167:K168" si="117">SUM(H167:J167)</f>
        <v>100</v>
      </c>
    </row>
    <row r="168" spans="1:33" ht="20" customHeight="1" x14ac:dyDescent="0.2">
      <c r="B168" s="185" t="s">
        <v>424</v>
      </c>
      <c r="C168" s="185" t="s">
        <v>456</v>
      </c>
      <c r="D168" s="300">
        <f>'Global Avg HW (Excluding US)'!$J$11</f>
        <v>100</v>
      </c>
      <c r="E168" s="300">
        <v>0</v>
      </c>
      <c r="F168" s="300">
        <v>0</v>
      </c>
      <c r="G168" s="317">
        <f t="shared" si="116"/>
        <v>100</v>
      </c>
      <c r="H168" s="300">
        <f>'Global Avg HW (Excluding US)'!$J$18</f>
        <v>100</v>
      </c>
      <c r="I168" s="300">
        <v>0</v>
      </c>
      <c r="J168" s="300">
        <v>0</v>
      </c>
      <c r="K168" s="317">
        <f t="shared" si="117"/>
        <v>100</v>
      </c>
    </row>
    <row r="169" spans="1:33" ht="20" customHeight="1" x14ac:dyDescent="0.2">
      <c r="B169" s="185" t="s">
        <v>424</v>
      </c>
      <c r="C169" s="185" t="s">
        <v>461</v>
      </c>
      <c r="D169" s="300">
        <v>0</v>
      </c>
      <c r="E169" s="300">
        <v>0</v>
      </c>
      <c r="F169" s="300">
        <f>'Global Avg HW (Excluding US)'!$L$11*-1</f>
        <v>-400</v>
      </c>
      <c r="G169" s="317">
        <f>SUM(D169:F169)</f>
        <v>-400</v>
      </c>
      <c r="H169" s="300">
        <v>0</v>
      </c>
      <c r="I169" s="300">
        <v>0</v>
      </c>
      <c r="J169" s="300">
        <f>'Global Avg HW (Excluding US)'!$L$18*-1</f>
        <v>-400</v>
      </c>
      <c r="K169" s="317">
        <f>SUM(H169:J169)</f>
        <v>-400</v>
      </c>
    </row>
    <row r="170" spans="1:33" ht="20" customHeight="1" x14ac:dyDescent="0.2">
      <c r="B170" s="182" t="s">
        <v>424</v>
      </c>
      <c r="C170" s="182" t="s">
        <v>437</v>
      </c>
      <c r="D170" s="316">
        <f>SUM(D166:D169)</f>
        <v>1200</v>
      </c>
      <c r="E170" s="316">
        <f t="shared" ref="E170:F170" si="118">SUM(E166:E169)</f>
        <v>0</v>
      </c>
      <c r="F170" s="316">
        <f t="shared" si="118"/>
        <v>-400</v>
      </c>
      <c r="G170" s="317">
        <f>SUM(G166:G169)</f>
        <v>800</v>
      </c>
      <c r="H170" s="316">
        <f>SUM(H166:H169)</f>
        <v>1200</v>
      </c>
      <c r="I170" s="316">
        <f t="shared" ref="I170:J170" si="119">SUM(I166:I169)</f>
        <v>0</v>
      </c>
      <c r="J170" s="316">
        <f t="shared" si="119"/>
        <v>-400</v>
      </c>
      <c r="K170" s="317">
        <f>SUM(K166:K169)</f>
        <v>800</v>
      </c>
    </row>
    <row r="171" spans="1:33" ht="20" customHeight="1" x14ac:dyDescent="0.2">
      <c r="B171" s="373" t="s">
        <v>424</v>
      </c>
      <c r="C171" s="373" t="s">
        <v>457</v>
      </c>
      <c r="D171" s="376">
        <f>D$56+D170</f>
        <v>1650</v>
      </c>
      <c r="E171" s="376">
        <f t="shared" ref="E171:K171" si="120">E$56+E170</f>
        <v>450</v>
      </c>
      <c r="F171" s="376">
        <f t="shared" si="120"/>
        <v>50</v>
      </c>
      <c r="G171" s="375">
        <f t="shared" si="120"/>
        <v>2150</v>
      </c>
      <c r="H171" s="376">
        <f t="shared" si="120"/>
        <v>1650</v>
      </c>
      <c r="I171" s="376">
        <f t="shared" si="120"/>
        <v>450</v>
      </c>
      <c r="J171" s="376">
        <f t="shared" si="120"/>
        <v>50</v>
      </c>
      <c r="K171" s="375">
        <f t="shared" si="120"/>
        <v>2150</v>
      </c>
    </row>
    <row r="172" spans="1:33" ht="20" customHeight="1" x14ac:dyDescent="0.2">
      <c r="B172" s="377" t="s">
        <v>424</v>
      </c>
      <c r="C172" s="377" t="s">
        <v>458</v>
      </c>
      <c r="D172" s="378">
        <f>D171-H171</f>
        <v>0</v>
      </c>
      <c r="E172" s="378">
        <f>E171-I171</f>
        <v>0</v>
      </c>
      <c r="F172" s="378">
        <f>F171-J171</f>
        <v>0</v>
      </c>
      <c r="G172" s="379">
        <f>G171-K171</f>
        <v>0</v>
      </c>
      <c r="H172" s="256"/>
      <c r="I172" s="256"/>
      <c r="J172" s="256"/>
      <c r="K172" s="303"/>
    </row>
    <row r="173" spans="1:33" ht="20" customHeight="1" x14ac:dyDescent="0.2">
      <c r="B173" s="377" t="s">
        <v>424</v>
      </c>
      <c r="C173" s="377" t="s">
        <v>459</v>
      </c>
      <c r="D173" s="380">
        <f>D172/D171</f>
        <v>0</v>
      </c>
      <c r="E173" s="380">
        <f>E172/E171</f>
        <v>0</v>
      </c>
      <c r="F173" s="380">
        <f>F172/F171</f>
        <v>0</v>
      </c>
      <c r="G173" s="381">
        <f>G172/G171</f>
        <v>0</v>
      </c>
      <c r="H173" s="256"/>
      <c r="I173" s="256"/>
      <c r="J173" s="256"/>
      <c r="K173" s="303"/>
    </row>
    <row r="174" spans="1:33" s="106" customFormat="1" x14ac:dyDescent="0.2">
      <c r="G174" s="266"/>
      <c r="K174" s="266"/>
    </row>
    <row r="175" spans="1:33" s="106" customFormat="1" x14ac:dyDescent="0.2">
      <c r="G175" s="266"/>
      <c r="K175" s="266"/>
    </row>
    <row r="176" spans="1:33" s="106" customFormat="1" x14ac:dyDescent="0.2">
      <c r="G176" s="266"/>
      <c r="K176" s="266"/>
    </row>
    <row r="177" spans="7:11" s="106" customFormat="1" x14ac:dyDescent="0.2">
      <c r="G177" s="266"/>
      <c r="K177" s="266"/>
    </row>
    <row r="178" spans="7:11" s="106" customFormat="1" x14ac:dyDescent="0.2">
      <c r="G178" s="266"/>
      <c r="K178" s="266"/>
    </row>
    <row r="179" spans="7:11" s="106" customFormat="1" x14ac:dyDescent="0.2">
      <c r="G179" s="266"/>
      <c r="K179" s="266"/>
    </row>
    <row r="180" spans="7:11" s="106" customFormat="1" x14ac:dyDescent="0.2">
      <c r="G180" s="266"/>
      <c r="K180" s="266"/>
    </row>
    <row r="181" spans="7:11" s="106" customFormat="1" x14ac:dyDescent="0.2">
      <c r="G181" s="266"/>
      <c r="K181" s="266"/>
    </row>
    <row r="182" spans="7:11" s="106" customFormat="1" x14ac:dyDescent="0.2">
      <c r="G182" s="266"/>
      <c r="K182" s="266"/>
    </row>
    <row r="183" spans="7:11" s="106" customFormat="1" x14ac:dyDescent="0.2">
      <c r="G183" s="266"/>
      <c r="K183" s="266"/>
    </row>
    <row r="184" spans="7:11" s="106" customFormat="1" x14ac:dyDescent="0.2">
      <c r="G184" s="266"/>
      <c r="K184" s="266"/>
    </row>
    <row r="185" spans="7:11" s="106" customFormat="1" x14ac:dyDescent="0.2">
      <c r="G185" s="266"/>
      <c r="K185" s="266"/>
    </row>
    <row r="186" spans="7:11" s="106" customFormat="1" x14ac:dyDescent="0.2">
      <c r="G186" s="266"/>
      <c r="K186" s="266"/>
    </row>
    <row r="187" spans="7:11" s="106" customFormat="1" x14ac:dyDescent="0.2">
      <c r="G187" s="266"/>
      <c r="K187" s="266"/>
    </row>
    <row r="188" spans="7:11" s="106" customFormat="1" x14ac:dyDescent="0.2">
      <c r="G188" s="266"/>
      <c r="K188" s="266"/>
    </row>
    <row r="189" spans="7:11" s="106" customFormat="1" x14ac:dyDescent="0.2">
      <c r="G189" s="266"/>
      <c r="K189" s="266"/>
    </row>
    <row r="190" spans="7:11" s="106" customFormat="1" x14ac:dyDescent="0.2">
      <c r="G190" s="266"/>
      <c r="K190" s="266"/>
    </row>
    <row r="191" spans="7:11" s="106" customFormat="1" x14ac:dyDescent="0.2">
      <c r="G191" s="266"/>
      <c r="K191" s="266"/>
    </row>
    <row r="192" spans="7:11" s="106" customFormat="1" x14ac:dyDescent="0.2">
      <c r="G192" s="266"/>
      <c r="K192" s="266"/>
    </row>
    <row r="193" spans="7:11" s="106" customFormat="1" x14ac:dyDescent="0.2">
      <c r="G193" s="266"/>
      <c r="K193" s="266"/>
    </row>
    <row r="194" spans="7:11" s="106" customFormat="1" x14ac:dyDescent="0.2">
      <c r="G194" s="266"/>
      <c r="K194" s="266"/>
    </row>
    <row r="195" spans="7:11" s="106" customFormat="1" x14ac:dyDescent="0.2">
      <c r="G195" s="266"/>
      <c r="K195" s="266"/>
    </row>
    <row r="196" spans="7:11" s="106" customFormat="1" x14ac:dyDescent="0.2">
      <c r="G196" s="266"/>
      <c r="K196" s="266"/>
    </row>
    <row r="197" spans="7:11" s="106" customFormat="1" x14ac:dyDescent="0.2">
      <c r="G197" s="266"/>
      <c r="K197" s="266"/>
    </row>
    <row r="198" spans="7:11" s="106" customFormat="1" x14ac:dyDescent="0.2">
      <c r="G198" s="266"/>
      <c r="K198" s="266"/>
    </row>
    <row r="199" spans="7:11" s="106" customFormat="1" x14ac:dyDescent="0.2">
      <c r="G199" s="266"/>
      <c r="K199" s="266"/>
    </row>
    <row r="200" spans="7:11" s="106" customFormat="1" x14ac:dyDescent="0.2">
      <c r="G200" s="266"/>
      <c r="K200" s="266"/>
    </row>
    <row r="201" spans="7:11" s="106" customFormat="1" x14ac:dyDescent="0.2">
      <c r="G201" s="266"/>
      <c r="K201" s="266"/>
    </row>
    <row r="202" spans="7:11" s="106" customFormat="1" x14ac:dyDescent="0.2">
      <c r="G202" s="266"/>
      <c r="K202" s="266"/>
    </row>
    <row r="203" spans="7:11" s="106" customFormat="1" x14ac:dyDescent="0.2">
      <c r="G203" s="266"/>
      <c r="K203" s="266"/>
    </row>
    <row r="204" spans="7:11" s="106" customFormat="1" x14ac:dyDescent="0.2">
      <c r="G204" s="266"/>
      <c r="K204" s="266"/>
    </row>
    <row r="205" spans="7:11" s="106" customFormat="1" x14ac:dyDescent="0.2">
      <c r="G205" s="266"/>
      <c r="K205" s="266"/>
    </row>
    <row r="206" spans="7:11" s="106" customFormat="1" x14ac:dyDescent="0.2">
      <c r="G206" s="266"/>
      <c r="K206" s="266"/>
    </row>
    <row r="207" spans="7:11" s="106" customFormat="1" x14ac:dyDescent="0.2">
      <c r="G207" s="266"/>
      <c r="K207" s="266"/>
    </row>
    <row r="208" spans="7:11" s="106" customFormat="1" x14ac:dyDescent="0.2">
      <c r="G208" s="266"/>
      <c r="K208" s="266"/>
    </row>
    <row r="209" spans="7:11" s="106" customFormat="1" x14ac:dyDescent="0.2">
      <c r="G209" s="266"/>
      <c r="K209" s="266"/>
    </row>
    <row r="210" spans="7:11" s="106" customFormat="1" x14ac:dyDescent="0.2">
      <c r="G210" s="266"/>
      <c r="K210" s="266"/>
    </row>
    <row r="211" spans="7:11" s="106" customFormat="1" x14ac:dyDescent="0.2">
      <c r="G211" s="266"/>
      <c r="K211" s="266"/>
    </row>
    <row r="212" spans="7:11" s="106" customFormat="1" x14ac:dyDescent="0.2">
      <c r="G212" s="266"/>
      <c r="K212" s="266"/>
    </row>
    <row r="213" spans="7:11" s="106" customFormat="1" x14ac:dyDescent="0.2">
      <c r="G213" s="266"/>
      <c r="K213" s="266"/>
    </row>
    <row r="214" spans="7:11" s="106" customFormat="1" x14ac:dyDescent="0.2">
      <c r="G214" s="266"/>
      <c r="K214" s="266"/>
    </row>
    <row r="215" spans="7:11" s="106" customFormat="1" x14ac:dyDescent="0.2">
      <c r="G215" s="266"/>
      <c r="K215" s="266"/>
    </row>
    <row r="216" spans="7:11" s="106" customFormat="1" x14ac:dyDescent="0.2">
      <c r="G216" s="266"/>
      <c r="K216" s="266"/>
    </row>
    <row r="217" spans="7:11" s="106" customFormat="1" x14ac:dyDescent="0.2">
      <c r="G217" s="266"/>
      <c r="K217" s="266"/>
    </row>
    <row r="218" spans="7:11" s="106" customFormat="1" x14ac:dyDescent="0.2">
      <c r="G218" s="266"/>
      <c r="K218" s="266"/>
    </row>
    <row r="219" spans="7:11" s="106" customFormat="1" x14ac:dyDescent="0.2">
      <c r="G219" s="266"/>
      <c r="K219" s="266"/>
    </row>
    <row r="220" spans="7:11" s="106" customFormat="1" x14ac:dyDescent="0.2">
      <c r="G220" s="266"/>
      <c r="K220" s="266"/>
    </row>
    <row r="221" spans="7:11" s="106" customFormat="1" x14ac:dyDescent="0.2">
      <c r="G221" s="266"/>
      <c r="K221" s="266"/>
    </row>
    <row r="222" spans="7:11" s="106" customFormat="1" x14ac:dyDescent="0.2">
      <c r="G222" s="266"/>
      <c r="K222" s="266"/>
    </row>
    <row r="223" spans="7:11" s="106" customFormat="1" x14ac:dyDescent="0.2">
      <c r="G223" s="266"/>
      <c r="K223" s="266"/>
    </row>
    <row r="224" spans="7:11" s="106" customFormat="1" x14ac:dyDescent="0.2">
      <c r="G224" s="266"/>
      <c r="K224" s="266"/>
    </row>
    <row r="225" spans="7:11" s="106" customFormat="1" x14ac:dyDescent="0.2">
      <c r="G225" s="266"/>
      <c r="K225" s="266"/>
    </row>
  </sheetData>
  <mergeCells count="6">
    <mergeCell ref="B6:B7"/>
    <mergeCell ref="C6:C7"/>
    <mergeCell ref="D6:G6"/>
    <mergeCell ref="H6:K6"/>
    <mergeCell ref="B3:E3"/>
    <mergeCell ref="B4:E4"/>
  </mergeCells>
  <pageMargins left="0.7" right="0.7" top="0.75" bottom="0.75" header="0.3" footer="0.3"/>
  <pageSetup orientation="portrait" horizontalDpi="0" verticalDpi="0"/>
  <ignoredErrors>
    <ignoredError sqref="E39:G39 I39:J39 E46:G46 I46:K46" formula="1"/>
  </ignoredError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DB5DE6-7461-164A-A8BC-B3B10E49358A}">
  <sheetPr codeName="Sheet8">
    <tabColor rgb="FF74BF4B"/>
  </sheetPr>
  <dimension ref="A1:AA79"/>
  <sheetViews>
    <sheetView zoomScaleNormal="100" workbookViewId="0"/>
  </sheetViews>
  <sheetFormatPr baseColWidth="10" defaultColWidth="10.83203125" defaultRowHeight="16" x14ac:dyDescent="0.2"/>
  <cols>
    <col min="1" max="1" width="4.83203125" style="106" customWidth="1"/>
    <col min="3" max="3" width="32.83203125" customWidth="1"/>
    <col min="4" max="7" width="24.83203125" customWidth="1"/>
    <col min="8" max="10" width="12.83203125" customWidth="1"/>
    <col min="11" max="11" width="21.5" style="106" customWidth="1"/>
    <col min="12" max="12" width="20" style="106" customWidth="1"/>
    <col min="13" max="26" width="10.83203125" style="106"/>
  </cols>
  <sheetData>
    <row r="1" spans="1:27" s="106" customFormat="1" ht="40" customHeight="1" x14ac:dyDescent="0.3">
      <c r="B1" s="89" t="s">
        <v>409</v>
      </c>
      <c r="C1" s="89"/>
      <c r="D1" s="267"/>
      <c r="E1" s="267"/>
    </row>
    <row r="2" spans="1:27" s="106" customFormat="1" ht="20" customHeight="1" x14ac:dyDescent="0.3">
      <c r="B2" s="89"/>
      <c r="C2" s="89"/>
      <c r="D2" s="267"/>
      <c r="E2" s="267"/>
    </row>
    <row r="3" spans="1:27" s="106" customFormat="1" ht="20" customHeight="1" x14ac:dyDescent="0.2">
      <c r="B3" s="425" t="s">
        <v>42</v>
      </c>
      <c r="C3" s="425"/>
      <c r="D3" s="425"/>
      <c r="E3" s="425"/>
      <c r="F3" s="425"/>
      <c r="G3" s="425"/>
      <c r="H3" s="425"/>
      <c r="I3" s="425"/>
      <c r="J3" s="425"/>
    </row>
    <row r="4" spans="1:27" s="36" customFormat="1" ht="104" customHeight="1" x14ac:dyDescent="0.2">
      <c r="B4" s="422" t="s">
        <v>480</v>
      </c>
      <c r="C4" s="422"/>
      <c r="D4" s="422"/>
      <c r="E4" s="422"/>
      <c r="F4" s="352"/>
      <c r="G4" s="352"/>
      <c r="H4" s="352"/>
      <c r="I4" s="352"/>
      <c r="J4" s="352"/>
    </row>
    <row r="5" spans="1:27" s="264" customFormat="1" ht="20" customHeight="1" x14ac:dyDescent="0.2">
      <c r="D5" s="265"/>
      <c r="E5" s="265"/>
      <c r="F5" s="265"/>
      <c r="G5" s="265"/>
      <c r="H5" s="265"/>
      <c r="I5" s="265"/>
      <c r="J5" s="265"/>
      <c r="K5" s="265"/>
      <c r="L5" s="265"/>
      <c r="M5" s="265"/>
      <c r="N5" s="265"/>
      <c r="O5" s="265"/>
      <c r="Q5" s="265"/>
      <c r="R5" s="265"/>
      <c r="S5" s="265"/>
      <c r="U5" s="265"/>
      <c r="V5" s="265"/>
      <c r="W5" s="265"/>
      <c r="Y5" s="265"/>
      <c r="Z5" s="265"/>
      <c r="AA5" s="265"/>
    </row>
    <row r="6" spans="1:27" s="267" customFormat="1" ht="24" customHeight="1" x14ac:dyDescent="0.25">
      <c r="B6" s="269" t="s">
        <v>410</v>
      </c>
      <c r="F6" s="268"/>
      <c r="G6" s="268"/>
      <c r="H6" s="268"/>
      <c r="I6" s="268"/>
      <c r="J6" s="268"/>
      <c r="K6" s="268"/>
      <c r="L6" s="268"/>
      <c r="M6" s="268"/>
      <c r="N6" s="268"/>
      <c r="O6" s="268"/>
      <c r="Q6" s="268"/>
      <c r="R6" s="268"/>
      <c r="S6" s="268"/>
      <c r="U6" s="268"/>
      <c r="V6" s="268"/>
      <c r="W6" s="268"/>
      <c r="Y6" s="268"/>
      <c r="Z6" s="268"/>
      <c r="AA6" s="268"/>
    </row>
    <row r="7" spans="1:27" s="264" customFormat="1" x14ac:dyDescent="0.2">
      <c r="D7" s="265"/>
      <c r="E7" s="265"/>
      <c r="F7" s="265"/>
      <c r="G7" s="265"/>
      <c r="H7" s="265"/>
      <c r="I7" s="265"/>
      <c r="J7" s="265"/>
      <c r="K7" s="265"/>
      <c r="L7" s="265"/>
      <c r="M7" s="265"/>
      <c r="N7" s="265"/>
      <c r="O7" s="265"/>
      <c r="Q7" s="265"/>
      <c r="R7" s="265"/>
      <c r="S7" s="265"/>
      <c r="U7" s="265"/>
      <c r="V7" s="265"/>
      <c r="W7" s="265"/>
      <c r="Y7" s="265"/>
      <c r="Z7" s="265"/>
      <c r="AA7" s="265"/>
    </row>
    <row r="8" spans="1:27" s="51" customFormat="1" ht="24" customHeight="1" x14ac:dyDescent="0.2">
      <c r="A8" s="57"/>
      <c r="B8" s="284" t="s">
        <v>411</v>
      </c>
      <c r="C8" s="284"/>
      <c r="D8" s="280"/>
      <c r="E8" s="280"/>
      <c r="F8" s="280"/>
      <c r="G8" s="280"/>
      <c r="H8" s="427" t="s">
        <v>412</v>
      </c>
      <c r="I8" s="427"/>
      <c r="J8" s="427"/>
      <c r="K8" s="57"/>
      <c r="L8" s="57"/>
      <c r="M8" s="57"/>
      <c r="N8" s="57"/>
      <c r="O8" s="57"/>
      <c r="P8" s="57"/>
      <c r="Q8" s="57"/>
      <c r="R8" s="57"/>
      <c r="S8" s="57"/>
      <c r="T8" s="57"/>
      <c r="U8" s="57"/>
      <c r="V8" s="57"/>
      <c r="W8" s="57"/>
      <c r="X8" s="57"/>
      <c r="Y8" s="57"/>
      <c r="Z8" s="57"/>
    </row>
    <row r="9" spans="1:27" ht="20" customHeight="1" x14ac:dyDescent="0.2">
      <c r="B9" s="25" t="s">
        <v>413</v>
      </c>
      <c r="C9" s="25" t="s">
        <v>414</v>
      </c>
      <c r="D9" s="25" t="s">
        <v>415</v>
      </c>
      <c r="E9" s="25" t="s">
        <v>416</v>
      </c>
      <c r="F9" s="25" t="s">
        <v>417</v>
      </c>
      <c r="G9" s="25" t="s">
        <v>418</v>
      </c>
      <c r="H9" s="25" t="s">
        <v>419</v>
      </c>
      <c r="I9" s="25" t="s">
        <v>420</v>
      </c>
      <c r="J9" s="25" t="s">
        <v>183</v>
      </c>
    </row>
    <row r="10" spans="1:27" ht="20" customHeight="1" x14ac:dyDescent="0.2">
      <c r="B10" s="285" t="s">
        <v>421</v>
      </c>
      <c r="C10" s="285" t="s">
        <v>422</v>
      </c>
      <c r="D10" s="277">
        <f>'3-year TCO Details'!G64</f>
        <v>2550</v>
      </c>
      <c r="E10" s="277">
        <f>'3-year TCO Details'!K64</f>
        <v>2550</v>
      </c>
      <c r="F10" s="277">
        <f>D10-E10</f>
        <v>0</v>
      </c>
      <c r="G10" s="278">
        <f>F10/D10</f>
        <v>0</v>
      </c>
      <c r="H10" s="385">
        <v>0</v>
      </c>
      <c r="I10" s="385">
        <v>0</v>
      </c>
      <c r="J10" s="279">
        <f>H10+I10</f>
        <v>0</v>
      </c>
    </row>
    <row r="11" spans="1:27" ht="20" customHeight="1" x14ac:dyDescent="0.2">
      <c r="B11" s="286" t="s">
        <v>421</v>
      </c>
      <c r="C11" s="286" t="s">
        <v>423</v>
      </c>
      <c r="D11" s="271">
        <f>'3-year TCO Details'!G83</f>
        <v>2550</v>
      </c>
      <c r="E11" s="271">
        <f>'3-year TCO Details'!K83</f>
        <v>2550</v>
      </c>
      <c r="F11" s="271">
        <f>D11-E11</f>
        <v>0</v>
      </c>
      <c r="G11" s="258">
        <f>F11/D11</f>
        <v>0</v>
      </c>
      <c r="H11" s="386">
        <v>0</v>
      </c>
      <c r="I11" s="386">
        <v>0</v>
      </c>
      <c r="J11" s="273">
        <f>H11+I11</f>
        <v>0</v>
      </c>
      <c r="K11" s="282"/>
    </row>
    <row r="12" spans="1:27" s="5" customFormat="1" ht="20" customHeight="1" x14ac:dyDescent="0.2">
      <c r="A12" s="264"/>
      <c r="B12" s="286" t="s">
        <v>424</v>
      </c>
      <c r="C12" s="286" t="s">
        <v>422</v>
      </c>
      <c r="D12" s="271">
        <f>'3-year TCO Details'!G74</f>
        <v>2150</v>
      </c>
      <c r="E12" s="271">
        <f>'3-year TCO Details'!K74</f>
        <v>2150</v>
      </c>
      <c r="F12" s="271">
        <f>D12-E12</f>
        <v>0</v>
      </c>
      <c r="G12" s="258">
        <f>F12/D12</f>
        <v>0</v>
      </c>
      <c r="H12" s="386">
        <v>0</v>
      </c>
      <c r="I12" s="386">
        <v>0</v>
      </c>
      <c r="J12" s="273">
        <f>H12+I12</f>
        <v>0</v>
      </c>
      <c r="K12" s="283"/>
      <c r="L12" s="264"/>
      <c r="M12" s="264"/>
      <c r="N12" s="264"/>
      <c r="O12" s="264"/>
      <c r="P12" s="264"/>
      <c r="Q12" s="264"/>
      <c r="R12" s="264"/>
      <c r="S12" s="264"/>
      <c r="T12" s="264"/>
      <c r="U12" s="264"/>
      <c r="V12" s="264"/>
      <c r="W12" s="264"/>
      <c r="X12" s="264"/>
      <c r="Y12" s="264"/>
      <c r="Z12" s="264"/>
    </row>
    <row r="13" spans="1:27" s="5" customFormat="1" ht="20" customHeight="1" x14ac:dyDescent="0.2">
      <c r="A13" s="264"/>
      <c r="B13" s="286" t="s">
        <v>424</v>
      </c>
      <c r="C13" s="286" t="s">
        <v>423</v>
      </c>
      <c r="D13" s="271">
        <f>'3-year TCO Details'!G93</f>
        <v>2150</v>
      </c>
      <c r="E13" s="271">
        <f>'3-year TCO Details'!K93</f>
        <v>2150</v>
      </c>
      <c r="F13" s="271">
        <f>D13-E13</f>
        <v>0</v>
      </c>
      <c r="G13" s="258">
        <f>F13/D13</f>
        <v>0</v>
      </c>
      <c r="H13" s="386">
        <v>0</v>
      </c>
      <c r="I13" s="386">
        <v>0</v>
      </c>
      <c r="J13" s="273">
        <f>H13+I13</f>
        <v>0</v>
      </c>
      <c r="K13" s="283"/>
      <c r="L13" s="264"/>
      <c r="M13" s="264"/>
      <c r="N13" s="264"/>
      <c r="O13" s="264"/>
      <c r="P13" s="264"/>
      <c r="Q13" s="264"/>
      <c r="R13" s="264"/>
      <c r="S13" s="264"/>
      <c r="T13" s="264"/>
      <c r="U13" s="264"/>
      <c r="V13" s="264"/>
      <c r="W13" s="264"/>
      <c r="X13" s="264"/>
      <c r="Y13" s="264"/>
      <c r="Z13" s="264"/>
    </row>
    <row r="14" spans="1:27" ht="20" customHeight="1" x14ac:dyDescent="0.2">
      <c r="B14" s="286"/>
      <c r="C14" s="286"/>
      <c r="D14" s="270"/>
      <c r="E14" s="270"/>
      <c r="F14" s="270"/>
      <c r="G14" s="256"/>
      <c r="H14" s="261"/>
      <c r="I14" s="262"/>
      <c r="J14" s="274">
        <f>SUM(J10:J13)</f>
        <v>0</v>
      </c>
      <c r="K14" s="263"/>
    </row>
    <row r="15" spans="1:27" s="106" customFormat="1" ht="33" customHeight="1" x14ac:dyDescent="0.2">
      <c r="H15" s="426" t="s">
        <v>425</v>
      </c>
      <c r="I15" s="426"/>
      <c r="J15" s="426"/>
    </row>
    <row r="16" spans="1:27" s="264" customFormat="1" x14ac:dyDescent="0.2">
      <c r="D16" s="265"/>
      <c r="E16" s="265"/>
      <c r="F16" s="265"/>
      <c r="G16" s="265"/>
      <c r="H16" s="265"/>
      <c r="I16" s="265"/>
      <c r="J16" s="265"/>
      <c r="K16" s="265"/>
      <c r="L16" s="265"/>
      <c r="M16" s="265"/>
      <c r="N16" s="265"/>
      <c r="O16" s="265"/>
      <c r="Q16" s="265"/>
      <c r="R16" s="265"/>
      <c r="S16" s="265"/>
      <c r="U16" s="265"/>
      <c r="V16" s="265"/>
      <c r="W16" s="265"/>
      <c r="Y16" s="265"/>
      <c r="Z16" s="265"/>
      <c r="AA16" s="265"/>
    </row>
    <row r="17" spans="1:27" s="51" customFormat="1" ht="24" customHeight="1" x14ac:dyDescent="0.2">
      <c r="A17" s="57"/>
      <c r="B17" s="298" t="s">
        <v>426</v>
      </c>
      <c r="C17" s="294"/>
      <c r="D17" s="294"/>
      <c r="E17" s="294"/>
      <c r="F17" s="294"/>
      <c r="G17" s="294"/>
      <c r="H17" s="428" t="s">
        <v>412</v>
      </c>
      <c r="I17" s="428"/>
      <c r="J17" s="428"/>
      <c r="K17" s="57"/>
      <c r="L17" s="57"/>
      <c r="M17" s="57"/>
      <c r="N17" s="57"/>
      <c r="O17" s="57"/>
      <c r="P17" s="57"/>
      <c r="Q17" s="57"/>
      <c r="R17" s="57"/>
      <c r="S17" s="57"/>
      <c r="T17" s="57"/>
      <c r="U17" s="57"/>
      <c r="V17" s="57"/>
      <c r="W17" s="57"/>
      <c r="X17" s="57"/>
      <c r="Y17" s="57"/>
      <c r="Z17" s="57"/>
    </row>
    <row r="18" spans="1:27" ht="20" customHeight="1" x14ac:dyDescent="0.2">
      <c r="B18" s="168" t="s">
        <v>413</v>
      </c>
      <c r="C18" s="168" t="s">
        <v>414</v>
      </c>
      <c r="D18" s="168" t="s">
        <v>415</v>
      </c>
      <c r="E18" s="168" t="s">
        <v>416</v>
      </c>
      <c r="F18" s="168" t="s">
        <v>417</v>
      </c>
      <c r="G18" s="168" t="s">
        <v>418</v>
      </c>
      <c r="H18" s="168" t="s">
        <v>419</v>
      </c>
      <c r="I18" s="168" t="s">
        <v>420</v>
      </c>
      <c r="J18" s="168" t="s">
        <v>183</v>
      </c>
    </row>
    <row r="19" spans="1:27" ht="20" customHeight="1" x14ac:dyDescent="0.2">
      <c r="B19" s="286" t="s">
        <v>421</v>
      </c>
      <c r="C19" s="286" t="s">
        <v>422</v>
      </c>
      <c r="D19" s="271">
        <f>'3-year TCO Details'!G103</f>
        <v>2550</v>
      </c>
      <c r="E19" s="271">
        <f>'3-year TCO Details'!K103</f>
        <v>2550</v>
      </c>
      <c r="F19" s="271">
        <f>D19-E19</f>
        <v>0</v>
      </c>
      <c r="G19" s="259">
        <f>F19/D19</f>
        <v>0</v>
      </c>
      <c r="H19" s="386">
        <v>0</v>
      </c>
      <c r="I19" s="386">
        <v>0</v>
      </c>
      <c r="J19" s="273">
        <f>H19+I19</f>
        <v>0</v>
      </c>
    </row>
    <row r="20" spans="1:27" ht="20" customHeight="1" x14ac:dyDescent="0.2">
      <c r="B20" s="286" t="s">
        <v>421</v>
      </c>
      <c r="C20" s="286" t="s">
        <v>423</v>
      </c>
      <c r="D20" s="271">
        <f>'3-year TCO Details'!G122</f>
        <v>2550</v>
      </c>
      <c r="E20" s="271">
        <f>'3-year TCO Details'!K122</f>
        <v>2550</v>
      </c>
      <c r="F20" s="271">
        <f>D20-E20</f>
        <v>0</v>
      </c>
      <c r="G20" s="259">
        <f>F20/D20</f>
        <v>0</v>
      </c>
      <c r="H20" s="386">
        <v>0</v>
      </c>
      <c r="I20" s="386">
        <v>0</v>
      </c>
      <c r="J20" s="273">
        <f>H20+I20</f>
        <v>0</v>
      </c>
    </row>
    <row r="21" spans="1:27" s="5" customFormat="1" ht="20" customHeight="1" x14ac:dyDescent="0.2">
      <c r="A21" s="264"/>
      <c r="B21" s="286" t="s">
        <v>424</v>
      </c>
      <c r="C21" s="286" t="s">
        <v>422</v>
      </c>
      <c r="D21" s="271">
        <f>'3-year TCO Details'!G113</f>
        <v>2150</v>
      </c>
      <c r="E21" s="271">
        <f>'3-year TCO Details'!K113</f>
        <v>2150</v>
      </c>
      <c r="F21" s="271">
        <f t="shared" ref="F21" si="0">D21-E21</f>
        <v>0</v>
      </c>
      <c r="G21" s="259">
        <f t="shared" ref="G21" si="1">F21/D21</f>
        <v>0</v>
      </c>
      <c r="H21" s="386">
        <v>0</v>
      </c>
      <c r="I21" s="386">
        <v>0</v>
      </c>
      <c r="J21" s="273">
        <f>H21+I21</f>
        <v>0</v>
      </c>
      <c r="K21" s="264"/>
      <c r="L21" s="264"/>
      <c r="M21" s="264"/>
      <c r="N21" s="264"/>
      <c r="O21" s="264"/>
      <c r="P21" s="264"/>
      <c r="Q21" s="264"/>
      <c r="R21" s="264"/>
      <c r="S21" s="264"/>
      <c r="T21" s="264"/>
      <c r="U21" s="264"/>
      <c r="V21" s="264"/>
      <c r="W21" s="264"/>
      <c r="X21" s="264"/>
      <c r="Y21" s="264"/>
      <c r="Z21" s="264"/>
    </row>
    <row r="22" spans="1:27" s="5" customFormat="1" ht="20" customHeight="1" x14ac:dyDescent="0.2">
      <c r="A22" s="264"/>
      <c r="B22" s="286" t="s">
        <v>424</v>
      </c>
      <c r="C22" s="286" t="s">
        <v>423</v>
      </c>
      <c r="D22" s="271">
        <f>'3-year TCO Details'!G132</f>
        <v>2150</v>
      </c>
      <c r="E22" s="271">
        <f>'3-year TCO Details'!K132</f>
        <v>2150</v>
      </c>
      <c r="F22" s="271">
        <f>D22-E22</f>
        <v>0</v>
      </c>
      <c r="G22" s="259">
        <f>F22/D22</f>
        <v>0</v>
      </c>
      <c r="H22" s="386">
        <v>0</v>
      </c>
      <c r="I22" s="386">
        <v>0</v>
      </c>
      <c r="J22" s="273">
        <f>H22+I22</f>
        <v>0</v>
      </c>
      <c r="K22" s="264"/>
      <c r="L22" s="264"/>
      <c r="M22" s="264"/>
      <c r="N22" s="264"/>
      <c r="O22" s="264"/>
      <c r="P22" s="264"/>
      <c r="Q22" s="264"/>
      <c r="R22" s="264"/>
      <c r="S22" s="264"/>
      <c r="T22" s="264"/>
      <c r="U22" s="264"/>
      <c r="V22" s="264"/>
      <c r="W22" s="264"/>
      <c r="X22" s="264"/>
      <c r="Y22" s="264"/>
      <c r="Z22" s="264"/>
    </row>
    <row r="23" spans="1:27" ht="20" customHeight="1" x14ac:dyDescent="0.2">
      <c r="B23" s="286"/>
      <c r="C23" s="286"/>
      <c r="D23" s="270"/>
      <c r="E23" s="270"/>
      <c r="F23" s="270"/>
      <c r="G23" s="256"/>
      <c r="H23" s="261"/>
      <c r="I23" s="261"/>
      <c r="J23" s="274">
        <f>SUM(J19,J20,J21,J22)</f>
        <v>0</v>
      </c>
    </row>
    <row r="24" spans="1:27" s="106" customFormat="1" ht="33" customHeight="1" x14ac:dyDescent="0.2">
      <c r="B24" s="28"/>
      <c r="C24" s="28"/>
      <c r="D24" s="267"/>
      <c r="E24" s="267"/>
      <c r="F24" s="267"/>
      <c r="H24" s="426" t="s">
        <v>427</v>
      </c>
      <c r="I24" s="426"/>
      <c r="J24" s="426"/>
    </row>
    <row r="25" spans="1:27" s="264" customFormat="1" x14ac:dyDescent="0.2">
      <c r="B25" s="28"/>
      <c r="C25" s="28"/>
      <c r="D25" s="268"/>
      <c r="E25" s="268"/>
      <c r="F25" s="268"/>
      <c r="G25" s="265"/>
      <c r="H25" s="265"/>
      <c r="I25" s="265"/>
      <c r="J25" s="265"/>
      <c r="K25" s="265"/>
      <c r="L25" s="265"/>
      <c r="M25" s="265"/>
      <c r="N25" s="265"/>
      <c r="O25" s="265"/>
      <c r="Q25" s="265"/>
      <c r="R25" s="265"/>
      <c r="S25" s="265"/>
      <c r="U25" s="265"/>
      <c r="V25" s="265"/>
      <c r="W25" s="265"/>
      <c r="Y25" s="265"/>
      <c r="Z25" s="265"/>
      <c r="AA25" s="265"/>
    </row>
    <row r="26" spans="1:27" s="51" customFormat="1" ht="24" customHeight="1" x14ac:dyDescent="0.2">
      <c r="A26" s="57"/>
      <c r="B26" s="287" t="s">
        <v>428</v>
      </c>
      <c r="C26" s="287"/>
      <c r="D26" s="284"/>
      <c r="E26" s="284"/>
      <c r="F26" s="284"/>
      <c r="G26" s="284"/>
      <c r="H26" s="427" t="s">
        <v>412</v>
      </c>
      <c r="I26" s="427"/>
      <c r="J26" s="427"/>
      <c r="K26" s="57"/>
      <c r="L26" s="57"/>
      <c r="M26" s="57"/>
      <c r="N26" s="57"/>
      <c r="O26" s="57"/>
      <c r="P26" s="57"/>
      <c r="Q26" s="57"/>
      <c r="R26" s="57"/>
      <c r="S26" s="57"/>
      <c r="T26" s="57"/>
      <c r="U26" s="57"/>
      <c r="V26" s="57"/>
      <c r="W26" s="57"/>
      <c r="X26" s="57"/>
      <c r="Y26" s="57"/>
      <c r="Z26" s="57"/>
    </row>
    <row r="27" spans="1:27" ht="20" customHeight="1" x14ac:dyDescent="0.2">
      <c r="B27" s="25" t="s">
        <v>413</v>
      </c>
      <c r="C27" s="25" t="s">
        <v>414</v>
      </c>
      <c r="D27" s="25" t="s">
        <v>415</v>
      </c>
      <c r="E27" s="25" t="s">
        <v>416</v>
      </c>
      <c r="F27" s="25" t="s">
        <v>417</v>
      </c>
      <c r="G27" s="25" t="s">
        <v>418</v>
      </c>
      <c r="H27" s="25" t="s">
        <v>419</v>
      </c>
      <c r="I27" s="25" t="s">
        <v>420</v>
      </c>
      <c r="J27" s="25" t="s">
        <v>183</v>
      </c>
    </row>
    <row r="28" spans="1:27" ht="20" customHeight="1" x14ac:dyDescent="0.2">
      <c r="B28" s="285" t="s">
        <v>421</v>
      </c>
      <c r="C28" s="285" t="s">
        <v>422</v>
      </c>
      <c r="D28" s="277">
        <f>'3-year TCO Details'!G142</f>
        <v>2550</v>
      </c>
      <c r="E28" s="277">
        <f>'3-year TCO Details'!K142</f>
        <v>2550</v>
      </c>
      <c r="F28" s="277">
        <f>D28-E28</f>
        <v>0</v>
      </c>
      <c r="G28" s="281">
        <f>F28/D28</f>
        <v>0</v>
      </c>
      <c r="H28" s="385">
        <v>0</v>
      </c>
      <c r="I28" s="385">
        <v>0</v>
      </c>
      <c r="J28" s="279">
        <f>H28+I28</f>
        <v>0</v>
      </c>
    </row>
    <row r="29" spans="1:27" ht="20" customHeight="1" x14ac:dyDescent="0.2">
      <c r="B29" s="286" t="s">
        <v>421</v>
      </c>
      <c r="C29" s="286" t="s">
        <v>423</v>
      </c>
      <c r="D29" s="271">
        <f>'3-year TCO Details'!G161</f>
        <v>2550</v>
      </c>
      <c r="E29" s="271">
        <f>'3-year TCO Details'!K161</f>
        <v>2550</v>
      </c>
      <c r="F29" s="271">
        <f t="shared" ref="F29:F31" si="2">D29-E29</f>
        <v>0</v>
      </c>
      <c r="G29" s="259">
        <f t="shared" ref="G29:G31" si="3">F29/D29</f>
        <v>0</v>
      </c>
      <c r="H29" s="386">
        <v>0</v>
      </c>
      <c r="I29" s="386">
        <v>0</v>
      </c>
      <c r="J29" s="273">
        <f>H29+I29</f>
        <v>0</v>
      </c>
      <c r="K29" s="282"/>
    </row>
    <row r="30" spans="1:27" s="5" customFormat="1" ht="20" customHeight="1" x14ac:dyDescent="0.2">
      <c r="A30" s="264"/>
      <c r="B30" s="286" t="s">
        <v>424</v>
      </c>
      <c r="C30" s="286" t="s">
        <v>422</v>
      </c>
      <c r="D30" s="271">
        <f>'3-year TCO Details'!G152</f>
        <v>2150</v>
      </c>
      <c r="E30" s="271">
        <f>'3-year TCO Details'!K152</f>
        <v>2150</v>
      </c>
      <c r="F30" s="271">
        <f t="shared" si="2"/>
        <v>0</v>
      </c>
      <c r="G30" s="259">
        <f t="shared" si="3"/>
        <v>0</v>
      </c>
      <c r="H30" s="386">
        <v>0</v>
      </c>
      <c r="I30" s="386">
        <v>0</v>
      </c>
      <c r="J30" s="273">
        <f t="shared" ref="J30:J31" si="4">H30+I30</f>
        <v>0</v>
      </c>
      <c r="K30" s="283"/>
      <c r="L30" s="264"/>
      <c r="M30" s="264"/>
      <c r="N30" s="264"/>
      <c r="O30" s="264"/>
      <c r="P30" s="264"/>
      <c r="Q30" s="264"/>
      <c r="R30" s="264"/>
      <c r="S30" s="264"/>
      <c r="T30" s="264"/>
      <c r="U30" s="264"/>
      <c r="V30" s="264"/>
      <c r="W30" s="264"/>
      <c r="X30" s="264"/>
      <c r="Y30" s="264"/>
      <c r="Z30" s="264"/>
    </row>
    <row r="31" spans="1:27" s="5" customFormat="1" ht="20" customHeight="1" x14ac:dyDescent="0.2">
      <c r="A31" s="264"/>
      <c r="B31" s="286" t="s">
        <v>424</v>
      </c>
      <c r="C31" s="286" t="s">
        <v>423</v>
      </c>
      <c r="D31" s="271">
        <f>'3-year TCO Details'!G171</f>
        <v>2150</v>
      </c>
      <c r="E31" s="271">
        <f>'3-year TCO Details'!K171</f>
        <v>2150</v>
      </c>
      <c r="F31" s="271">
        <f t="shared" si="2"/>
        <v>0</v>
      </c>
      <c r="G31" s="259">
        <f t="shared" si="3"/>
        <v>0</v>
      </c>
      <c r="H31" s="386">
        <v>0</v>
      </c>
      <c r="I31" s="386">
        <v>0</v>
      </c>
      <c r="J31" s="273">
        <f t="shared" si="4"/>
        <v>0</v>
      </c>
      <c r="K31" s="283"/>
      <c r="L31" s="264"/>
      <c r="M31" s="264"/>
      <c r="N31" s="264"/>
      <c r="O31" s="264"/>
      <c r="P31" s="264"/>
      <c r="Q31" s="264"/>
      <c r="R31" s="264"/>
      <c r="S31" s="264"/>
      <c r="T31" s="264"/>
      <c r="U31" s="264"/>
      <c r="V31" s="264"/>
      <c r="W31" s="264"/>
      <c r="X31" s="264"/>
      <c r="Y31" s="264"/>
      <c r="Z31" s="264"/>
    </row>
    <row r="32" spans="1:27" s="106" customFormat="1" ht="20" customHeight="1" x14ac:dyDescent="0.2">
      <c r="B32" s="288"/>
      <c r="C32" s="288"/>
      <c r="D32" s="272"/>
      <c r="E32" s="272"/>
      <c r="F32" s="272"/>
      <c r="G32" s="260"/>
      <c r="H32" s="261"/>
      <c r="I32" s="262"/>
      <c r="J32" s="274">
        <f>SUM(J28:J31)</f>
        <v>0</v>
      </c>
      <c r="K32" s="263"/>
    </row>
    <row r="33" spans="8:10" s="106" customFormat="1" ht="31" customHeight="1" x14ac:dyDescent="0.2">
      <c r="H33" s="426" t="s">
        <v>429</v>
      </c>
      <c r="I33" s="426"/>
      <c r="J33" s="426"/>
    </row>
    <row r="34" spans="8:10" s="106" customFormat="1" x14ac:dyDescent="0.2">
      <c r="H34" s="275"/>
      <c r="I34" s="275"/>
      <c r="J34" s="275"/>
    </row>
    <row r="35" spans="8:10" s="106" customFormat="1" x14ac:dyDescent="0.2">
      <c r="H35" s="275"/>
      <c r="I35" s="275"/>
      <c r="J35" s="275"/>
    </row>
    <row r="36" spans="8:10" s="106" customFormat="1" x14ac:dyDescent="0.2">
      <c r="H36" s="275"/>
      <c r="I36" s="275"/>
      <c r="J36" s="275"/>
    </row>
    <row r="37" spans="8:10" s="106" customFormat="1" x14ac:dyDescent="0.2">
      <c r="H37" s="275"/>
      <c r="I37" s="275"/>
      <c r="J37" s="275"/>
    </row>
    <row r="38" spans="8:10" s="106" customFormat="1" x14ac:dyDescent="0.2"/>
    <row r="39" spans="8:10" s="106" customFormat="1" x14ac:dyDescent="0.2"/>
    <row r="40" spans="8:10" s="106" customFormat="1" x14ac:dyDescent="0.2"/>
    <row r="41" spans="8:10" s="106" customFormat="1" x14ac:dyDescent="0.2">
      <c r="H41" s="276"/>
    </row>
    <row r="42" spans="8:10" s="106" customFormat="1" x14ac:dyDescent="0.2"/>
    <row r="43" spans="8:10" s="106" customFormat="1" x14ac:dyDescent="0.2"/>
    <row r="44" spans="8:10" s="106" customFormat="1" x14ac:dyDescent="0.2"/>
    <row r="45" spans="8:10" s="106" customFormat="1" x14ac:dyDescent="0.2"/>
    <row r="46" spans="8:10" s="106" customFormat="1" x14ac:dyDescent="0.2"/>
    <row r="47" spans="8:10" s="106" customFormat="1" x14ac:dyDescent="0.2"/>
    <row r="48" spans="8:10" s="106" customFormat="1" x14ac:dyDescent="0.2"/>
    <row r="49" s="106" customFormat="1" x14ac:dyDescent="0.2"/>
    <row r="50" s="106" customFormat="1" x14ac:dyDescent="0.2"/>
    <row r="51" s="106" customFormat="1" x14ac:dyDescent="0.2"/>
    <row r="52" s="106" customFormat="1" x14ac:dyDescent="0.2"/>
    <row r="53" s="106" customFormat="1" x14ac:dyDescent="0.2"/>
    <row r="54" s="106" customFormat="1" x14ac:dyDescent="0.2"/>
    <row r="55" s="106" customFormat="1" x14ac:dyDescent="0.2"/>
    <row r="56" s="106" customFormat="1" x14ac:dyDescent="0.2"/>
    <row r="57" s="106" customFormat="1" x14ac:dyDescent="0.2"/>
    <row r="58" s="106" customFormat="1" x14ac:dyDescent="0.2"/>
    <row r="59" s="106" customFormat="1" x14ac:dyDescent="0.2"/>
    <row r="60" s="106" customFormat="1" x14ac:dyDescent="0.2"/>
    <row r="61" s="106" customFormat="1" x14ac:dyDescent="0.2"/>
    <row r="62" s="106" customFormat="1" x14ac:dyDescent="0.2"/>
    <row r="63" s="106" customFormat="1" x14ac:dyDescent="0.2"/>
    <row r="64" s="106" customFormat="1" x14ac:dyDescent="0.2"/>
    <row r="65" s="106" customFormat="1" x14ac:dyDescent="0.2"/>
    <row r="66" s="106" customFormat="1" x14ac:dyDescent="0.2"/>
    <row r="67" s="106" customFormat="1" x14ac:dyDescent="0.2"/>
    <row r="68" s="106" customFormat="1" x14ac:dyDescent="0.2"/>
    <row r="69" s="106" customFormat="1" x14ac:dyDescent="0.2"/>
    <row r="70" s="106" customFormat="1" x14ac:dyDescent="0.2"/>
    <row r="71" s="106" customFormat="1" x14ac:dyDescent="0.2"/>
    <row r="72" s="106" customFormat="1" x14ac:dyDescent="0.2"/>
    <row r="73" s="106" customFormat="1" x14ac:dyDescent="0.2"/>
    <row r="74" s="106" customFormat="1" x14ac:dyDescent="0.2"/>
    <row r="75" s="106" customFormat="1" x14ac:dyDescent="0.2"/>
    <row r="76" s="106" customFormat="1" x14ac:dyDescent="0.2"/>
    <row r="77" s="106" customFormat="1" x14ac:dyDescent="0.2"/>
    <row r="78" s="106" customFormat="1" x14ac:dyDescent="0.2"/>
    <row r="79" s="106" customFormat="1" x14ac:dyDescent="0.2"/>
  </sheetData>
  <mergeCells count="8">
    <mergeCell ref="B3:J3"/>
    <mergeCell ref="B4:E4"/>
    <mergeCell ref="H33:J33"/>
    <mergeCell ref="H8:J8"/>
    <mergeCell ref="H15:J15"/>
    <mergeCell ref="H17:J17"/>
    <mergeCell ref="H26:J26"/>
    <mergeCell ref="H24:J24"/>
  </mergeCells>
  <conditionalFormatting sqref="G10:G13">
    <cfRule type="cellIs" dxfId="17" priority="1" operator="greaterThan">
      <formula>0.1</formula>
    </cfRule>
    <cfRule type="cellIs" dxfId="16" priority="2" operator="between">
      <formula>0.03</formula>
      <formula>0.1</formula>
    </cfRule>
    <cfRule type="cellIs" dxfId="15" priority="3" operator="between">
      <formula>-1</formula>
      <formula>0.03</formula>
    </cfRule>
  </conditionalFormatting>
  <conditionalFormatting sqref="G19:G22">
    <cfRule type="cellIs" dxfId="14" priority="13" operator="greaterThan">
      <formula>0.1</formula>
    </cfRule>
    <cfRule type="cellIs" dxfId="13" priority="14" operator="between">
      <formula>0.03</formula>
      <formula>0.1</formula>
    </cfRule>
    <cfRule type="cellIs" dxfId="12" priority="15" operator="between">
      <formula>-1</formula>
      <formula>0.03</formula>
    </cfRule>
  </conditionalFormatting>
  <conditionalFormatting sqref="G28:G31">
    <cfRule type="cellIs" dxfId="11" priority="7" operator="greaterThan">
      <formula>0.1</formula>
    </cfRule>
    <cfRule type="cellIs" dxfId="10" priority="8" operator="between">
      <formula>0.03</formula>
      <formula>0.1</formula>
    </cfRule>
    <cfRule type="cellIs" dxfId="9" priority="9" operator="between">
      <formula>-1</formula>
      <formula>0.03</formula>
    </cfRule>
  </conditionalFormatting>
  <pageMargins left="0.7" right="0.7" top="0.75" bottom="0.75" header="0.3" footer="0.3"/>
  <pageSetup orientation="portrait" horizontalDpi="0" verticalDpi="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SharedWithUsers xmlns="490f3399-704c-4dbb-b214-ad71fcbacc58">
      <UserInfo>
        <DisplayName>Shanawaz Hossen -X (shossen - ZENSAR TECHNOLOGY (UK) LIMITED at Cisco)</DisplayName>
        <AccountId>45</AccountId>
        <AccountType/>
      </UserInfo>
    </SharedWithUsers>
    <TaxCatchAll xmlns="490f3399-704c-4dbb-b214-ad71fcbacc58" xsi:nil="true"/>
    <lcf76f155ced4ddcb4097134ff3c332f xmlns="0b813fba-a1e3-4fc6-98e3-27e7a981fb6d">
      <Terms xmlns="http://schemas.microsoft.com/office/infopath/2007/PartnerControls"/>
    </lcf76f155ced4ddcb4097134ff3c332f>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9F126CB3F8660C4EB0F019323307B29B" ma:contentTypeVersion="13" ma:contentTypeDescription="Create a new document." ma:contentTypeScope="" ma:versionID="1f6d9cc981334f61e68f749baec2b762">
  <xsd:schema xmlns:xsd="http://www.w3.org/2001/XMLSchema" xmlns:xs="http://www.w3.org/2001/XMLSchema" xmlns:p="http://schemas.microsoft.com/office/2006/metadata/properties" xmlns:ns2="490f3399-704c-4dbb-b214-ad71fcbacc58" xmlns:ns3="0b813fba-a1e3-4fc6-98e3-27e7a981fb6d" targetNamespace="http://schemas.microsoft.com/office/2006/metadata/properties" ma:root="true" ma:fieldsID="9bc3a741914740f63370bbbd9a0ace22" ns2:_="" ns3:_="">
    <xsd:import namespace="490f3399-704c-4dbb-b214-ad71fcbacc58"/>
    <xsd:import namespace="0b813fba-a1e3-4fc6-98e3-27e7a981fb6d"/>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KeyPoints" minOccurs="0"/>
                <xsd:element ref="ns3:MediaServiceKeyPoints" minOccurs="0"/>
                <xsd:element ref="ns3:lcf76f155ced4ddcb4097134ff3c332f" minOccurs="0"/>
                <xsd:element ref="ns2:TaxCatchAll" minOccurs="0"/>
                <xsd:element ref="ns3:MediaServiceOCR" minOccurs="0"/>
                <xsd:element ref="ns3:MediaServiceGenerationTime" minOccurs="0"/>
                <xsd:element ref="ns3:MediaServiceEventHashCode"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90f3399-704c-4dbb-b214-ad71fcbacc58"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16" nillable="true" ma:displayName="Taxonomy Catch All Column" ma:hidden="true" ma:list="{1b7166e5-b902-4fa5-aa7a-fa743d5be8c7}" ma:internalName="TaxCatchAll" ma:showField="CatchAllData" ma:web="490f3399-704c-4dbb-b214-ad71fcbacc58">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0b813fba-a1e3-4fc6-98e3-27e7a981fb6d"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710261dd-85c0-4e16-8580-30375acfae1f" ma:termSetId="09814cd3-568e-fe90-9814-8d621ff8fb84" ma:anchorId="fba54fb3-c3e1-fe81-a776-ca4b69148c4d" ma:open="true" ma:isKeyword="false">
      <xsd:complexType>
        <xsd:sequence>
          <xsd:element ref="pc:Terms" minOccurs="0" maxOccurs="1"/>
        </xsd:sequence>
      </xsd:complex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2D2F3C8-E858-4A4B-8F82-F3BEB91258DA}">
  <ds:schemaRefs>
    <ds:schemaRef ds:uri="http://schemas.openxmlformats.org/package/2006/metadata/core-properties"/>
    <ds:schemaRef ds:uri="http://schemas.microsoft.com/office/2006/metadata/properties"/>
    <ds:schemaRef ds:uri="http://schemas.microsoft.com/office/2006/documentManagement/types"/>
    <ds:schemaRef ds:uri="http://purl.org/dc/terms/"/>
    <ds:schemaRef ds:uri="http://purl.org/dc/elements/1.1/"/>
    <ds:schemaRef ds:uri="http://www.w3.org/XML/1998/namespace"/>
    <ds:schemaRef ds:uri="490f3399-704c-4dbb-b214-ad71fcbacc58"/>
    <ds:schemaRef ds:uri="http://schemas.microsoft.com/office/infopath/2007/PartnerControls"/>
    <ds:schemaRef ds:uri="0b813fba-a1e3-4fc6-98e3-27e7a981fb6d"/>
    <ds:schemaRef ds:uri="http://purl.org/dc/dcmitype/"/>
  </ds:schemaRefs>
</ds:datastoreItem>
</file>

<file path=customXml/itemProps2.xml><?xml version="1.0" encoding="utf-8"?>
<ds:datastoreItem xmlns:ds="http://schemas.openxmlformats.org/officeDocument/2006/customXml" ds:itemID="{B0A1439E-A1FA-4009-B7C1-DDABDE0DC76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90f3399-704c-4dbb-b214-ad71fcbacc58"/>
    <ds:schemaRef ds:uri="0b813fba-a1e3-4fc6-98e3-27e7a981fb6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0B306AAF-F3DC-407E-800D-479DF240A216}">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13</vt:i4>
      </vt:variant>
    </vt:vector>
  </HeadingPairs>
  <TitlesOfParts>
    <vt:vector size="13" baseType="lpstr">
      <vt:lpstr>Instructions</vt:lpstr>
      <vt:lpstr>Assumptions</vt:lpstr>
      <vt:lpstr>US Hardware Costs</vt:lpstr>
      <vt:lpstr>Global Avg HW (Excluding US)</vt:lpstr>
      <vt:lpstr>Software costs</vt:lpstr>
      <vt:lpstr>Internal employees</vt:lpstr>
      <vt:lpstr>External resources</vt:lpstr>
      <vt:lpstr>3-year TCO Details</vt:lpstr>
      <vt:lpstr>3-Year TCO Summary</vt:lpstr>
      <vt:lpstr>3-year TCO Charts</vt:lpstr>
      <vt:lpstr>4-year TCO Details</vt:lpstr>
      <vt:lpstr>4-Year TCO Summary</vt:lpstr>
      <vt:lpstr>4-year TCO Charts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cp:keywords/>
  <dc:description/>
  <cp:lastModifiedBy>Rosalie Cook (rosalie)</cp:lastModifiedBy>
  <cp:revision/>
  <dcterms:created xsi:type="dcterms:W3CDTF">2022-06-07T10:59:19Z</dcterms:created>
  <dcterms:modified xsi:type="dcterms:W3CDTF">2023-09-15T18:08:20Z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0x0101009F126CB3F8660C4EB0F019323307B29B</vt:lpwstr>
  </property>
  <property fmtid="{D5CDD505-2E9C-101B-9397-08002B2CF9AE}" pid="3" name="MediaServiceImageTags">
    <vt:lpwstr/>
  </property>
</Properties>
</file>