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fzal/Documents/Cisco Data/Ent SA Data/Cisco Live/Asterdam-2023/Session Details/"/>
    </mc:Choice>
  </mc:AlternateContent>
  <xr:revisionPtr revIDLastSave="0" documentId="13_ncr:1_{5551CAA6-D823-7640-81D2-22BA51931F98}" xr6:coauthVersionLast="47" xr6:coauthVersionMax="47" xr10:uidLastSave="{00000000-0000-0000-0000-000000000000}"/>
  <bookViews>
    <workbookView xWindow="0" yWindow="500" windowWidth="28800" windowHeight="16280" tabRatio="920" xr2:uid="{00000000-000D-0000-FFFF-FFFF00000000}"/>
  </bookViews>
  <sheets>
    <sheet name="Master" sheetId="3" r:id="rId1"/>
    <sheet name="Control" sheetId="1" r:id="rId2"/>
    <sheet name="Pod 01" sheetId="2" r:id="rId3"/>
    <sheet name="Pod 02" sheetId="4" r:id="rId4"/>
    <sheet name="Pod 03" sheetId="5" r:id="rId5"/>
    <sheet name="Pod 04" sheetId="6" r:id="rId6"/>
    <sheet name="Pod 05" sheetId="7" r:id="rId7"/>
    <sheet name="Pod 06" sheetId="8" r:id="rId8"/>
    <sheet name="Pod 07" sheetId="9" r:id="rId9"/>
    <sheet name="Pod 08" sheetId="11" r:id="rId10"/>
    <sheet name="Pod 09" sheetId="12" r:id="rId11"/>
    <sheet name="Pod 10" sheetId="32" r:id="rId12"/>
    <sheet name="Pod 11" sheetId="33" r:id="rId13"/>
    <sheet name="Pod 12" sheetId="34" r:id="rId14"/>
    <sheet name="Pod 13" sheetId="35" r:id="rId15"/>
    <sheet name="Pod 14" sheetId="36" r:id="rId16"/>
    <sheet name="Pod 15" sheetId="37" r:id="rId17"/>
    <sheet name="Pod 16" sheetId="38" r:id="rId18"/>
    <sheet name="Pod 17" sheetId="39" r:id="rId19"/>
    <sheet name="Pod 18" sheetId="40" r:id="rId20"/>
    <sheet name="Pod 19" sheetId="41" r:id="rId21"/>
    <sheet name="Pod 20" sheetId="42" r:id="rId22"/>
    <sheet name="Pod 21" sheetId="43" r:id="rId23"/>
    <sheet name="Pod 22" sheetId="44" r:id="rId24"/>
    <sheet name="Pod 23" sheetId="45" r:id="rId25"/>
    <sheet name="Pod 24" sheetId="46" r:id="rId26"/>
    <sheet name="Pod 25" sheetId="47" r:id="rId27"/>
    <sheet name="Pod 26" sheetId="50" r:id="rId28"/>
    <sheet name="Pod 27" sheetId="51" r:id="rId29"/>
    <sheet name="Pod 28" sheetId="52" r:id="rId30"/>
    <sheet name="Pod 29" sheetId="53" r:id="rId31"/>
    <sheet name="Pod 30" sheetId="54" r:id="rId32"/>
    <sheet name="Pod 31" sheetId="55" r:id="rId33"/>
    <sheet name="Pod 32" sheetId="56" r:id="rId34"/>
    <sheet name="Pod 33" sheetId="57" r:id="rId35"/>
    <sheet name="Pod 34" sheetId="58" r:id="rId36"/>
    <sheet name="Pod 35" sheetId="59" r:id="rId37"/>
    <sheet name="Pod 36" sheetId="60" r:id="rId38"/>
    <sheet name="Pod 37" sheetId="61" r:id="rId39"/>
    <sheet name="Pod 38" sheetId="62" r:id="rId40"/>
    <sheet name="Pod 39" sheetId="63" r:id="rId41"/>
    <sheet name="Pod 40" sheetId="64" r:id="rId42"/>
    <sheet name="Pod 41" sheetId="65" r:id="rId43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65" l="1"/>
  <c r="B9" i="64"/>
  <c r="B9" i="63"/>
  <c r="B9" i="62"/>
  <c r="B9" i="61"/>
  <c r="B9" i="60"/>
  <c r="B9" i="59"/>
  <c r="B9" i="58"/>
  <c r="B9" i="57"/>
  <c r="B9" i="56"/>
  <c r="B9" i="55"/>
  <c r="B9" i="54"/>
  <c r="B9" i="53"/>
  <c r="B9" i="52"/>
  <c r="B9" i="51"/>
  <c r="B9" i="50"/>
  <c r="B9" i="47"/>
  <c r="B9" i="46"/>
  <c r="B9" i="45"/>
  <c r="B9" i="44"/>
  <c r="B9" i="43"/>
  <c r="B9" i="42"/>
  <c r="B9" i="41"/>
  <c r="B9" i="40"/>
  <c r="B9" i="39"/>
  <c r="B9" i="38"/>
  <c r="B9" i="37"/>
  <c r="B9" i="36"/>
  <c r="B9" i="35"/>
  <c r="B9" i="34"/>
  <c r="B9" i="33"/>
  <c r="B9" i="32"/>
  <c r="B9" i="12"/>
  <c r="B9" i="11"/>
  <c r="B9" i="9"/>
  <c r="B9" i="8"/>
  <c r="B9" i="7"/>
  <c r="B9" i="6"/>
  <c r="B9" i="5"/>
  <c r="B9" i="4"/>
  <c r="B9" i="2"/>
  <c r="A24" i="3"/>
  <c r="H9" i="65" l="1"/>
  <c r="F9" i="65"/>
  <c r="J5" i="65"/>
  <c r="J2" i="65"/>
  <c r="C4" i="65"/>
  <c r="L14" i="65"/>
  <c r="K14" i="65"/>
  <c r="J14" i="65"/>
  <c r="I14" i="65"/>
  <c r="H14" i="65"/>
  <c r="G14" i="65"/>
  <c r="B14" i="65"/>
  <c r="H9" i="64"/>
  <c r="F9" i="64"/>
  <c r="J5" i="64"/>
  <c r="J2" i="64"/>
  <c r="C4" i="64"/>
  <c r="L14" i="64"/>
  <c r="K14" i="64"/>
  <c r="J14" i="64"/>
  <c r="I14" i="64"/>
  <c r="H14" i="64"/>
  <c r="G14" i="64"/>
  <c r="B14" i="64"/>
  <c r="H9" i="63"/>
  <c r="F9" i="63"/>
  <c r="J5" i="63"/>
  <c r="J2" i="63"/>
  <c r="C4" i="63"/>
  <c r="L14" i="63"/>
  <c r="K14" i="63"/>
  <c r="J14" i="63"/>
  <c r="I14" i="63"/>
  <c r="H14" i="63"/>
  <c r="G14" i="63"/>
  <c r="B14" i="63"/>
  <c r="H9" i="62"/>
  <c r="F9" i="62"/>
  <c r="J5" i="62"/>
  <c r="J2" i="62"/>
  <c r="C4" i="62"/>
  <c r="L14" i="62"/>
  <c r="K14" i="62"/>
  <c r="J14" i="62"/>
  <c r="I14" i="62"/>
  <c r="H14" i="62"/>
  <c r="G14" i="62"/>
  <c r="B14" i="62"/>
  <c r="H9" i="61"/>
  <c r="F9" i="61"/>
  <c r="J5" i="61"/>
  <c r="J2" i="61"/>
  <c r="C4" i="61"/>
  <c r="L14" i="61"/>
  <c r="K14" i="61"/>
  <c r="J14" i="61"/>
  <c r="I14" i="61"/>
  <c r="H14" i="61"/>
  <c r="G14" i="61"/>
  <c r="B14" i="61"/>
  <c r="H9" i="60"/>
  <c r="F9" i="60"/>
  <c r="J5" i="60"/>
  <c r="J2" i="60"/>
  <c r="C4" i="60"/>
  <c r="L14" i="60"/>
  <c r="K14" i="60"/>
  <c r="J14" i="60"/>
  <c r="I14" i="60"/>
  <c r="H14" i="60"/>
  <c r="G14" i="60"/>
  <c r="B14" i="60"/>
  <c r="H9" i="59"/>
  <c r="F9" i="59"/>
  <c r="J5" i="59"/>
  <c r="J2" i="59"/>
  <c r="C4" i="59"/>
  <c r="L14" i="59"/>
  <c r="K14" i="59"/>
  <c r="J14" i="59"/>
  <c r="I14" i="59"/>
  <c r="H14" i="59"/>
  <c r="G14" i="59"/>
  <c r="B14" i="59"/>
  <c r="H9" i="58"/>
  <c r="F9" i="58"/>
  <c r="J5" i="58"/>
  <c r="J2" i="58"/>
  <c r="C4" i="58"/>
  <c r="L14" i="58"/>
  <c r="K14" i="58"/>
  <c r="J14" i="58"/>
  <c r="I14" i="58"/>
  <c r="H14" i="58"/>
  <c r="G14" i="58"/>
  <c r="B14" i="58"/>
  <c r="H9" i="57"/>
  <c r="F9" i="57"/>
  <c r="J5" i="57"/>
  <c r="J2" i="57"/>
  <c r="C4" i="57"/>
  <c r="L14" i="57"/>
  <c r="K14" i="57"/>
  <c r="J14" i="57"/>
  <c r="I14" i="57"/>
  <c r="H14" i="57"/>
  <c r="G14" i="57"/>
  <c r="B14" i="57"/>
  <c r="H9" i="56"/>
  <c r="F9" i="56"/>
  <c r="J5" i="56"/>
  <c r="J2" i="56"/>
  <c r="C4" i="56"/>
  <c r="L14" i="56"/>
  <c r="K14" i="56"/>
  <c r="J14" i="56"/>
  <c r="I14" i="56"/>
  <c r="H14" i="56"/>
  <c r="G14" i="56"/>
  <c r="B14" i="56"/>
  <c r="H9" i="55"/>
  <c r="F9" i="55"/>
  <c r="J5" i="55"/>
  <c r="J2" i="55"/>
  <c r="C4" i="55"/>
  <c r="L14" i="55"/>
  <c r="K14" i="55"/>
  <c r="J14" i="55"/>
  <c r="I14" i="55"/>
  <c r="H14" i="55"/>
  <c r="G14" i="55"/>
  <c r="B14" i="55"/>
  <c r="H9" i="54"/>
  <c r="F9" i="54"/>
  <c r="J5" i="53"/>
  <c r="J5" i="54"/>
  <c r="J2" i="54"/>
  <c r="C4" i="54"/>
  <c r="L14" i="54"/>
  <c r="K14" i="54"/>
  <c r="J14" i="54"/>
  <c r="I14" i="54"/>
  <c r="H14" i="54"/>
  <c r="G14" i="54"/>
  <c r="B14" i="54"/>
  <c r="H9" i="53"/>
  <c r="F9" i="53"/>
  <c r="J2" i="53"/>
  <c r="C4" i="53"/>
  <c r="L14" i="53"/>
  <c r="K14" i="53"/>
  <c r="J14" i="53"/>
  <c r="I14" i="53"/>
  <c r="H14" i="53"/>
  <c r="G14" i="53"/>
  <c r="B14" i="53"/>
  <c r="H9" i="52"/>
  <c r="F9" i="52"/>
  <c r="J5" i="52"/>
  <c r="J2" i="52"/>
  <c r="C4" i="52"/>
  <c r="L14" i="52"/>
  <c r="K14" i="52"/>
  <c r="J14" i="52"/>
  <c r="I14" i="52"/>
  <c r="H14" i="52"/>
  <c r="G14" i="52"/>
  <c r="B14" i="52"/>
  <c r="H9" i="51"/>
  <c r="F9" i="51"/>
  <c r="J5" i="51"/>
  <c r="J2" i="51"/>
  <c r="C4" i="51"/>
  <c r="L14" i="51"/>
  <c r="K14" i="51"/>
  <c r="J14" i="51"/>
  <c r="I14" i="51"/>
  <c r="H14" i="51"/>
  <c r="G14" i="51"/>
  <c r="B14" i="51"/>
  <c r="H9" i="50"/>
  <c r="F9" i="50"/>
  <c r="J5" i="50"/>
  <c r="J2" i="50"/>
  <c r="C4" i="50"/>
  <c r="L14" i="50"/>
  <c r="K14" i="50"/>
  <c r="J14" i="50"/>
  <c r="I14" i="50"/>
  <c r="H14" i="50"/>
  <c r="G14" i="50"/>
  <c r="B14" i="50"/>
  <c r="H9" i="47"/>
  <c r="F9" i="47"/>
  <c r="J5" i="47"/>
  <c r="J2" i="47"/>
  <c r="C4" i="47"/>
  <c r="L14" i="47"/>
  <c r="K14" i="47"/>
  <c r="J14" i="47"/>
  <c r="I14" i="47"/>
  <c r="H14" i="47"/>
  <c r="G14" i="47"/>
  <c r="B14" i="47"/>
  <c r="H9" i="46"/>
  <c r="F9" i="46"/>
  <c r="J5" i="46"/>
  <c r="J2" i="46"/>
  <c r="C4" i="46"/>
  <c r="L14" i="46"/>
  <c r="K14" i="46"/>
  <c r="J14" i="46"/>
  <c r="I14" i="46"/>
  <c r="H14" i="46"/>
  <c r="G14" i="46"/>
  <c r="B14" i="46"/>
  <c r="H9" i="45"/>
  <c r="F9" i="45"/>
  <c r="J5" i="45"/>
  <c r="J2" i="45"/>
  <c r="C4" i="45"/>
  <c r="L14" i="45"/>
  <c r="K14" i="45"/>
  <c r="J14" i="45"/>
  <c r="I14" i="45"/>
  <c r="H14" i="45"/>
  <c r="G14" i="45"/>
  <c r="B14" i="45"/>
  <c r="H9" i="44"/>
  <c r="F9" i="44"/>
  <c r="J5" i="44"/>
  <c r="J2" i="44"/>
  <c r="C4" i="44"/>
  <c r="L14" i="44"/>
  <c r="K14" i="44"/>
  <c r="J14" i="44"/>
  <c r="I14" i="44"/>
  <c r="H14" i="44"/>
  <c r="G14" i="44"/>
  <c r="B14" i="44"/>
  <c r="H9" i="43"/>
  <c r="F9" i="43"/>
  <c r="C4" i="43"/>
  <c r="J5" i="43"/>
  <c r="J2" i="43"/>
  <c r="L14" i="43"/>
  <c r="K14" i="43"/>
  <c r="J14" i="43"/>
  <c r="I14" i="43"/>
  <c r="H14" i="43"/>
  <c r="G14" i="43"/>
  <c r="B14" i="43"/>
  <c r="C4" i="2"/>
  <c r="J5" i="42"/>
  <c r="J5" i="41"/>
  <c r="J5" i="40"/>
  <c r="J5" i="39"/>
  <c r="J5" i="38"/>
  <c r="J5" i="37"/>
  <c r="J5" i="36"/>
  <c r="J5" i="35"/>
  <c r="J5" i="34"/>
  <c r="J5" i="33"/>
  <c r="J5" i="32"/>
  <c r="J5" i="12"/>
  <c r="J5" i="11"/>
  <c r="J5" i="9"/>
  <c r="J5" i="8"/>
  <c r="J5" i="7"/>
  <c r="J5" i="6"/>
  <c r="J5" i="5"/>
  <c r="J5" i="4"/>
  <c r="J5" i="2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9" i="7" l="1"/>
  <c r="H14" i="5"/>
  <c r="H9" i="8"/>
  <c r="F9" i="8"/>
  <c r="J2" i="42"/>
  <c r="H9" i="42"/>
  <c r="F9" i="42"/>
  <c r="C4" i="42"/>
  <c r="H9" i="41"/>
  <c r="F9" i="41"/>
  <c r="J2" i="41"/>
  <c r="C4" i="41"/>
  <c r="J2" i="40"/>
  <c r="H9" i="40"/>
  <c r="F9" i="40"/>
  <c r="C4" i="40"/>
  <c r="H9" i="39"/>
  <c r="F9" i="39"/>
  <c r="J2" i="39"/>
  <c r="C4" i="39"/>
  <c r="H9" i="38"/>
  <c r="F9" i="38"/>
  <c r="J2" i="38"/>
  <c r="C4" i="38"/>
  <c r="L14" i="42"/>
  <c r="K14" i="42"/>
  <c r="J14" i="42"/>
  <c r="I14" i="42"/>
  <c r="H14" i="42"/>
  <c r="G14" i="42"/>
  <c r="B14" i="42"/>
  <c r="L14" i="41"/>
  <c r="K14" i="41"/>
  <c r="J14" i="41"/>
  <c r="I14" i="41"/>
  <c r="H14" i="41"/>
  <c r="G14" i="41"/>
  <c r="B14" i="41"/>
  <c r="L14" i="40"/>
  <c r="K14" i="40"/>
  <c r="J14" i="40"/>
  <c r="I14" i="40"/>
  <c r="H14" i="40"/>
  <c r="G14" i="40"/>
  <c r="B14" i="40"/>
  <c r="L14" i="39"/>
  <c r="K14" i="39"/>
  <c r="J14" i="39"/>
  <c r="I14" i="39"/>
  <c r="H14" i="39"/>
  <c r="G14" i="39"/>
  <c r="B14" i="39"/>
  <c r="L14" i="38"/>
  <c r="K14" i="38"/>
  <c r="J14" i="38"/>
  <c r="I14" i="38"/>
  <c r="H14" i="38"/>
  <c r="G14" i="38"/>
  <c r="B14" i="38"/>
  <c r="C4" i="37"/>
  <c r="C4" i="36"/>
  <c r="C4" i="35"/>
  <c r="C4" i="34"/>
  <c r="C4" i="33"/>
  <c r="C4" i="32"/>
  <c r="C4" i="12"/>
  <c r="C4" i="11"/>
  <c r="C4" i="9"/>
  <c r="C4" i="8"/>
  <c r="C4" i="7"/>
  <c r="C4" i="6"/>
  <c r="C4" i="5"/>
  <c r="C4" i="4"/>
  <c r="L14" i="5"/>
  <c r="K14" i="5"/>
  <c r="J14" i="5"/>
  <c r="I14" i="5"/>
  <c r="G14" i="5"/>
  <c r="B14" i="5"/>
  <c r="L14" i="6"/>
  <c r="K14" i="6"/>
  <c r="J14" i="6"/>
  <c r="I14" i="6"/>
  <c r="H14" i="6"/>
  <c r="G14" i="6"/>
  <c r="B14" i="6"/>
  <c r="L14" i="7"/>
  <c r="K14" i="7"/>
  <c r="J14" i="7"/>
  <c r="I14" i="7"/>
  <c r="H14" i="7"/>
  <c r="G14" i="7"/>
  <c r="B14" i="7"/>
  <c r="L14" i="8"/>
  <c r="K14" i="8"/>
  <c r="J14" i="8"/>
  <c r="I14" i="8"/>
  <c r="H14" i="8"/>
  <c r="G14" i="8"/>
  <c r="B14" i="8"/>
  <c r="L14" i="9"/>
  <c r="K14" i="9"/>
  <c r="J14" i="9"/>
  <c r="I14" i="9"/>
  <c r="H14" i="9"/>
  <c r="G14" i="9"/>
  <c r="B14" i="9"/>
  <c r="L14" i="11"/>
  <c r="K14" i="11"/>
  <c r="J14" i="11"/>
  <c r="I14" i="11"/>
  <c r="H14" i="11"/>
  <c r="G14" i="11"/>
  <c r="B14" i="11"/>
  <c r="L14" i="12"/>
  <c r="K14" i="12"/>
  <c r="J14" i="12"/>
  <c r="I14" i="12"/>
  <c r="H14" i="12"/>
  <c r="G14" i="12"/>
  <c r="B14" i="12"/>
  <c r="L14" i="32"/>
  <c r="K14" i="32"/>
  <c r="J14" i="32"/>
  <c r="I14" i="32"/>
  <c r="H14" i="32"/>
  <c r="G14" i="32"/>
  <c r="B14" i="32"/>
  <c r="L14" i="33"/>
  <c r="K14" i="33"/>
  <c r="J14" i="33"/>
  <c r="I14" i="33"/>
  <c r="H14" i="33"/>
  <c r="G14" i="33"/>
  <c r="B14" i="33"/>
  <c r="L14" i="34"/>
  <c r="K14" i="34"/>
  <c r="J14" i="34"/>
  <c r="I14" i="34"/>
  <c r="H14" i="34"/>
  <c r="G14" i="34"/>
  <c r="B14" i="34"/>
  <c r="L14" i="35"/>
  <c r="K14" i="35"/>
  <c r="J14" i="35"/>
  <c r="I14" i="35"/>
  <c r="H14" i="35"/>
  <c r="G14" i="35"/>
  <c r="B14" i="35"/>
  <c r="L14" i="36"/>
  <c r="K14" i="36"/>
  <c r="J14" i="36"/>
  <c r="I14" i="36"/>
  <c r="H14" i="36"/>
  <c r="G14" i="36"/>
  <c r="B14" i="36"/>
  <c r="L14" i="37"/>
  <c r="K14" i="37"/>
  <c r="J14" i="37"/>
  <c r="I14" i="37"/>
  <c r="H14" i="37"/>
  <c r="G14" i="37"/>
  <c r="B14" i="37"/>
  <c r="L14" i="4"/>
  <c r="K14" i="4"/>
  <c r="J14" i="4"/>
  <c r="I14" i="4"/>
  <c r="H14" i="4"/>
  <c r="G14" i="4"/>
  <c r="B14" i="4"/>
  <c r="L14" i="2"/>
  <c r="H9" i="37"/>
  <c r="F9" i="37"/>
  <c r="J2" i="37"/>
  <c r="H9" i="36"/>
  <c r="F9" i="36"/>
  <c r="J2" i="36"/>
  <c r="H9" i="35"/>
  <c r="F9" i="35"/>
  <c r="J2" i="35"/>
  <c r="H9" i="34"/>
  <c r="F9" i="34"/>
  <c r="J2" i="34"/>
  <c r="H9" i="33"/>
  <c r="F9" i="33"/>
  <c r="J2" i="33"/>
  <c r="H9" i="32"/>
  <c r="F9" i="32"/>
  <c r="J2" i="32"/>
  <c r="H9" i="12"/>
  <c r="F9" i="12"/>
  <c r="J2" i="12"/>
  <c r="H9" i="11"/>
  <c r="F9" i="11"/>
  <c r="J2" i="11"/>
  <c r="H9" i="9"/>
  <c r="F9" i="9"/>
  <c r="J2" i="9"/>
  <c r="J2" i="8"/>
  <c r="H9" i="5"/>
  <c r="H9" i="4"/>
  <c r="F9" i="7"/>
  <c r="J2" i="7"/>
  <c r="H9" i="6"/>
  <c r="F9" i="6"/>
  <c r="J2" i="6"/>
  <c r="F9" i="5"/>
  <c r="J2" i="5"/>
  <c r="F9" i="4"/>
  <c r="J2" i="4"/>
  <c r="K14" i="2"/>
  <c r="J14" i="2"/>
  <c r="I14" i="2"/>
  <c r="H14" i="2"/>
  <c r="G14" i="2"/>
  <c r="B14" i="2"/>
  <c r="J2" i="2"/>
  <c r="H9" i="2"/>
  <c r="F9" i="2"/>
</calcChain>
</file>

<file path=xl/sharedStrings.xml><?xml version="1.0" encoding="utf-8"?>
<sst xmlns="http://schemas.openxmlformats.org/spreadsheetml/2006/main" count="685" uniqueCount="120">
  <si>
    <t xml:space="preserve"> Session Name</t>
  </si>
  <si>
    <t xml:space="preserve"> Usernames</t>
  </si>
  <si>
    <t xml:space="preserve"> Password</t>
  </si>
  <si>
    <t xml:space="preserve"> Start</t>
  </si>
  <si>
    <t xml:space="preserve"> Stop</t>
  </si>
  <si>
    <t xml:space="preserve"> DNS Assets</t>
  </si>
  <si>
    <t xml:space="preserve"> Shared With</t>
  </si>
  <si>
    <t>dCloud AnyConnect Login</t>
  </si>
  <si>
    <t>URL</t>
  </si>
  <si>
    <t>Username</t>
  </si>
  <si>
    <t>Password</t>
  </si>
  <si>
    <t>System</t>
  </si>
  <si>
    <t>IP Address</t>
  </si>
  <si>
    <t>Pod 01</t>
  </si>
  <si>
    <t>Pod 02</t>
  </si>
  <si>
    <t>Pod 03</t>
  </si>
  <si>
    <t>Pod 04</t>
  </si>
  <si>
    <t>Pod 05</t>
  </si>
  <si>
    <t>Pod 06</t>
  </si>
  <si>
    <t>Pod 07</t>
  </si>
  <si>
    <t>Pod 08</t>
  </si>
  <si>
    <t>Pod 09</t>
  </si>
  <si>
    <t>Pod 10</t>
  </si>
  <si>
    <t>Pod 11</t>
  </si>
  <si>
    <t>Pod 12</t>
  </si>
  <si>
    <t>Pod 13</t>
  </si>
  <si>
    <t>Pod 14</t>
  </si>
  <si>
    <t>Pod 15</t>
  </si>
  <si>
    <t>Session ID</t>
  </si>
  <si>
    <t>System Information</t>
  </si>
  <si>
    <t>Session Name:</t>
  </si>
  <si>
    <t>Hostname</t>
  </si>
  <si>
    <t>DataCenter</t>
  </si>
  <si>
    <t>AnyConnect Address</t>
  </si>
  <si>
    <t>dcloud-</t>
  </si>
  <si>
    <t>-anyconnect.cisco.com</t>
  </si>
  <si>
    <t>US West = sjc</t>
  </si>
  <si>
    <t>US East = rtp</t>
  </si>
  <si>
    <t>Official Lab Title</t>
  </si>
  <si>
    <t>Communications Manager 11.5 (Call Control)</t>
  </si>
  <si>
    <t>Yes</t>
  </si>
  <si>
    <t>EMEAR = lon</t>
  </si>
  <si>
    <t>RDP</t>
  </si>
  <si>
    <t>DataCenter Key</t>
  </si>
  <si>
    <t>Pod 16</t>
  </si>
  <si>
    <t>Pod 17</t>
  </si>
  <si>
    <t>Pod 18</t>
  </si>
  <si>
    <t>Pod 19</t>
  </si>
  <si>
    <t>Pod 20</t>
  </si>
  <si>
    <t>Pod 22</t>
  </si>
  <si>
    <t>Pod 23</t>
  </si>
  <si>
    <t>Pod 24</t>
  </si>
  <si>
    <t>Pod 25</t>
  </si>
  <si>
    <t>Windows Workstation</t>
  </si>
  <si>
    <t>Workstation</t>
  </si>
  <si>
    <t>C1sco12345</t>
  </si>
  <si>
    <t>Pod 26</t>
  </si>
  <si>
    <t>Pod 27</t>
  </si>
  <si>
    <t>Pod 28</t>
  </si>
  <si>
    <t>Pod 29</t>
  </si>
  <si>
    <t>Pod 30</t>
  </si>
  <si>
    <t>Pod 31</t>
  </si>
  <si>
    <t>Pod 32</t>
  </si>
  <si>
    <t>Pod 33</t>
  </si>
  <si>
    <t>Pod 34</t>
  </si>
  <si>
    <t>Pod 35</t>
  </si>
  <si>
    <t>Pod 36</t>
  </si>
  <si>
    <t>198.18.133.36</t>
  </si>
  <si>
    <t>rtp</t>
  </si>
  <si>
    <t>Pod 21</t>
  </si>
  <si>
    <t>LTRENT-2387 - Harnessing SD-WAN for Safe Cloud Adoption : Unlocking Cloud Security</t>
  </si>
  <si>
    <t>Pod 37</t>
  </si>
  <si>
    <t>Pod 38</t>
  </si>
  <si>
    <t>Pod 39</t>
  </si>
  <si>
    <t>Pod 40</t>
  </si>
  <si>
    <t>Pod 41</t>
  </si>
  <si>
    <t>v37user1</t>
  </si>
  <si>
    <t>v262user1</t>
  </si>
  <si>
    <t>v233user1</t>
  </si>
  <si>
    <t>v363user1</t>
  </si>
  <si>
    <t>v382user1</t>
  </si>
  <si>
    <t>v491user1</t>
  </si>
  <si>
    <t>v1438user1</t>
  </si>
  <si>
    <t>v1430user1</t>
  </si>
  <si>
    <t>v909user1</t>
  </si>
  <si>
    <t>v1695user1</t>
  </si>
  <si>
    <t>v1879user1</t>
  </si>
  <si>
    <t>v1688user1</t>
  </si>
  <si>
    <t>v815user1</t>
  </si>
  <si>
    <t>v920user1</t>
  </si>
  <si>
    <t>v2416user1</t>
  </si>
  <si>
    <t>v2762user1</t>
  </si>
  <si>
    <t>v1895user1</t>
  </si>
  <si>
    <t>v1590user1</t>
  </si>
  <si>
    <t>v1105user1</t>
  </si>
  <si>
    <t>v1147user1</t>
  </si>
  <si>
    <t>v1132user1</t>
  </si>
  <si>
    <t>v1275user1</t>
  </si>
  <si>
    <t>v1355user1</t>
  </si>
  <si>
    <t>v848user1</t>
  </si>
  <si>
    <t>v1228user1</t>
  </si>
  <si>
    <t>v287user1</t>
  </si>
  <si>
    <t>v922user1</t>
  </si>
  <si>
    <t>v1232user1</t>
  </si>
  <si>
    <t>v818user1</t>
  </si>
  <si>
    <t>v608user1</t>
  </si>
  <si>
    <t>v650user1</t>
  </si>
  <si>
    <t>v687user</t>
  </si>
  <si>
    <t>v813user1</t>
  </si>
  <si>
    <t>v942user1</t>
  </si>
  <si>
    <t>v1046user1</t>
  </si>
  <si>
    <t>v295user1</t>
  </si>
  <si>
    <t>v320user1</t>
  </si>
  <si>
    <t>v1236user1</t>
  </si>
  <si>
    <t>v1378user1</t>
  </si>
  <si>
    <t>v492user1</t>
  </si>
  <si>
    <t>v787user1</t>
  </si>
  <si>
    <t>admin</t>
  </si>
  <si>
    <t>https://ciscolivelab.github.io/LTRENT-2387/</t>
  </si>
  <si>
    <t>sjc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</si>
</sst>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2" fillId="0" borderId="0" xfId="0" applyFont="1"/>
    <xf numFmtId="0" fontId="4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5" fillId="2" borderId="1" xfId="0" applyFont="1" applyFill="1" applyBorder="1"/>
    <xf numFmtId="0" fontId="7" fillId="0" borderId="1" xfId="1" applyFont="1" applyBorder="1"/>
    <xf numFmtId="0" fontId="7" fillId="3" borderId="1" xfId="1" applyFont="1" applyFill="1" applyBorder="1"/>
    <xf numFmtId="47" fontId="0" fillId="0" borderId="0" xfId="0" applyNumberFormat="1"/>
    <xf numFmtId="0" fontId="9" fillId="4" borderId="0" xfId="0" applyFont="1" applyFill="1"/>
    <xf numFmtId="0" fontId="3" fillId="3" borderId="1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0" fillId="0" borderId="0" xfId="0" applyFont="1"/>
    <xf numFmtId="0" fontId="7" fillId="0" borderId="1" xfId="1" applyFont="1" applyFill="1" applyBorder="1"/>
    <xf numFmtId="0" fontId="4" fillId="2" borderId="8" xfId="0" applyFont="1" applyFill="1" applyBorder="1"/>
    <xf numFmtId="0" fontId="3" fillId="3" borderId="8" xfId="0" applyFont="1" applyFill="1" applyBorder="1"/>
    <xf numFmtId="0" fontId="2" fillId="0" borderId="5" xfId="0" applyFont="1" applyBorder="1"/>
    <xf numFmtId="0" fontId="4" fillId="0" borderId="13" xfId="0" applyFont="1" applyBorder="1"/>
    <xf numFmtId="0" fontId="3" fillId="0" borderId="13" xfId="0" applyFont="1" applyBorder="1"/>
    <xf numFmtId="0" fontId="0" fillId="0" borderId="0" xfId="0" quotePrefix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22" fontId="0" fillId="0" borderId="0" xfId="0" applyNumberFormat="1"/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2" fillId="6" borderId="0" xfId="0" applyFont="1" applyFill="1"/>
    <xf numFmtId="0" fontId="6" fillId="3" borderId="1" xfId="1" applyFill="1" applyBorder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5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5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iscolivelab.github.io/LTRENT-2387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K27"/>
  <sheetViews>
    <sheetView tabSelected="1" zoomScale="140" zoomScaleNormal="140" zoomScalePageLayoutView="125" workbookViewId="0">
      <selection activeCell="A2" sqref="A2:E2"/>
    </sheetView>
  </sheetViews>
  <sheetFormatPr baseColWidth="10" defaultColWidth="8.83203125" defaultRowHeight="15" x14ac:dyDescent="0.2"/>
  <cols>
    <col min="1" max="1" width="25.83203125" bestFit="1" customWidth="1"/>
    <col min="4" max="4" width="6.6640625" customWidth="1"/>
    <col min="5" max="5" width="6.33203125" customWidth="1"/>
    <col min="6" max="6" width="10" bestFit="1" customWidth="1"/>
    <col min="7" max="7" width="18.33203125" customWidth="1"/>
    <col min="8" max="8" width="36.1640625" customWidth="1"/>
    <col min="9" max="9" width="12.5" bestFit="1" customWidth="1"/>
    <col min="10" max="10" width="9.5" bestFit="1" customWidth="1"/>
  </cols>
  <sheetData>
    <row r="1" spans="1:11" x14ac:dyDescent="0.2">
      <c r="A1" s="29" t="s">
        <v>53</v>
      </c>
      <c r="B1" s="30" t="s">
        <v>39</v>
      </c>
      <c r="C1" s="30" t="s">
        <v>39</v>
      </c>
      <c r="D1" s="30" t="s">
        <v>39</v>
      </c>
      <c r="E1" s="31" t="s">
        <v>39</v>
      </c>
      <c r="F1" s="5" t="s">
        <v>54</v>
      </c>
      <c r="G1" s="5" t="s">
        <v>67</v>
      </c>
      <c r="H1" s="53" t="s">
        <v>118</v>
      </c>
      <c r="I1" s="5" t="s">
        <v>117</v>
      </c>
      <c r="J1" s="5" t="s">
        <v>55</v>
      </c>
      <c r="K1" s="5" t="s">
        <v>40</v>
      </c>
    </row>
    <row r="2" spans="1:11" x14ac:dyDescent="0.2">
      <c r="A2" s="32"/>
      <c r="B2" s="33"/>
      <c r="C2" s="33"/>
      <c r="D2" s="33"/>
      <c r="E2" s="34"/>
      <c r="F2" s="4"/>
      <c r="G2" s="4"/>
      <c r="H2" s="7"/>
      <c r="I2" s="4"/>
      <c r="J2" s="4"/>
      <c r="K2" s="4"/>
    </row>
    <row r="3" spans="1:11" x14ac:dyDescent="0.2">
      <c r="A3" s="29"/>
      <c r="B3" s="30"/>
      <c r="C3" s="30"/>
      <c r="D3" s="30"/>
      <c r="E3" s="31"/>
      <c r="F3" s="5"/>
      <c r="G3" s="5"/>
      <c r="H3" s="8"/>
      <c r="I3" s="5"/>
      <c r="J3" s="5"/>
      <c r="K3" s="5"/>
    </row>
    <row r="4" spans="1:11" x14ac:dyDescent="0.2">
      <c r="A4" s="32"/>
      <c r="B4" s="33"/>
      <c r="C4" s="33"/>
      <c r="D4" s="33"/>
      <c r="E4" s="34"/>
      <c r="F4" s="4"/>
      <c r="G4" s="4"/>
      <c r="H4" s="16"/>
      <c r="I4" s="4"/>
      <c r="J4" s="4"/>
      <c r="K4" s="4"/>
    </row>
    <row r="5" spans="1:11" x14ac:dyDescent="0.2">
      <c r="A5" s="29"/>
      <c r="B5" s="30"/>
      <c r="C5" s="30"/>
      <c r="D5" s="30"/>
      <c r="E5" s="31"/>
      <c r="F5" s="5"/>
      <c r="G5" s="5"/>
      <c r="H5" s="8"/>
      <c r="I5" s="5"/>
      <c r="J5" s="5"/>
      <c r="K5" s="5"/>
    </row>
    <row r="6" spans="1:11" x14ac:dyDescent="0.2">
      <c r="A6" s="32"/>
      <c r="B6" s="33"/>
      <c r="C6" s="33"/>
      <c r="D6" s="33"/>
      <c r="E6" s="34"/>
      <c r="F6" s="4"/>
      <c r="G6" s="4"/>
      <c r="H6" s="16"/>
      <c r="I6" s="4"/>
      <c r="J6" s="4"/>
      <c r="K6" s="4"/>
    </row>
    <row r="7" spans="1:11" x14ac:dyDescent="0.2">
      <c r="A7" s="29"/>
      <c r="B7" s="30"/>
      <c r="C7" s="30"/>
      <c r="D7" s="30"/>
      <c r="E7" s="31"/>
      <c r="F7" s="5"/>
      <c r="G7" s="5"/>
      <c r="H7" s="5"/>
      <c r="I7" s="5"/>
      <c r="J7" s="5"/>
      <c r="K7" s="5"/>
    </row>
    <row r="8" spans="1:11" x14ac:dyDescent="0.2">
      <c r="A8" s="32"/>
      <c r="B8" s="33"/>
      <c r="C8" s="33"/>
      <c r="D8" s="33"/>
      <c r="E8" s="34"/>
      <c r="F8" s="4"/>
      <c r="G8" s="4"/>
      <c r="H8" s="4"/>
      <c r="I8" s="4"/>
      <c r="J8" s="4"/>
      <c r="K8" s="4"/>
    </row>
    <row r="9" spans="1:11" x14ac:dyDescent="0.2">
      <c r="A9" s="29"/>
      <c r="B9" s="30"/>
      <c r="C9" s="30"/>
      <c r="D9" s="30"/>
      <c r="E9" s="31"/>
      <c r="F9" s="5"/>
      <c r="G9" s="5"/>
      <c r="H9" s="5"/>
      <c r="I9" s="5"/>
      <c r="J9" s="5"/>
      <c r="K9" s="5"/>
    </row>
    <row r="10" spans="1:11" x14ac:dyDescent="0.2">
      <c r="A10" s="32"/>
      <c r="B10" s="33"/>
      <c r="C10" s="33"/>
      <c r="D10" s="33"/>
      <c r="E10" s="34"/>
      <c r="F10" s="4"/>
      <c r="G10" s="4"/>
      <c r="H10" s="4"/>
      <c r="I10" s="4"/>
      <c r="J10" s="4"/>
      <c r="K10" s="4"/>
    </row>
    <row r="11" spans="1:11" x14ac:dyDescent="0.2">
      <c r="A11" s="29"/>
      <c r="B11" s="30"/>
      <c r="C11" s="30"/>
      <c r="D11" s="30"/>
      <c r="E11" s="31"/>
      <c r="F11" s="5"/>
      <c r="G11" s="5"/>
      <c r="H11" s="5"/>
      <c r="I11" s="5"/>
      <c r="J11" s="5"/>
      <c r="K11" s="5"/>
    </row>
    <row r="12" spans="1:11" x14ac:dyDescent="0.2">
      <c r="A12" s="32"/>
      <c r="B12" s="33"/>
      <c r="C12" s="33"/>
      <c r="D12" s="33"/>
      <c r="E12" s="34"/>
      <c r="F12" s="4"/>
      <c r="G12" s="4"/>
      <c r="H12" s="4"/>
      <c r="I12" s="4"/>
      <c r="J12" s="4"/>
      <c r="K12" s="4"/>
    </row>
    <row r="13" spans="1:11" x14ac:dyDescent="0.2">
      <c r="A13" s="29"/>
      <c r="B13" s="30"/>
      <c r="C13" s="30"/>
      <c r="D13" s="30"/>
      <c r="E13" s="31"/>
      <c r="F13" s="5"/>
      <c r="G13" s="5"/>
      <c r="H13" s="5"/>
      <c r="I13" s="5"/>
      <c r="J13" s="5"/>
      <c r="K13" s="5"/>
    </row>
    <row r="14" spans="1:11" x14ac:dyDescent="0.2">
      <c r="A14" s="32"/>
      <c r="B14" s="33"/>
      <c r="C14" s="33"/>
      <c r="D14" s="33"/>
      <c r="E14" s="34"/>
      <c r="F14" s="4"/>
      <c r="G14" s="4"/>
      <c r="H14" s="4"/>
      <c r="I14" s="4"/>
      <c r="J14" s="4"/>
      <c r="K14" s="4"/>
    </row>
    <row r="15" spans="1:11" x14ac:dyDescent="0.2">
      <c r="A15" s="29"/>
      <c r="B15" s="30"/>
      <c r="C15" s="30"/>
      <c r="D15" s="30"/>
      <c r="E15" s="31"/>
      <c r="F15" s="5"/>
      <c r="G15" s="5"/>
      <c r="H15" s="5"/>
      <c r="I15" s="5"/>
      <c r="J15" s="5"/>
      <c r="K15" s="5"/>
    </row>
    <row r="16" spans="1:11" x14ac:dyDescent="0.2">
      <c r="A16" s="32"/>
      <c r="B16" s="33"/>
      <c r="C16" s="33"/>
      <c r="D16" s="33"/>
      <c r="E16" s="34"/>
      <c r="F16" s="4"/>
      <c r="G16" s="4"/>
      <c r="H16" s="4"/>
      <c r="I16" s="4"/>
      <c r="J16" s="4"/>
      <c r="K16" s="4"/>
    </row>
    <row r="17" spans="1:11" x14ac:dyDescent="0.2">
      <c r="A17" s="29"/>
      <c r="B17" s="30"/>
      <c r="C17" s="30"/>
      <c r="D17" s="30"/>
      <c r="E17" s="31"/>
      <c r="F17" s="5"/>
      <c r="G17" s="5"/>
      <c r="H17" s="5"/>
      <c r="I17" s="5"/>
      <c r="J17" s="5"/>
      <c r="K17" s="5"/>
    </row>
    <row r="18" spans="1:11" x14ac:dyDescent="0.2">
      <c r="A18" s="32"/>
      <c r="B18" s="33"/>
      <c r="C18" s="33"/>
      <c r="D18" s="33"/>
      <c r="E18" s="34"/>
      <c r="F18" s="4"/>
      <c r="G18" s="4"/>
      <c r="H18" s="4"/>
      <c r="I18" s="4"/>
      <c r="J18" s="4"/>
      <c r="K18" s="4"/>
    </row>
    <row r="19" spans="1:11" x14ac:dyDescent="0.2">
      <c r="A19" s="29"/>
      <c r="B19" s="30"/>
      <c r="C19" s="30"/>
      <c r="D19" s="30"/>
      <c r="E19" s="31"/>
      <c r="F19" s="5"/>
      <c r="G19" s="5"/>
      <c r="H19" s="5"/>
      <c r="I19" s="5"/>
      <c r="J19" s="5"/>
      <c r="K19" s="5"/>
    </row>
    <row r="20" spans="1:11" x14ac:dyDescent="0.2">
      <c r="A20" s="32"/>
      <c r="B20" s="33"/>
      <c r="C20" s="33"/>
      <c r="D20" s="33"/>
      <c r="E20" s="34"/>
      <c r="F20" s="4"/>
      <c r="G20" s="4"/>
      <c r="H20" s="4"/>
      <c r="I20" s="4"/>
      <c r="J20" s="4"/>
      <c r="K20" s="4"/>
    </row>
    <row r="21" spans="1:11" x14ac:dyDescent="0.2">
      <c r="A21" s="29"/>
      <c r="B21" s="30"/>
      <c r="C21" s="30"/>
      <c r="D21" s="30"/>
      <c r="E21" s="31"/>
      <c r="F21" s="5"/>
      <c r="G21" s="5"/>
      <c r="H21" s="5"/>
      <c r="I21" s="5"/>
      <c r="J21" s="5"/>
      <c r="K21" s="5"/>
    </row>
    <row r="23" spans="1:11" x14ac:dyDescent="0.2">
      <c r="A23" s="23" t="s">
        <v>33</v>
      </c>
      <c r="C23" t="s">
        <v>34</v>
      </c>
      <c r="D23" s="22" t="s">
        <v>35</v>
      </c>
    </row>
    <row r="24" spans="1:11" x14ac:dyDescent="0.2">
      <c r="A24" t="str">
        <f>CONCATENATE(Master!C23,Control!J2,Master!D23)</f>
        <v>dcloud-sjc-anyconnect.cisco.com</v>
      </c>
    </row>
    <row r="26" spans="1:11" x14ac:dyDescent="0.2">
      <c r="A26" s="23" t="s">
        <v>38</v>
      </c>
    </row>
    <row r="27" spans="1:11" ht="48" x14ac:dyDescent="0.2">
      <c r="A27" s="27" t="s">
        <v>70</v>
      </c>
    </row>
  </sheetData>
  <mergeCells count="21">
    <mergeCell ref="A8:E8"/>
    <mergeCell ref="A9:E9"/>
    <mergeCell ref="A10:E10"/>
    <mergeCell ref="A11:E11"/>
    <mergeCell ref="A13:E13"/>
    <mergeCell ref="A19:E19"/>
    <mergeCell ref="A20:E20"/>
    <mergeCell ref="A21:E21"/>
    <mergeCell ref="A1:E1"/>
    <mergeCell ref="A2:E2"/>
    <mergeCell ref="A3:E3"/>
    <mergeCell ref="A7:E7"/>
    <mergeCell ref="A12:E12"/>
    <mergeCell ref="A4:E4"/>
    <mergeCell ref="A5:E5"/>
    <mergeCell ref="A6:E6"/>
    <mergeCell ref="A14:E14"/>
    <mergeCell ref="A15:E15"/>
    <mergeCell ref="A16:E16"/>
    <mergeCell ref="A17:E17"/>
    <mergeCell ref="A18:E18"/>
  </mergeCells>
  <hyperlinks>
    <hyperlink ref="H1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x14ac:dyDescent="0.15">
      <c r="A2" s="15"/>
      <c r="B2" s="57"/>
      <c r="C2" s="60"/>
      <c r="D2" s="60"/>
      <c r="E2" s="60"/>
      <c r="F2" s="60"/>
      <c r="G2" s="60"/>
      <c r="H2" s="60"/>
      <c r="J2" s="38" t="str">
        <f>Control!A9</f>
        <v>Pod 08</v>
      </c>
      <c r="K2" s="39"/>
    </row>
    <row r="3" spans="1:12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3" thickBot="1" x14ac:dyDescent="0.2">
      <c r="B4" s="6" t="s">
        <v>30</v>
      </c>
      <c r="C4" s="48" t="str">
        <f>Control!C9</f>
        <v>Pod 08 -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3" thickBot="1" x14ac:dyDescent="0.2">
      <c r="H5" s="2"/>
      <c r="I5" s="19"/>
      <c r="J5" s="46">
        <f>Control!B9</f>
        <v>1113985</v>
      </c>
      <c r="K5" s="47"/>
    </row>
    <row r="6" spans="1:12" x14ac:dyDescent="0.15">
      <c r="A6" s="15" t="s">
        <v>7</v>
      </c>
    </row>
    <row r="8" spans="1:12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x14ac:dyDescent="0.15">
      <c r="B9" s="44" t="str">
        <f>CONCATENATE(Master!C23,Control!J9,Master!D23)</f>
        <v>dcloud-rtp-anyconnect.cisco.com</v>
      </c>
      <c r="C9" s="44"/>
      <c r="D9" s="44"/>
      <c r="E9" s="44"/>
      <c r="F9" s="44" t="str">
        <f>Control!D9</f>
        <v>v1430user1</v>
      </c>
      <c r="G9" s="44"/>
      <c r="H9" s="18" t="str">
        <f>Control!E9</f>
        <v>f5e94d</v>
      </c>
      <c r="I9" s="21"/>
    </row>
    <row r="11" spans="1:12" x14ac:dyDescent="0.15">
      <c r="A11" s="15" t="s">
        <v>29</v>
      </c>
    </row>
    <row r="13" spans="1:12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B8:E8"/>
    <mergeCell ref="F8:G8"/>
    <mergeCell ref="J2:K4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x14ac:dyDescent="0.15">
      <c r="A2" s="15"/>
      <c r="B2" s="57"/>
      <c r="C2" s="60"/>
      <c r="D2" s="60"/>
      <c r="E2" s="60"/>
      <c r="F2" s="60"/>
      <c r="G2" s="60"/>
      <c r="H2" s="60"/>
      <c r="J2" s="38" t="str">
        <f>Control!A10</f>
        <v>Pod 09</v>
      </c>
      <c r="K2" s="39"/>
    </row>
    <row r="3" spans="1:12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3" thickBot="1" x14ac:dyDescent="0.2">
      <c r="B4" s="6" t="s">
        <v>30</v>
      </c>
      <c r="C4" s="48" t="str">
        <f>Control!C10</f>
        <v>Pod 09 -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3" thickBot="1" x14ac:dyDescent="0.2">
      <c r="H5" s="2"/>
      <c r="I5" s="19"/>
      <c r="J5" s="46">
        <f>Control!B10</f>
        <v>1113981</v>
      </c>
      <c r="K5" s="47"/>
    </row>
    <row r="6" spans="1:12" x14ac:dyDescent="0.15">
      <c r="A6" s="15" t="s">
        <v>7</v>
      </c>
    </row>
    <row r="8" spans="1:12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x14ac:dyDescent="0.15">
      <c r="B9" s="44" t="str">
        <f>CONCATENATE(Master!C23,Control!J10,Master!D23)</f>
        <v>dcloud-rtp-anyconnect.cisco.com</v>
      </c>
      <c r="C9" s="44"/>
      <c r="D9" s="44"/>
      <c r="E9" s="44"/>
      <c r="F9" s="44" t="str">
        <f>Control!D10</f>
        <v>v909user1</v>
      </c>
      <c r="G9" s="44"/>
      <c r="H9" s="18" t="str">
        <f>Control!E10</f>
        <v>8a5474</v>
      </c>
      <c r="I9" s="21"/>
    </row>
    <row r="11" spans="1:12" x14ac:dyDescent="0.15">
      <c r="A11" s="15" t="s">
        <v>29</v>
      </c>
    </row>
    <row r="13" spans="1:12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B8:E8"/>
    <mergeCell ref="F8:G8"/>
    <mergeCell ref="J2:K4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x14ac:dyDescent="0.15">
      <c r="A2" s="15"/>
      <c r="B2" s="57"/>
      <c r="C2" s="60"/>
      <c r="D2" s="60"/>
      <c r="E2" s="60"/>
      <c r="F2" s="60"/>
      <c r="G2" s="60"/>
      <c r="H2" s="60"/>
      <c r="J2" s="38" t="str">
        <f>Control!A11</f>
        <v>Pod 10</v>
      </c>
      <c r="K2" s="39"/>
    </row>
    <row r="3" spans="1:12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3" thickBot="1" x14ac:dyDescent="0.2">
      <c r="B4" s="6" t="s">
        <v>30</v>
      </c>
      <c r="C4" s="48" t="str">
        <f>Control!C11</f>
        <v>Pod 10 -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3" thickBot="1" x14ac:dyDescent="0.2">
      <c r="H5" s="2"/>
      <c r="I5" s="19"/>
      <c r="J5" s="46">
        <f>Control!B11</f>
        <v>1113982</v>
      </c>
      <c r="K5" s="47"/>
    </row>
    <row r="6" spans="1:12" x14ac:dyDescent="0.15">
      <c r="A6" s="15" t="s">
        <v>7</v>
      </c>
    </row>
    <row r="8" spans="1:12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x14ac:dyDescent="0.15">
      <c r="B9" s="44" t="str">
        <f>CONCATENATE(Master!C23,Control!J11,Master!D23)</f>
        <v>dcloud-rtp-anyconnect.cisco.com</v>
      </c>
      <c r="C9" s="44"/>
      <c r="D9" s="44"/>
      <c r="E9" s="44"/>
      <c r="F9" s="44" t="str">
        <f>Control!D11</f>
        <v>v1695user1</v>
      </c>
      <c r="G9" s="44"/>
      <c r="H9" s="18" t="str">
        <f>Control!E11</f>
        <v>a3a0e2</v>
      </c>
      <c r="I9" s="21"/>
    </row>
    <row r="11" spans="1:12" x14ac:dyDescent="0.15">
      <c r="A11" s="15" t="s">
        <v>29</v>
      </c>
    </row>
    <row r="13" spans="1:12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B8:E8"/>
    <mergeCell ref="F8:G8"/>
    <mergeCell ref="J2:K4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x14ac:dyDescent="0.15">
      <c r="A2" s="15"/>
      <c r="B2" s="57"/>
      <c r="C2" s="60"/>
      <c r="D2" s="60"/>
      <c r="E2" s="60"/>
      <c r="F2" s="60"/>
      <c r="G2" s="60"/>
      <c r="H2" s="60"/>
      <c r="J2" s="38" t="str">
        <f>Control!A12</f>
        <v>Pod 11</v>
      </c>
      <c r="K2" s="39"/>
    </row>
    <row r="3" spans="1:12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3" thickBot="1" x14ac:dyDescent="0.2">
      <c r="B4" s="6" t="s">
        <v>30</v>
      </c>
      <c r="C4" s="48" t="str">
        <f>Control!C12</f>
        <v>Pod 11 -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3" thickBot="1" x14ac:dyDescent="0.2">
      <c r="H5" s="2"/>
      <c r="I5" s="19"/>
      <c r="J5" s="46">
        <f>Control!B12</f>
        <v>1113986</v>
      </c>
      <c r="K5" s="47"/>
    </row>
    <row r="6" spans="1:12" x14ac:dyDescent="0.15">
      <c r="A6" s="15" t="s">
        <v>7</v>
      </c>
    </row>
    <row r="8" spans="1:12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x14ac:dyDescent="0.15">
      <c r="B9" s="44" t="str">
        <f>CONCATENATE(Master!C23,Control!J12,Master!D23)</f>
        <v>dcloud-rtp-anyconnect.cisco.com</v>
      </c>
      <c r="C9" s="44"/>
      <c r="D9" s="44"/>
      <c r="E9" s="44"/>
      <c r="F9" s="44" t="str">
        <f>Control!D12</f>
        <v>v1879user1</v>
      </c>
      <c r="G9" s="44"/>
      <c r="H9" s="18" t="str">
        <f>Control!E12</f>
        <v>13e54c</v>
      </c>
      <c r="I9" s="21"/>
    </row>
    <row r="11" spans="1:12" x14ac:dyDescent="0.15">
      <c r="A11" s="15" t="s">
        <v>29</v>
      </c>
    </row>
    <row r="13" spans="1:12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B8:E8"/>
    <mergeCell ref="F8:G8"/>
    <mergeCell ref="J2:K4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x14ac:dyDescent="0.15">
      <c r="A2" s="15"/>
      <c r="B2" s="57"/>
      <c r="C2" s="60"/>
      <c r="D2" s="60"/>
      <c r="E2" s="60"/>
      <c r="F2" s="60"/>
      <c r="G2" s="60"/>
      <c r="H2" s="60"/>
      <c r="J2" s="38" t="str">
        <f>Control!A13</f>
        <v>Pod 12</v>
      </c>
      <c r="K2" s="39"/>
    </row>
    <row r="3" spans="1:12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3" thickBot="1" x14ac:dyDescent="0.2">
      <c r="B4" s="6" t="s">
        <v>30</v>
      </c>
      <c r="C4" s="48" t="str">
        <f>Control!C13</f>
        <v>Pod 12 -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3" thickBot="1" x14ac:dyDescent="0.2">
      <c r="H5" s="2"/>
      <c r="I5" s="19"/>
      <c r="J5" s="46">
        <f>Control!B13</f>
        <v>1113980</v>
      </c>
      <c r="K5" s="47"/>
    </row>
    <row r="6" spans="1:12" x14ac:dyDescent="0.15">
      <c r="A6" s="15" t="s">
        <v>7</v>
      </c>
    </row>
    <row r="8" spans="1:12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x14ac:dyDescent="0.15">
      <c r="B9" s="44" t="str">
        <f>CONCATENATE(Master!C23,Control!J13,Master!D23)</f>
        <v>dcloud-rtp-anyconnect.cisco.com</v>
      </c>
      <c r="C9" s="44"/>
      <c r="D9" s="44"/>
      <c r="E9" s="44"/>
      <c r="F9" s="44" t="str">
        <f>Control!D13</f>
        <v>v1688user1</v>
      </c>
      <c r="G9" s="44"/>
      <c r="H9" s="18" t="str">
        <f>Control!E13</f>
        <v>8ed950</v>
      </c>
      <c r="I9" s="21"/>
    </row>
    <row r="11" spans="1:12" x14ac:dyDescent="0.15">
      <c r="A11" s="15" t="s">
        <v>29</v>
      </c>
    </row>
    <row r="13" spans="1:12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B8:E8"/>
    <mergeCell ref="F8:G8"/>
    <mergeCell ref="J2:K4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x14ac:dyDescent="0.15">
      <c r="A2" s="15"/>
      <c r="B2" s="57"/>
      <c r="C2" s="60"/>
      <c r="D2" s="60"/>
      <c r="E2" s="60"/>
      <c r="F2" s="60"/>
      <c r="G2" s="60"/>
      <c r="H2" s="60"/>
      <c r="J2" s="38" t="str">
        <f>Control!A14</f>
        <v>Pod 13</v>
      </c>
      <c r="K2" s="39"/>
    </row>
    <row r="3" spans="1:12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3" thickBot="1" x14ac:dyDescent="0.2">
      <c r="B4" s="6" t="s">
        <v>30</v>
      </c>
      <c r="C4" s="48" t="str">
        <f>Control!C14</f>
        <v>Pod 13 -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3" thickBot="1" x14ac:dyDescent="0.2">
      <c r="H5" s="2"/>
      <c r="I5" s="19"/>
      <c r="J5" s="46">
        <f>Control!B14</f>
        <v>1113983</v>
      </c>
      <c r="K5" s="47"/>
    </row>
    <row r="6" spans="1:12" x14ac:dyDescent="0.15">
      <c r="A6" s="15" t="s">
        <v>7</v>
      </c>
    </row>
    <row r="8" spans="1:12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x14ac:dyDescent="0.15">
      <c r="B9" s="44" t="str">
        <f>CONCATENATE(Master!C23,Control!J14,Master!D23)</f>
        <v>dcloud-rtp-anyconnect.cisco.com</v>
      </c>
      <c r="C9" s="44"/>
      <c r="D9" s="44"/>
      <c r="E9" s="44"/>
      <c r="F9" s="44" t="str">
        <f>Control!D14</f>
        <v>v815user1</v>
      </c>
      <c r="G9" s="44"/>
      <c r="H9" s="18" t="str">
        <f>Control!E14</f>
        <v>8924db</v>
      </c>
      <c r="I9" s="21"/>
    </row>
    <row r="11" spans="1:12" x14ac:dyDescent="0.15">
      <c r="A11" s="15" t="s">
        <v>29</v>
      </c>
    </row>
    <row r="13" spans="1:12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B8:E8"/>
    <mergeCell ref="F8:G8"/>
    <mergeCell ref="J2:K4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x14ac:dyDescent="0.15">
      <c r="A2" s="15"/>
      <c r="B2" s="57"/>
      <c r="C2" s="60"/>
      <c r="D2" s="60"/>
      <c r="E2" s="60"/>
      <c r="F2" s="60"/>
      <c r="G2" s="60"/>
      <c r="H2" s="60"/>
      <c r="J2" s="38" t="str">
        <f>Control!A15</f>
        <v>Pod 14</v>
      </c>
      <c r="K2" s="39"/>
    </row>
    <row r="3" spans="1:12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3" thickBot="1" x14ac:dyDescent="0.2">
      <c r="B4" s="6" t="s">
        <v>30</v>
      </c>
      <c r="C4" s="48" t="str">
        <f>Control!C15</f>
        <v>Pod 14 -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3" thickBot="1" x14ac:dyDescent="0.2">
      <c r="H5" s="2"/>
      <c r="I5" s="19"/>
      <c r="J5" s="46">
        <f>Control!B15</f>
        <v>1113979</v>
      </c>
      <c r="K5" s="47"/>
    </row>
    <row r="6" spans="1:12" x14ac:dyDescent="0.15">
      <c r="A6" s="15" t="s">
        <v>7</v>
      </c>
    </row>
    <row r="8" spans="1:12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x14ac:dyDescent="0.15">
      <c r="B9" s="44" t="str">
        <f>CONCATENATE(Master!C23,Control!J15,Master!D23)</f>
        <v>dcloud-rtp-anyconnect.cisco.com</v>
      </c>
      <c r="C9" s="44"/>
      <c r="D9" s="44"/>
      <c r="E9" s="44"/>
      <c r="F9" s="44" t="str">
        <f>Control!D15</f>
        <v>v920user1</v>
      </c>
      <c r="G9" s="44"/>
      <c r="H9" s="18" t="str">
        <f>Control!E15</f>
        <v>90e058</v>
      </c>
      <c r="I9" s="21"/>
    </row>
    <row r="11" spans="1:12" x14ac:dyDescent="0.15">
      <c r="A11" s="15" t="s">
        <v>29</v>
      </c>
    </row>
    <row r="13" spans="1:12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B8:E8"/>
    <mergeCell ref="F8:G8"/>
    <mergeCell ref="J2:K4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x14ac:dyDescent="0.15">
      <c r="A2" s="15"/>
      <c r="B2" s="57"/>
      <c r="C2" s="60"/>
      <c r="D2" s="60"/>
      <c r="E2" s="60"/>
      <c r="F2" s="60"/>
      <c r="G2" s="60"/>
      <c r="H2" s="60"/>
      <c r="J2" s="38" t="str">
        <f>Control!A16</f>
        <v>Pod 15</v>
      </c>
      <c r="K2" s="39"/>
    </row>
    <row r="3" spans="1:12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3" thickBot="1" x14ac:dyDescent="0.2">
      <c r="B4" s="6" t="s">
        <v>30</v>
      </c>
      <c r="C4" s="48" t="str">
        <f>Control!C16</f>
        <v>Pod 15 -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3" thickBot="1" x14ac:dyDescent="0.2">
      <c r="H5" s="2"/>
      <c r="I5" s="19"/>
      <c r="J5" s="46">
        <f>Control!B16</f>
        <v>1113989</v>
      </c>
      <c r="K5" s="47"/>
    </row>
    <row r="6" spans="1:12" x14ac:dyDescent="0.15">
      <c r="A6" s="15" t="s">
        <v>7</v>
      </c>
    </row>
    <row r="8" spans="1:12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x14ac:dyDescent="0.15">
      <c r="B9" s="44" t="str">
        <f>CONCATENATE(Master!C23,Control!J16,Master!D23)</f>
        <v>dcloud-rtp-anyconnect.cisco.com</v>
      </c>
      <c r="C9" s="44"/>
      <c r="D9" s="44"/>
      <c r="E9" s="44"/>
      <c r="F9" s="44" t="str">
        <f>Control!D16</f>
        <v>v2416user1</v>
      </c>
      <c r="G9" s="44"/>
      <c r="H9" s="18" t="str">
        <f>Control!E16</f>
        <v>f5cc58</v>
      </c>
      <c r="I9" s="21"/>
    </row>
    <row r="11" spans="1:12" x14ac:dyDescent="0.15">
      <c r="A11" s="15" t="s">
        <v>29</v>
      </c>
    </row>
    <row r="13" spans="1:12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B8:E8"/>
    <mergeCell ref="F8:G8"/>
    <mergeCell ref="J2:K4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Control!A17</f>
        <v>Pod 16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Control!C17</f>
        <v>Pod 16 -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Control!B17</f>
        <v>1113988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CONCATENATE(Master!C23,Control!J17,Master!D23)</f>
        <v>dcloud-rtp-anyconnect.cisco.com</v>
      </c>
      <c r="C9" s="44"/>
      <c r="D9" s="44"/>
      <c r="E9" s="44"/>
      <c r="F9" s="44" t="str">
        <f>Control!D17</f>
        <v>v2762user1</v>
      </c>
      <c r="G9" s="44"/>
      <c r="H9" s="18" t="str">
        <f>Control!E17</f>
        <v>944b68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Control!A18</f>
        <v>Pod 17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Control!C18</f>
        <v>Pod 17 -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Control!B18</f>
        <v>1113984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CONCATENATE(Master!C23,Control!J18,Master!D23)</f>
        <v>dcloud-rtp-anyconnect.cisco.com</v>
      </c>
      <c r="C9" s="44"/>
      <c r="D9" s="44"/>
      <c r="E9" s="44"/>
      <c r="F9" s="44" t="str">
        <f>Control!D18</f>
        <v>v1895user1</v>
      </c>
      <c r="G9" s="44"/>
      <c r="H9" s="18" t="str">
        <f>Control!E18</f>
        <v>0c29c9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B050"/>
  </sheetPr>
  <dimension ref="A1:L320"/>
  <sheetViews>
    <sheetView zoomScale="140" zoomScaleNormal="140" zoomScalePageLayoutView="125" workbookViewId="0">
      <pane ySplit="1" topLeftCell="A2" activePane="bottomLeft" state="frozen"/>
      <selection pane="bottomLeft" activeCell="B8" sqref="B8"/>
    </sheetView>
  </sheetViews>
  <sheetFormatPr baseColWidth="10" defaultColWidth="8.83203125" defaultRowHeight="15" x14ac:dyDescent="0.2"/>
  <cols>
    <col min="1" max="2" width="9.83203125" customWidth="1"/>
    <col min="3" max="3" width="74" bestFit="1" customWidth="1"/>
    <col min="4" max="4" width="10.1640625" bestFit="1" customWidth="1"/>
    <col min="5" max="5" width="11.1640625" bestFit="1" customWidth="1"/>
    <col min="6" max="6" width="14.6640625" customWidth="1"/>
    <col min="7" max="7" width="14.33203125" bestFit="1" customWidth="1"/>
    <col min="8" max="8" width="24.5" bestFit="1" customWidth="1"/>
    <col min="9" max="9" width="12.33203125" bestFit="1" customWidth="1"/>
    <col min="11" max="11" width="11.1640625" bestFit="1" customWidth="1"/>
    <col min="12" max="12" width="12.6640625" bestFit="1" customWidth="1"/>
  </cols>
  <sheetData>
    <row r="1" spans="1:12" x14ac:dyDescent="0.2">
      <c r="B1" t="s">
        <v>28</v>
      </c>
      <c r="C1" s="10" t="s">
        <v>0</v>
      </c>
      <c r="D1" s="10" t="s">
        <v>1</v>
      </c>
      <c r="E1" s="10" t="s">
        <v>2</v>
      </c>
      <c r="F1" t="s">
        <v>3</v>
      </c>
      <c r="G1" t="s">
        <v>4</v>
      </c>
      <c r="H1" s="10" t="s">
        <v>5</v>
      </c>
      <c r="I1" t="s">
        <v>6</v>
      </c>
      <c r="J1" t="s">
        <v>32</v>
      </c>
      <c r="L1" t="s">
        <v>43</v>
      </c>
    </row>
    <row r="2" spans="1:12" x14ac:dyDescent="0.2">
      <c r="A2" t="s">
        <v>13</v>
      </c>
      <c r="B2">
        <v>386790</v>
      </c>
      <c r="C2" t="str">
        <f>A2&amp;" - "&amp;Master!A27</f>
        <v>Pod 01 - LTRENT-2387 - Harnessing SD-WAN for Safe Cloud Adoption : Unlocking Cloud Security</v>
      </c>
      <c r="D2" t="s">
        <v>76</v>
      </c>
      <c r="E2" t="str">
        <f>"61ba09"</f>
        <v>61ba09</v>
      </c>
      <c r="F2" s="28"/>
      <c r="G2" s="28"/>
      <c r="J2" t="s">
        <v>119</v>
      </c>
      <c r="L2" s="25" t="s">
        <v>36</v>
      </c>
    </row>
    <row r="3" spans="1:12" x14ac:dyDescent="0.2">
      <c r="A3" t="s">
        <v>14</v>
      </c>
      <c r="B3">
        <v>386797</v>
      </c>
      <c r="C3" t="str">
        <f>A3&amp;" - "&amp;Master!A27</f>
        <v>Pod 02 - LTRENT-2387 - Harnessing SD-WAN for Safe Cloud Adoption : Unlocking Cloud Security</v>
      </c>
      <c r="D3" t="s">
        <v>77</v>
      </c>
      <c r="E3" t="str">
        <f>"44ce87"</f>
        <v>44ce87</v>
      </c>
      <c r="F3" s="28"/>
      <c r="G3" s="28"/>
      <c r="J3" t="s">
        <v>119</v>
      </c>
      <c r="L3" s="24" t="s">
        <v>37</v>
      </c>
    </row>
    <row r="4" spans="1:12" x14ac:dyDescent="0.2">
      <c r="A4" t="s">
        <v>15</v>
      </c>
      <c r="B4">
        <v>386789</v>
      </c>
      <c r="C4" t="str">
        <f>A4&amp;" - "&amp;Master!A27</f>
        <v>Pod 03 - LTRENT-2387 - Harnessing SD-WAN for Safe Cloud Adoption : Unlocking Cloud Security</v>
      </c>
      <c r="D4" t="s">
        <v>78</v>
      </c>
      <c r="E4" t="str">
        <f>"0b1b90"</f>
        <v>0b1b90</v>
      </c>
      <c r="F4" s="28"/>
      <c r="G4" s="28"/>
      <c r="J4" t="s">
        <v>119</v>
      </c>
      <c r="L4" s="26" t="s">
        <v>41</v>
      </c>
    </row>
    <row r="5" spans="1:12" x14ac:dyDescent="0.2">
      <c r="A5" t="s">
        <v>16</v>
      </c>
      <c r="B5">
        <v>386794</v>
      </c>
      <c r="C5" t="str">
        <f>A5&amp;" - "&amp;Master!A27</f>
        <v>Pod 04 - LTRENT-2387 - Harnessing SD-WAN for Safe Cloud Adoption : Unlocking Cloud Security</v>
      </c>
      <c r="D5" t="s">
        <v>79</v>
      </c>
      <c r="E5" t="str">
        <f>"1a04b6"</f>
        <v>1a04b6</v>
      </c>
      <c r="F5" s="28"/>
      <c r="G5" s="28"/>
      <c r="J5" t="s">
        <v>119</v>
      </c>
    </row>
    <row r="6" spans="1:12" x14ac:dyDescent="0.2">
      <c r="A6" t="s">
        <v>17</v>
      </c>
      <c r="B6">
        <v>386793</v>
      </c>
      <c r="C6" t="str">
        <f>A6&amp;" - "&amp;Master!A27</f>
        <v>Pod 05 - LTRENT-2387 - Harnessing SD-WAN for Safe Cloud Adoption : Unlocking Cloud Security</v>
      </c>
      <c r="D6" t="s">
        <v>80</v>
      </c>
      <c r="E6" t="str">
        <f>"980ae5"</f>
        <v>980ae5</v>
      </c>
      <c r="F6" s="28"/>
      <c r="G6" s="28"/>
      <c r="J6" t="s">
        <v>119</v>
      </c>
    </row>
    <row r="7" spans="1:12" x14ac:dyDescent="0.2">
      <c r="A7" t="s">
        <v>18</v>
      </c>
      <c r="B7">
        <v>386808</v>
      </c>
      <c r="C7" t="str">
        <f>A7&amp;" - "&amp;Master!A27</f>
        <v>Pod 06 - LTRENT-2387 - Harnessing SD-WAN for Safe Cloud Adoption : Unlocking Cloud Security</v>
      </c>
      <c r="D7" t="s">
        <v>81</v>
      </c>
      <c r="E7" t="str">
        <f>"0ad624"</f>
        <v>0ad624</v>
      </c>
      <c r="F7" s="28"/>
      <c r="G7" s="28"/>
      <c r="J7" t="s">
        <v>119</v>
      </c>
    </row>
    <row r="8" spans="1:12" x14ac:dyDescent="0.2">
      <c r="A8" t="s">
        <v>19</v>
      </c>
      <c r="B8" s="26">
        <v>1113978</v>
      </c>
      <c r="C8" t="str">
        <f>A8&amp;" - "&amp;Master!A27</f>
        <v>Pod 07 - LTRENT-2387 - Harnessing SD-WAN for Safe Cloud Adoption : Unlocking Cloud Security</v>
      </c>
      <c r="D8" s="26" t="s">
        <v>82</v>
      </c>
      <c r="E8" s="26" t="str">
        <f>"860119"</f>
        <v>860119</v>
      </c>
      <c r="F8" s="28"/>
      <c r="G8" s="28"/>
      <c r="J8" t="s">
        <v>68</v>
      </c>
    </row>
    <row r="9" spans="1:12" x14ac:dyDescent="0.2">
      <c r="A9" t="s">
        <v>20</v>
      </c>
      <c r="B9" s="26">
        <v>1113985</v>
      </c>
      <c r="C9" t="str">
        <f>A9&amp;" - "&amp;Master!A27</f>
        <v>Pod 08 - LTRENT-2387 - Harnessing SD-WAN for Safe Cloud Adoption : Unlocking Cloud Security</v>
      </c>
      <c r="D9" s="26" t="s">
        <v>83</v>
      </c>
      <c r="E9" s="26" t="str">
        <f>"f5e94d"</f>
        <v>f5e94d</v>
      </c>
      <c r="F9" s="28"/>
      <c r="G9" s="28"/>
      <c r="J9" t="s">
        <v>68</v>
      </c>
    </row>
    <row r="10" spans="1:12" x14ac:dyDescent="0.2">
      <c r="A10" t="s">
        <v>21</v>
      </c>
      <c r="B10" s="26">
        <v>1113981</v>
      </c>
      <c r="C10" t="str">
        <f>A10&amp;" - "&amp;Master!A27</f>
        <v>Pod 09 - LTRENT-2387 - Harnessing SD-WAN for Safe Cloud Adoption : Unlocking Cloud Security</v>
      </c>
      <c r="D10" s="26" t="s">
        <v>84</v>
      </c>
      <c r="E10" s="26" t="str">
        <f>"8a5474"</f>
        <v>8a5474</v>
      </c>
      <c r="F10" s="28"/>
      <c r="G10" s="28"/>
      <c r="J10" t="s">
        <v>68</v>
      </c>
    </row>
    <row r="11" spans="1:12" x14ac:dyDescent="0.2">
      <c r="A11" t="s">
        <v>22</v>
      </c>
      <c r="B11" s="26">
        <v>1113982</v>
      </c>
      <c r="C11" t="str">
        <f>A11&amp;" - "&amp;Master!A27</f>
        <v>Pod 10 - LTRENT-2387 - Harnessing SD-WAN for Safe Cloud Adoption : Unlocking Cloud Security</v>
      </c>
      <c r="D11" s="26" t="s">
        <v>85</v>
      </c>
      <c r="E11" s="26" t="str">
        <f>"a3a0e2"</f>
        <v>a3a0e2</v>
      </c>
      <c r="F11" s="28"/>
      <c r="G11" s="28"/>
      <c r="J11" t="s">
        <v>68</v>
      </c>
    </row>
    <row r="12" spans="1:12" x14ac:dyDescent="0.2">
      <c r="A12" t="s">
        <v>23</v>
      </c>
      <c r="B12" s="26">
        <v>1113986</v>
      </c>
      <c r="C12" t="str">
        <f>A12&amp;" - "&amp;Master!A27</f>
        <v>Pod 11 - LTRENT-2387 - Harnessing SD-WAN for Safe Cloud Adoption : Unlocking Cloud Security</v>
      </c>
      <c r="D12" s="26" t="s">
        <v>86</v>
      </c>
      <c r="E12" s="26" t="str">
        <f>"13e54c"</f>
        <v>13e54c</v>
      </c>
      <c r="F12" s="28"/>
      <c r="G12" s="28"/>
      <c r="J12" t="s">
        <v>68</v>
      </c>
    </row>
    <row r="13" spans="1:12" x14ac:dyDescent="0.2">
      <c r="A13" t="s">
        <v>24</v>
      </c>
      <c r="B13" s="26">
        <v>1113980</v>
      </c>
      <c r="C13" t="str">
        <f>A13&amp;" - "&amp;Master!A27</f>
        <v>Pod 12 - LTRENT-2387 - Harnessing SD-WAN for Safe Cloud Adoption : Unlocking Cloud Security</v>
      </c>
      <c r="D13" s="26" t="s">
        <v>87</v>
      </c>
      <c r="E13" s="26" t="str">
        <f>"8ed950"</f>
        <v>8ed950</v>
      </c>
      <c r="F13" s="28"/>
      <c r="G13" s="28"/>
      <c r="J13" t="s">
        <v>68</v>
      </c>
    </row>
    <row r="14" spans="1:12" x14ac:dyDescent="0.2">
      <c r="A14" t="s">
        <v>25</v>
      </c>
      <c r="B14" s="26">
        <v>1113983</v>
      </c>
      <c r="C14" t="str">
        <f>A14&amp;" - "&amp;Master!A27</f>
        <v>Pod 13 - LTRENT-2387 - Harnessing SD-WAN for Safe Cloud Adoption : Unlocking Cloud Security</v>
      </c>
      <c r="D14" s="26" t="s">
        <v>88</v>
      </c>
      <c r="E14" s="26" t="str">
        <f>"8924db"</f>
        <v>8924db</v>
      </c>
      <c r="F14" s="28"/>
      <c r="G14" s="28"/>
      <c r="J14" t="s">
        <v>68</v>
      </c>
    </row>
    <row r="15" spans="1:12" x14ac:dyDescent="0.2">
      <c r="A15" t="s">
        <v>26</v>
      </c>
      <c r="B15" s="26">
        <v>1113979</v>
      </c>
      <c r="C15" t="str">
        <f>A15&amp;" - "&amp;Master!A27</f>
        <v>Pod 14 - LTRENT-2387 - Harnessing SD-WAN for Safe Cloud Adoption : Unlocking Cloud Security</v>
      </c>
      <c r="D15" s="26" t="s">
        <v>89</v>
      </c>
      <c r="E15" s="26" t="str">
        <f>"90e058"</f>
        <v>90e058</v>
      </c>
      <c r="F15" s="28"/>
      <c r="G15" s="28"/>
      <c r="J15" t="s">
        <v>68</v>
      </c>
    </row>
    <row r="16" spans="1:12" x14ac:dyDescent="0.2">
      <c r="A16" t="s">
        <v>27</v>
      </c>
      <c r="B16" s="26">
        <v>1113989</v>
      </c>
      <c r="C16" t="str">
        <f>A16&amp;" - "&amp;Master!A27</f>
        <v>Pod 15 - LTRENT-2387 - Harnessing SD-WAN for Safe Cloud Adoption : Unlocking Cloud Security</v>
      </c>
      <c r="D16" s="26" t="s">
        <v>90</v>
      </c>
      <c r="E16" s="26" t="str">
        <f>"f5cc58"</f>
        <v>f5cc58</v>
      </c>
      <c r="F16" s="28"/>
      <c r="G16" s="28"/>
      <c r="J16" t="s">
        <v>68</v>
      </c>
    </row>
    <row r="17" spans="1:10" x14ac:dyDescent="0.2">
      <c r="A17" t="s">
        <v>44</v>
      </c>
      <c r="B17" s="26">
        <v>1113988</v>
      </c>
      <c r="C17" t="str">
        <f>A17&amp;" - "&amp;Master!A27</f>
        <v>Pod 16 - LTRENT-2387 - Harnessing SD-WAN for Safe Cloud Adoption : Unlocking Cloud Security</v>
      </c>
      <c r="D17" s="26" t="s">
        <v>91</v>
      </c>
      <c r="E17" s="26" t="str">
        <f>"944b68"</f>
        <v>944b68</v>
      </c>
      <c r="F17" s="28"/>
      <c r="G17" s="28"/>
      <c r="J17" t="s">
        <v>68</v>
      </c>
    </row>
    <row r="18" spans="1:10" x14ac:dyDescent="0.2">
      <c r="A18" t="s">
        <v>45</v>
      </c>
      <c r="B18">
        <v>1113984</v>
      </c>
      <c r="C18" t="str">
        <f>A18&amp;" - "&amp;Master!A27</f>
        <v>Pod 17 - LTRENT-2387 - Harnessing SD-WAN for Safe Cloud Adoption : Unlocking Cloud Security</v>
      </c>
      <c r="D18" t="s">
        <v>92</v>
      </c>
      <c r="E18" t="str">
        <f>"0c29c9"</f>
        <v>0c29c9</v>
      </c>
      <c r="F18" s="28"/>
      <c r="G18" s="28"/>
      <c r="J18" t="s">
        <v>68</v>
      </c>
    </row>
    <row r="19" spans="1:10" x14ac:dyDescent="0.2">
      <c r="A19" t="s">
        <v>46</v>
      </c>
      <c r="B19" s="26">
        <v>1113987</v>
      </c>
      <c r="C19" t="str">
        <f>A19&amp;" - "&amp;Master!A27</f>
        <v>Pod 18 - LTRENT-2387 - Harnessing SD-WAN for Safe Cloud Adoption : Unlocking Cloud Security</v>
      </c>
      <c r="D19" s="26" t="s">
        <v>93</v>
      </c>
      <c r="E19" s="26" t="str">
        <f>"17d67a"</f>
        <v>17d67a</v>
      </c>
      <c r="F19" s="28"/>
      <c r="G19" s="28"/>
      <c r="J19" t="s">
        <v>68</v>
      </c>
    </row>
    <row r="20" spans="1:10" x14ac:dyDescent="0.2">
      <c r="A20" t="s">
        <v>47</v>
      </c>
      <c r="B20">
        <v>386783</v>
      </c>
      <c r="C20" t="str">
        <f>A20&amp;" - "&amp;Master!A27</f>
        <v>Pod 19 - LTRENT-2387 - Harnessing SD-WAN for Safe Cloud Adoption : Unlocking Cloud Security</v>
      </c>
      <c r="D20" t="s">
        <v>94</v>
      </c>
      <c r="E20" t="str">
        <f>"93d69e"</f>
        <v>93d69e</v>
      </c>
      <c r="F20" s="28"/>
      <c r="G20" s="28"/>
      <c r="J20" t="s">
        <v>119</v>
      </c>
    </row>
    <row r="21" spans="1:10" x14ac:dyDescent="0.2">
      <c r="A21" t="s">
        <v>48</v>
      </c>
      <c r="B21">
        <v>386791</v>
      </c>
      <c r="C21" t="str">
        <f>A21&amp;" - "&amp;Master!A27</f>
        <v>Pod 20 - LTRENT-2387 - Harnessing SD-WAN for Safe Cloud Adoption : Unlocking Cloud Security</v>
      </c>
      <c r="D21" t="s">
        <v>95</v>
      </c>
      <c r="E21" t="str">
        <f>"bb77f6"</f>
        <v>bb77f6</v>
      </c>
      <c r="F21" s="28"/>
      <c r="G21" s="28"/>
      <c r="J21" t="s">
        <v>119</v>
      </c>
    </row>
    <row r="22" spans="1:10" x14ac:dyDescent="0.2">
      <c r="A22" t="s">
        <v>69</v>
      </c>
      <c r="B22">
        <v>386798</v>
      </c>
      <c r="C22" t="str">
        <f>A22&amp;" - "&amp;Master!A27</f>
        <v>Pod 21 - LTRENT-2387 - Harnessing SD-WAN for Safe Cloud Adoption : Unlocking Cloud Security</v>
      </c>
      <c r="D22" t="s">
        <v>96</v>
      </c>
      <c r="E22" t="str">
        <f>"16ad62"</f>
        <v>16ad62</v>
      </c>
      <c r="F22" s="28"/>
      <c r="G22" s="28"/>
      <c r="J22" t="s">
        <v>119</v>
      </c>
    </row>
    <row r="23" spans="1:10" x14ac:dyDescent="0.2">
      <c r="A23" t="s">
        <v>49</v>
      </c>
      <c r="B23">
        <v>386787</v>
      </c>
      <c r="C23" t="str">
        <f>A23&amp;" - "&amp;Master!A27</f>
        <v>Pod 22 - LTRENT-2387 - Harnessing SD-WAN for Safe Cloud Adoption : Unlocking Cloud Security</v>
      </c>
      <c r="D23" t="s">
        <v>97</v>
      </c>
      <c r="E23" t="str">
        <f>"7fcb78"</f>
        <v>7fcb78</v>
      </c>
      <c r="F23" s="28"/>
      <c r="G23" s="28"/>
      <c r="J23" t="s">
        <v>119</v>
      </c>
    </row>
    <row r="24" spans="1:10" x14ac:dyDescent="0.2">
      <c r="A24" t="s">
        <v>50</v>
      </c>
      <c r="B24">
        <v>386784</v>
      </c>
      <c r="C24" t="str">
        <f>A24&amp;" - "&amp;Master!A27</f>
        <v>Pod 23 - LTRENT-2387 - Harnessing SD-WAN for Safe Cloud Adoption : Unlocking Cloud Security</v>
      </c>
      <c r="D24" t="s">
        <v>98</v>
      </c>
      <c r="E24" t="str">
        <f>"277d3d"</f>
        <v>277d3d</v>
      </c>
      <c r="F24" s="28"/>
      <c r="G24" s="28"/>
      <c r="J24" t="s">
        <v>119</v>
      </c>
    </row>
    <row r="25" spans="1:10" x14ac:dyDescent="0.2">
      <c r="A25" t="s">
        <v>51</v>
      </c>
      <c r="B25">
        <v>386785</v>
      </c>
      <c r="C25" t="str">
        <f>A25&amp;" - "&amp;Master!A27</f>
        <v>Pod 24 - LTRENT-2387 - Harnessing SD-WAN for Safe Cloud Adoption : Unlocking Cloud Security</v>
      </c>
      <c r="D25" t="s">
        <v>99</v>
      </c>
      <c r="E25" t="str">
        <f>"f4ddb7"</f>
        <v>f4ddb7</v>
      </c>
      <c r="F25" s="28"/>
      <c r="G25" s="28"/>
      <c r="J25" t="s">
        <v>119</v>
      </c>
    </row>
    <row r="26" spans="1:10" x14ac:dyDescent="0.2">
      <c r="A26" t="s">
        <v>52</v>
      </c>
      <c r="B26">
        <v>386795</v>
      </c>
      <c r="C26" t="str">
        <f>A26&amp;" - "&amp;Master!A27</f>
        <v>Pod 25 - LTRENT-2387 - Harnessing SD-WAN for Safe Cloud Adoption : Unlocking Cloud Security</v>
      </c>
      <c r="D26" t="s">
        <v>100</v>
      </c>
      <c r="E26" t="str">
        <f>"a31514"</f>
        <v>a31514</v>
      </c>
      <c r="F26" s="28"/>
      <c r="G26" s="28"/>
      <c r="J26" t="s">
        <v>119</v>
      </c>
    </row>
    <row r="27" spans="1:10" x14ac:dyDescent="0.2">
      <c r="A27" t="s">
        <v>56</v>
      </c>
      <c r="B27">
        <v>386807</v>
      </c>
      <c r="C27" t="str">
        <f>A27&amp;" - "&amp;Master!A27</f>
        <v>Pod 26 - LTRENT-2387 - Harnessing SD-WAN for Safe Cloud Adoption : Unlocking Cloud Security</v>
      </c>
      <c r="D27" t="s">
        <v>101</v>
      </c>
      <c r="E27" t="str">
        <f>"2d030e"</f>
        <v>2d030e</v>
      </c>
      <c r="F27" s="28"/>
      <c r="G27" s="28"/>
      <c r="J27" t="s">
        <v>119</v>
      </c>
    </row>
    <row r="28" spans="1:10" x14ac:dyDescent="0.2">
      <c r="A28" t="s">
        <v>57</v>
      </c>
      <c r="B28">
        <v>386788</v>
      </c>
      <c r="C28" t="str">
        <f>A28&amp;" - "&amp;Master!A27</f>
        <v>Pod 27 - LTRENT-2387 - Harnessing SD-WAN for Safe Cloud Adoption : Unlocking Cloud Security</v>
      </c>
      <c r="D28" t="s">
        <v>102</v>
      </c>
      <c r="E28" t="str">
        <f>"46833c"</f>
        <v>46833c</v>
      </c>
      <c r="F28" s="28"/>
      <c r="G28" s="28"/>
      <c r="J28" t="s">
        <v>119</v>
      </c>
    </row>
    <row r="29" spans="1:10" x14ac:dyDescent="0.2">
      <c r="A29" t="s">
        <v>58</v>
      </c>
      <c r="B29">
        <v>386792</v>
      </c>
      <c r="C29" t="str">
        <f>A29&amp;" - "&amp;Master!A27</f>
        <v>Pod 28 - LTRENT-2387 - Harnessing SD-WAN for Safe Cloud Adoption : Unlocking Cloud Security</v>
      </c>
      <c r="D29" t="s">
        <v>103</v>
      </c>
      <c r="E29" t="str">
        <f>"f129a7"</f>
        <v>f129a7</v>
      </c>
      <c r="F29" s="28"/>
      <c r="G29" s="28"/>
      <c r="J29" t="s">
        <v>119</v>
      </c>
    </row>
    <row r="30" spans="1:10" x14ac:dyDescent="0.2">
      <c r="A30" t="s">
        <v>59</v>
      </c>
      <c r="B30">
        <v>386786</v>
      </c>
      <c r="C30" t="str">
        <f>A30&amp;" - "&amp;Master!A27</f>
        <v>Pod 29 - LTRENT-2387 - Harnessing SD-WAN for Safe Cloud Adoption : Unlocking Cloud Security</v>
      </c>
      <c r="D30" t="s">
        <v>104</v>
      </c>
      <c r="E30" t="str">
        <f>"b9f436"</f>
        <v>b9f436</v>
      </c>
      <c r="F30" s="28"/>
      <c r="G30" s="28"/>
      <c r="J30" t="s">
        <v>119</v>
      </c>
    </row>
    <row r="31" spans="1:10" x14ac:dyDescent="0.2">
      <c r="A31" t="s">
        <v>60</v>
      </c>
      <c r="B31">
        <v>386810</v>
      </c>
      <c r="C31" t="str">
        <f>A31&amp;" - "&amp;Master!A27</f>
        <v>Pod 30 - LTRENT-2387 - Harnessing SD-WAN for Safe Cloud Adoption : Unlocking Cloud Security</v>
      </c>
      <c r="D31" t="s">
        <v>105</v>
      </c>
      <c r="E31" t="str">
        <f>"020e3d"</f>
        <v>020e3d</v>
      </c>
      <c r="F31" s="28"/>
      <c r="G31" s="28"/>
      <c r="J31" t="s">
        <v>119</v>
      </c>
    </row>
    <row r="32" spans="1:10" x14ac:dyDescent="0.2">
      <c r="A32" t="s">
        <v>61</v>
      </c>
      <c r="B32">
        <v>386802</v>
      </c>
      <c r="C32" t="str">
        <f>A32&amp;" - "&amp;Master!A27</f>
        <v>Pod 31 - LTRENT-2387 - Harnessing SD-WAN for Safe Cloud Adoption : Unlocking Cloud Security</v>
      </c>
      <c r="D32" t="s">
        <v>106</v>
      </c>
      <c r="E32" t="str">
        <f>"76b6bd"</f>
        <v>76b6bd</v>
      </c>
      <c r="F32" s="9"/>
      <c r="G32" s="9"/>
      <c r="J32" t="s">
        <v>119</v>
      </c>
    </row>
    <row r="33" spans="1:10" x14ac:dyDescent="0.2">
      <c r="A33" t="s">
        <v>62</v>
      </c>
      <c r="B33">
        <v>386799</v>
      </c>
      <c r="C33" t="str">
        <f>A33&amp;" - "&amp;Master!A27</f>
        <v>Pod 32 - LTRENT-2387 - Harnessing SD-WAN for Safe Cloud Adoption : Unlocking Cloud Security</v>
      </c>
      <c r="D33" t="s">
        <v>107</v>
      </c>
      <c r="E33" t="str">
        <f>"937567"</f>
        <v>937567</v>
      </c>
      <c r="F33" s="9"/>
      <c r="G33" s="9"/>
      <c r="J33" t="s">
        <v>119</v>
      </c>
    </row>
    <row r="34" spans="1:10" x14ac:dyDescent="0.2">
      <c r="A34" t="s">
        <v>63</v>
      </c>
      <c r="B34">
        <v>386782</v>
      </c>
      <c r="C34" t="str">
        <f>A34&amp;" - "&amp;Master!A27</f>
        <v>Pod 33 - LTRENT-2387 - Harnessing SD-WAN for Safe Cloud Adoption : Unlocking Cloud Security</v>
      </c>
      <c r="D34" t="s">
        <v>108</v>
      </c>
      <c r="E34" t="str">
        <f>"57929e"</f>
        <v>57929e</v>
      </c>
      <c r="F34" s="9"/>
      <c r="G34" s="9"/>
      <c r="J34" t="s">
        <v>119</v>
      </c>
    </row>
    <row r="35" spans="1:10" x14ac:dyDescent="0.2">
      <c r="A35" t="s">
        <v>64</v>
      </c>
      <c r="B35">
        <v>386796</v>
      </c>
      <c r="C35" t="str">
        <f>A35&amp;" - "&amp;Master!A27</f>
        <v>Pod 34 - LTRENT-2387 - Harnessing SD-WAN for Safe Cloud Adoption : Unlocking Cloud Security</v>
      </c>
      <c r="D35" t="s">
        <v>109</v>
      </c>
      <c r="E35" t="str">
        <f>"3a3af6"</f>
        <v>3a3af6</v>
      </c>
      <c r="F35" s="9"/>
      <c r="G35" s="9"/>
      <c r="J35" t="s">
        <v>119</v>
      </c>
    </row>
    <row r="36" spans="1:10" x14ac:dyDescent="0.2">
      <c r="A36" t="s">
        <v>65</v>
      </c>
      <c r="B36">
        <v>386803</v>
      </c>
      <c r="C36" t="str">
        <f>A36&amp;" - "&amp;Master!A27</f>
        <v>Pod 35 - LTRENT-2387 - Harnessing SD-WAN for Safe Cloud Adoption : Unlocking Cloud Security</v>
      </c>
      <c r="D36" t="s">
        <v>110</v>
      </c>
      <c r="E36" t="str">
        <f>"208a3f"</f>
        <v>208a3f</v>
      </c>
      <c r="F36" s="9"/>
      <c r="G36" s="9"/>
      <c r="J36" t="s">
        <v>119</v>
      </c>
    </row>
    <row r="37" spans="1:10" ht="16" x14ac:dyDescent="0.2">
      <c r="A37" t="s">
        <v>66</v>
      </c>
      <c r="B37" s="52">
        <v>386801</v>
      </c>
      <c r="C37" t="str">
        <f>A37&amp;" - "&amp;Master!A27</f>
        <v>Pod 36 - LTRENT-2387 - Harnessing SD-WAN for Safe Cloud Adoption : Unlocking Cloud Security</v>
      </c>
      <c r="D37" s="52" t="s">
        <v>111</v>
      </c>
      <c r="E37" s="52" t="str">
        <f>"7764d7"</f>
        <v>7764d7</v>
      </c>
      <c r="F37" s="9"/>
      <c r="G37" s="9"/>
      <c r="J37" t="s">
        <v>119</v>
      </c>
    </row>
    <row r="38" spans="1:10" ht="16" x14ac:dyDescent="0.2">
      <c r="A38" t="s">
        <v>71</v>
      </c>
      <c r="B38" s="52">
        <v>386806</v>
      </c>
      <c r="C38" t="str">
        <f>A38&amp;" - "&amp;Master!A27</f>
        <v>Pod 37 - LTRENT-2387 - Harnessing SD-WAN for Safe Cloud Adoption : Unlocking Cloud Security</v>
      </c>
      <c r="D38" s="52" t="s">
        <v>112</v>
      </c>
      <c r="E38" s="52" t="str">
        <f>"5024e7"</f>
        <v>5024e7</v>
      </c>
      <c r="F38" s="9"/>
      <c r="G38" s="9"/>
      <c r="J38" t="s">
        <v>119</v>
      </c>
    </row>
    <row r="39" spans="1:10" ht="16" x14ac:dyDescent="0.2">
      <c r="A39" t="s">
        <v>72</v>
      </c>
      <c r="B39" s="52">
        <v>386804</v>
      </c>
      <c r="C39" t="str">
        <f>A39&amp;" - "&amp;Master!A27</f>
        <v>Pod 38 - LTRENT-2387 - Harnessing SD-WAN for Safe Cloud Adoption : Unlocking Cloud Security</v>
      </c>
      <c r="D39" s="52" t="s">
        <v>113</v>
      </c>
      <c r="E39" s="52" t="str">
        <f>"a4ba93"</f>
        <v>a4ba93</v>
      </c>
      <c r="F39" s="9"/>
      <c r="G39" s="9"/>
      <c r="J39" t="s">
        <v>119</v>
      </c>
    </row>
    <row r="40" spans="1:10" ht="16" x14ac:dyDescent="0.2">
      <c r="A40" t="s">
        <v>73</v>
      </c>
      <c r="B40" s="52">
        <v>386800</v>
      </c>
      <c r="C40" t="str">
        <f>A40&amp;" - "&amp;Master!A27</f>
        <v>Pod 39 - LTRENT-2387 - Harnessing SD-WAN for Safe Cloud Adoption : Unlocking Cloud Security</v>
      </c>
      <c r="D40" s="52" t="s">
        <v>114</v>
      </c>
      <c r="E40" s="52" t="str">
        <f>"102baf"</f>
        <v>102baf</v>
      </c>
      <c r="F40" s="9"/>
      <c r="G40" s="9"/>
      <c r="J40" t="s">
        <v>119</v>
      </c>
    </row>
    <row r="41" spans="1:10" ht="16" x14ac:dyDescent="0.2">
      <c r="A41" t="s">
        <v>74</v>
      </c>
      <c r="B41" s="52">
        <v>386809</v>
      </c>
      <c r="C41" t="str">
        <f>A41&amp;" - "&amp;Master!A27</f>
        <v>Pod 40 - LTRENT-2387 - Harnessing SD-WAN for Safe Cloud Adoption : Unlocking Cloud Security</v>
      </c>
      <c r="D41" s="52" t="s">
        <v>115</v>
      </c>
      <c r="E41" s="52" t="str">
        <f>"6c269a"</f>
        <v>6c269a</v>
      </c>
      <c r="F41" s="9"/>
      <c r="G41" s="9"/>
      <c r="J41" t="s">
        <v>119</v>
      </c>
    </row>
    <row r="42" spans="1:10" ht="16" x14ac:dyDescent="0.2">
      <c r="A42" t="s">
        <v>75</v>
      </c>
      <c r="B42" s="52">
        <v>386805</v>
      </c>
      <c r="C42" t="str">
        <f>A42&amp;" - "&amp;Master!A27</f>
        <v>Pod 41 - LTRENT-2387 - Harnessing SD-WAN for Safe Cloud Adoption : Unlocking Cloud Security</v>
      </c>
      <c r="D42" s="52" t="s">
        <v>116</v>
      </c>
      <c r="E42" s="52" t="str">
        <f>"bb6916"</f>
        <v>bb6916</v>
      </c>
      <c r="F42" s="9"/>
      <c r="G42" s="9"/>
      <c r="J42" t="s">
        <v>119</v>
      </c>
    </row>
    <row r="43" spans="1:10" x14ac:dyDescent="0.2">
      <c r="F43" s="9"/>
      <c r="G43" s="9"/>
    </row>
    <row r="44" spans="1:10" x14ac:dyDescent="0.2">
      <c r="F44" s="9"/>
      <c r="G44" s="9"/>
    </row>
    <row r="45" spans="1:10" x14ac:dyDescent="0.2">
      <c r="F45" s="9"/>
      <c r="G45" s="9"/>
    </row>
    <row r="46" spans="1:10" x14ac:dyDescent="0.2">
      <c r="F46" s="9"/>
      <c r="G46" s="9"/>
    </row>
    <row r="47" spans="1:10" x14ac:dyDescent="0.2">
      <c r="F47" s="9"/>
      <c r="G47" s="9"/>
    </row>
    <row r="48" spans="1:10" x14ac:dyDescent="0.2">
      <c r="F48" s="9"/>
      <c r="G48" s="9"/>
    </row>
    <row r="49" spans="6:7" x14ac:dyDescent="0.2">
      <c r="F49" s="9"/>
      <c r="G49" s="9"/>
    </row>
    <row r="50" spans="6:7" x14ac:dyDescent="0.2">
      <c r="F50" s="9"/>
      <c r="G50" s="9"/>
    </row>
    <row r="51" spans="6:7" x14ac:dyDescent="0.2">
      <c r="F51" s="9"/>
      <c r="G51" s="9"/>
    </row>
    <row r="52" spans="6:7" x14ac:dyDescent="0.2">
      <c r="F52" s="9"/>
      <c r="G52" s="9"/>
    </row>
    <row r="53" spans="6:7" x14ac:dyDescent="0.2">
      <c r="F53" s="9"/>
      <c r="G53" s="9"/>
    </row>
    <row r="54" spans="6:7" x14ac:dyDescent="0.2">
      <c r="F54" s="9"/>
      <c r="G54" s="9"/>
    </row>
    <row r="55" spans="6:7" x14ac:dyDescent="0.2">
      <c r="F55" s="9"/>
      <c r="G55" s="9"/>
    </row>
    <row r="56" spans="6:7" x14ac:dyDescent="0.2">
      <c r="F56" s="9"/>
      <c r="G56" s="9"/>
    </row>
    <row r="57" spans="6:7" x14ac:dyDescent="0.2">
      <c r="F57" s="9"/>
      <c r="G57" s="9"/>
    </row>
    <row r="58" spans="6:7" x14ac:dyDescent="0.2">
      <c r="F58" s="9"/>
      <c r="G58" s="9"/>
    </row>
    <row r="59" spans="6:7" x14ac:dyDescent="0.2">
      <c r="F59" s="9"/>
      <c r="G59" s="9"/>
    </row>
    <row r="60" spans="6:7" x14ac:dyDescent="0.2">
      <c r="F60" s="9"/>
      <c r="G60" s="9"/>
    </row>
    <row r="61" spans="6:7" x14ac:dyDescent="0.2">
      <c r="F61" s="9"/>
      <c r="G61" s="9"/>
    </row>
    <row r="62" spans="6:7" x14ac:dyDescent="0.2">
      <c r="F62" s="9"/>
      <c r="G62" s="9"/>
    </row>
    <row r="63" spans="6:7" x14ac:dyDescent="0.2">
      <c r="F63" s="9"/>
      <c r="G63" s="9"/>
    </row>
    <row r="64" spans="6:7" x14ac:dyDescent="0.2">
      <c r="F64" s="9"/>
      <c r="G64" s="9"/>
    </row>
    <row r="65" spans="6:7" x14ac:dyDescent="0.2">
      <c r="F65" s="9"/>
      <c r="G65" s="9"/>
    </row>
    <row r="66" spans="6:7" x14ac:dyDescent="0.2">
      <c r="F66" s="9"/>
      <c r="G66" s="9"/>
    </row>
    <row r="67" spans="6:7" x14ac:dyDescent="0.2">
      <c r="F67" s="9"/>
      <c r="G67" s="9"/>
    </row>
    <row r="68" spans="6:7" x14ac:dyDescent="0.2">
      <c r="F68" s="9"/>
      <c r="G68" s="9"/>
    </row>
    <row r="69" spans="6:7" x14ac:dyDescent="0.2">
      <c r="F69" s="9"/>
      <c r="G69" s="9"/>
    </row>
    <row r="70" spans="6:7" x14ac:dyDescent="0.2">
      <c r="F70" s="9"/>
      <c r="G70" s="9"/>
    </row>
    <row r="71" spans="6:7" x14ac:dyDescent="0.2">
      <c r="F71" s="9"/>
      <c r="G71" s="9"/>
    </row>
    <row r="72" spans="6:7" x14ac:dyDescent="0.2">
      <c r="F72" s="9"/>
      <c r="G72" s="9"/>
    </row>
    <row r="73" spans="6:7" x14ac:dyDescent="0.2">
      <c r="F73" s="9"/>
      <c r="G73" s="9"/>
    </row>
    <row r="74" spans="6:7" x14ac:dyDescent="0.2">
      <c r="F74" s="9"/>
      <c r="G74" s="9"/>
    </row>
    <row r="75" spans="6:7" x14ac:dyDescent="0.2">
      <c r="F75" s="9"/>
      <c r="G75" s="9"/>
    </row>
    <row r="76" spans="6:7" x14ac:dyDescent="0.2">
      <c r="F76" s="9"/>
      <c r="G76" s="9"/>
    </row>
    <row r="77" spans="6:7" x14ac:dyDescent="0.2">
      <c r="F77" s="9"/>
      <c r="G77" s="9"/>
    </row>
    <row r="78" spans="6:7" x14ac:dyDescent="0.2">
      <c r="F78" s="9"/>
      <c r="G78" s="9"/>
    </row>
    <row r="79" spans="6:7" x14ac:dyDescent="0.2">
      <c r="F79" s="9"/>
      <c r="G79" s="9"/>
    </row>
    <row r="80" spans="6:7" x14ac:dyDescent="0.2">
      <c r="F80" s="9"/>
      <c r="G80" s="9"/>
    </row>
    <row r="81" spans="6:7" x14ac:dyDescent="0.2">
      <c r="F81" s="9"/>
      <c r="G81" s="9"/>
    </row>
    <row r="82" spans="6:7" x14ac:dyDescent="0.2">
      <c r="F82" s="9"/>
      <c r="G82" s="9"/>
    </row>
    <row r="83" spans="6:7" x14ac:dyDescent="0.2">
      <c r="F83" s="9"/>
      <c r="G83" s="9"/>
    </row>
    <row r="84" spans="6:7" x14ac:dyDescent="0.2">
      <c r="F84" s="9"/>
      <c r="G84" s="9"/>
    </row>
    <row r="85" spans="6:7" x14ac:dyDescent="0.2">
      <c r="F85" s="9"/>
      <c r="G85" s="9"/>
    </row>
    <row r="86" spans="6:7" x14ac:dyDescent="0.2">
      <c r="F86" s="9"/>
      <c r="G86" s="9"/>
    </row>
    <row r="87" spans="6:7" x14ac:dyDescent="0.2">
      <c r="F87" s="9"/>
      <c r="G87" s="9"/>
    </row>
    <row r="88" spans="6:7" x14ac:dyDescent="0.2">
      <c r="F88" s="9"/>
      <c r="G88" s="9"/>
    </row>
    <row r="89" spans="6:7" x14ac:dyDescent="0.2">
      <c r="F89" s="9"/>
      <c r="G89" s="9"/>
    </row>
    <row r="90" spans="6:7" x14ac:dyDescent="0.2">
      <c r="F90" s="9"/>
      <c r="G90" s="9"/>
    </row>
    <row r="91" spans="6:7" x14ac:dyDescent="0.2">
      <c r="F91" s="9"/>
      <c r="G91" s="9"/>
    </row>
    <row r="92" spans="6:7" x14ac:dyDescent="0.2">
      <c r="F92" s="9"/>
      <c r="G92" s="9"/>
    </row>
    <row r="93" spans="6:7" x14ac:dyDescent="0.2">
      <c r="F93" s="9"/>
      <c r="G93" s="9"/>
    </row>
    <row r="94" spans="6:7" x14ac:dyDescent="0.2">
      <c r="F94" s="9"/>
      <c r="G94" s="9"/>
    </row>
    <row r="95" spans="6:7" x14ac:dyDescent="0.2">
      <c r="F95" s="9"/>
      <c r="G95" s="9"/>
    </row>
    <row r="96" spans="6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  <row r="160" spans="6:7" x14ac:dyDescent="0.2">
      <c r="F160" s="9"/>
      <c r="G160" s="9"/>
    </row>
    <row r="161" spans="6:7" x14ac:dyDescent="0.2">
      <c r="F161" s="9"/>
      <c r="G161" s="9"/>
    </row>
    <row r="162" spans="6:7" x14ac:dyDescent="0.2">
      <c r="F162" s="9"/>
      <c r="G162" s="9"/>
    </row>
    <row r="163" spans="6:7" x14ac:dyDescent="0.2">
      <c r="F163" s="9"/>
      <c r="G163" s="9"/>
    </row>
    <row r="164" spans="6:7" x14ac:dyDescent="0.2">
      <c r="F164" s="9"/>
      <c r="G164" s="9"/>
    </row>
    <row r="165" spans="6:7" x14ac:dyDescent="0.2">
      <c r="F165" s="9"/>
      <c r="G165" s="9"/>
    </row>
    <row r="166" spans="6:7" x14ac:dyDescent="0.2">
      <c r="F166" s="9"/>
      <c r="G166" s="9"/>
    </row>
    <row r="167" spans="6:7" x14ac:dyDescent="0.2">
      <c r="F167" s="9"/>
      <c r="G167" s="9"/>
    </row>
    <row r="168" spans="6:7" x14ac:dyDescent="0.2">
      <c r="F168" s="9"/>
      <c r="G168" s="9"/>
    </row>
    <row r="169" spans="6:7" x14ac:dyDescent="0.2">
      <c r="F169" s="9"/>
      <c r="G169" s="9"/>
    </row>
    <row r="170" spans="6:7" x14ac:dyDescent="0.2">
      <c r="F170" s="9"/>
      <c r="G170" s="9"/>
    </row>
    <row r="171" spans="6:7" x14ac:dyDescent="0.2">
      <c r="F171" s="9"/>
      <c r="G171" s="9"/>
    </row>
    <row r="172" spans="6:7" x14ac:dyDescent="0.2">
      <c r="F172" s="9"/>
      <c r="G172" s="9"/>
    </row>
    <row r="173" spans="6:7" x14ac:dyDescent="0.2">
      <c r="F173" s="9"/>
      <c r="G173" s="9"/>
    </row>
    <row r="174" spans="6:7" x14ac:dyDescent="0.2">
      <c r="F174" s="9"/>
      <c r="G174" s="9"/>
    </row>
    <row r="175" spans="6:7" x14ac:dyDescent="0.2">
      <c r="F175" s="9"/>
      <c r="G175" s="9"/>
    </row>
    <row r="176" spans="6:7" x14ac:dyDescent="0.2">
      <c r="F176" s="9"/>
      <c r="G176" s="9"/>
    </row>
    <row r="177" spans="6:7" x14ac:dyDescent="0.2">
      <c r="F177" s="9"/>
      <c r="G177" s="9"/>
    </row>
    <row r="178" spans="6:7" x14ac:dyDescent="0.2">
      <c r="F178" s="9"/>
      <c r="G178" s="9"/>
    </row>
    <row r="179" spans="6:7" x14ac:dyDescent="0.2">
      <c r="F179" s="9"/>
      <c r="G179" s="9"/>
    </row>
    <row r="180" spans="6:7" x14ac:dyDescent="0.2">
      <c r="F180" s="9"/>
      <c r="G180" s="9"/>
    </row>
    <row r="181" spans="6:7" x14ac:dyDescent="0.2">
      <c r="F181" s="9"/>
      <c r="G181" s="9"/>
    </row>
    <row r="182" spans="6:7" x14ac:dyDescent="0.2">
      <c r="F182" s="9"/>
      <c r="G182" s="9"/>
    </row>
    <row r="183" spans="6:7" x14ac:dyDescent="0.2">
      <c r="F183" s="9"/>
      <c r="G183" s="9"/>
    </row>
    <row r="184" spans="6:7" x14ac:dyDescent="0.2">
      <c r="F184" s="9"/>
      <c r="G184" s="9"/>
    </row>
    <row r="185" spans="6:7" x14ac:dyDescent="0.2">
      <c r="F185" s="9"/>
      <c r="G185" s="9"/>
    </row>
    <row r="186" spans="6:7" x14ac:dyDescent="0.2">
      <c r="F186" s="9"/>
      <c r="G186" s="9"/>
    </row>
    <row r="187" spans="6:7" x14ac:dyDescent="0.2">
      <c r="F187" s="9"/>
      <c r="G187" s="9"/>
    </row>
    <row r="188" spans="6:7" x14ac:dyDescent="0.2">
      <c r="F188" s="9"/>
      <c r="G188" s="9"/>
    </row>
    <row r="189" spans="6:7" x14ac:dyDescent="0.2">
      <c r="F189" s="9"/>
      <c r="G189" s="9"/>
    </row>
    <row r="190" spans="6:7" x14ac:dyDescent="0.2">
      <c r="F190" s="9"/>
      <c r="G190" s="9"/>
    </row>
    <row r="191" spans="6:7" x14ac:dyDescent="0.2">
      <c r="F191" s="9"/>
      <c r="G191" s="9"/>
    </row>
    <row r="192" spans="6:7" x14ac:dyDescent="0.2">
      <c r="F192" s="9"/>
      <c r="G192" s="9"/>
    </row>
    <row r="193" spans="6:7" x14ac:dyDescent="0.2">
      <c r="F193" s="9"/>
      <c r="G193" s="9"/>
    </row>
    <row r="194" spans="6:7" x14ac:dyDescent="0.2">
      <c r="F194" s="9"/>
      <c r="G194" s="9"/>
    </row>
    <row r="195" spans="6:7" x14ac:dyDescent="0.2">
      <c r="F195" s="9"/>
      <c r="G195" s="9"/>
    </row>
    <row r="196" spans="6:7" x14ac:dyDescent="0.2">
      <c r="F196" s="9"/>
      <c r="G196" s="9"/>
    </row>
    <row r="197" spans="6:7" x14ac:dyDescent="0.2">
      <c r="F197" s="9"/>
      <c r="G197" s="9"/>
    </row>
    <row r="198" spans="6:7" x14ac:dyDescent="0.2">
      <c r="F198" s="9"/>
      <c r="G198" s="9"/>
    </row>
    <row r="199" spans="6:7" x14ac:dyDescent="0.2">
      <c r="F199" s="9"/>
      <c r="G199" s="9"/>
    </row>
    <row r="200" spans="6:7" x14ac:dyDescent="0.2">
      <c r="F200" s="9"/>
      <c r="G200" s="9"/>
    </row>
    <row r="201" spans="6:7" x14ac:dyDescent="0.2">
      <c r="F201" s="9"/>
      <c r="G201" s="9"/>
    </row>
    <row r="202" spans="6:7" x14ac:dyDescent="0.2">
      <c r="F202" s="9"/>
      <c r="G202" s="9"/>
    </row>
    <row r="203" spans="6:7" x14ac:dyDescent="0.2">
      <c r="F203" s="9"/>
      <c r="G203" s="9"/>
    </row>
    <row r="204" spans="6:7" x14ac:dyDescent="0.2">
      <c r="F204" s="9"/>
      <c r="G204" s="9"/>
    </row>
    <row r="205" spans="6:7" x14ac:dyDescent="0.2">
      <c r="F205" s="9"/>
      <c r="G205" s="9"/>
    </row>
    <row r="206" spans="6:7" x14ac:dyDescent="0.2">
      <c r="F206" s="9"/>
      <c r="G206" s="9"/>
    </row>
    <row r="207" spans="6:7" x14ac:dyDescent="0.2">
      <c r="F207" s="9"/>
      <c r="G207" s="9"/>
    </row>
    <row r="208" spans="6:7" x14ac:dyDescent="0.2">
      <c r="F208" s="9"/>
      <c r="G208" s="9"/>
    </row>
    <row r="209" spans="6:7" x14ac:dyDescent="0.2">
      <c r="F209" s="9"/>
      <c r="G209" s="9"/>
    </row>
    <row r="210" spans="6:7" x14ac:dyDescent="0.2">
      <c r="F210" s="9"/>
      <c r="G210" s="9"/>
    </row>
    <row r="211" spans="6:7" x14ac:dyDescent="0.2">
      <c r="F211" s="9"/>
      <c r="G211" s="9"/>
    </row>
    <row r="212" spans="6:7" x14ac:dyDescent="0.2">
      <c r="F212" s="9"/>
      <c r="G212" s="9"/>
    </row>
    <row r="213" spans="6:7" x14ac:dyDescent="0.2">
      <c r="F213" s="9"/>
      <c r="G213" s="9"/>
    </row>
    <row r="214" spans="6:7" x14ac:dyDescent="0.2">
      <c r="F214" s="9"/>
      <c r="G214" s="9"/>
    </row>
    <row r="215" spans="6:7" x14ac:dyDescent="0.2">
      <c r="F215" s="9"/>
      <c r="G215" s="9"/>
    </row>
    <row r="216" spans="6:7" x14ac:dyDescent="0.2">
      <c r="F216" s="9"/>
      <c r="G216" s="9"/>
    </row>
    <row r="217" spans="6:7" x14ac:dyDescent="0.2">
      <c r="F217" s="9"/>
      <c r="G217" s="9"/>
    </row>
    <row r="218" spans="6:7" x14ac:dyDescent="0.2">
      <c r="F218" s="9"/>
      <c r="G218" s="9"/>
    </row>
    <row r="219" spans="6:7" x14ac:dyDescent="0.2">
      <c r="F219" s="9"/>
      <c r="G219" s="9"/>
    </row>
    <row r="220" spans="6:7" x14ac:dyDescent="0.2">
      <c r="F220" s="9"/>
      <c r="G220" s="9"/>
    </row>
    <row r="221" spans="6:7" x14ac:dyDescent="0.2">
      <c r="F221" s="9"/>
      <c r="G221" s="9"/>
    </row>
    <row r="222" spans="6:7" x14ac:dyDescent="0.2">
      <c r="F222" s="9"/>
      <c r="G222" s="9"/>
    </row>
    <row r="223" spans="6:7" x14ac:dyDescent="0.2">
      <c r="F223" s="9"/>
      <c r="G223" s="9"/>
    </row>
    <row r="224" spans="6:7" x14ac:dyDescent="0.2">
      <c r="F224" s="9"/>
      <c r="G224" s="9"/>
    </row>
    <row r="225" spans="6:7" x14ac:dyDescent="0.2">
      <c r="F225" s="9"/>
      <c r="G225" s="9"/>
    </row>
    <row r="226" spans="6:7" x14ac:dyDescent="0.2">
      <c r="F226" s="9"/>
      <c r="G226" s="9"/>
    </row>
    <row r="227" spans="6:7" x14ac:dyDescent="0.2">
      <c r="F227" s="9"/>
      <c r="G227" s="9"/>
    </row>
    <row r="228" spans="6:7" x14ac:dyDescent="0.2">
      <c r="F228" s="9"/>
      <c r="G228" s="9"/>
    </row>
    <row r="229" spans="6:7" x14ac:dyDescent="0.2">
      <c r="F229" s="9"/>
      <c r="G229" s="9"/>
    </row>
    <row r="230" spans="6:7" x14ac:dyDescent="0.2">
      <c r="F230" s="9"/>
      <c r="G230" s="9"/>
    </row>
    <row r="231" spans="6:7" x14ac:dyDescent="0.2">
      <c r="F231" s="9"/>
      <c r="G231" s="9"/>
    </row>
    <row r="232" spans="6:7" x14ac:dyDescent="0.2">
      <c r="F232" s="9"/>
      <c r="G232" s="9"/>
    </row>
    <row r="233" spans="6:7" x14ac:dyDescent="0.2">
      <c r="F233" s="9"/>
      <c r="G233" s="9"/>
    </row>
    <row r="234" spans="6:7" x14ac:dyDescent="0.2">
      <c r="F234" s="9"/>
      <c r="G234" s="9"/>
    </row>
    <row r="235" spans="6:7" x14ac:dyDescent="0.2">
      <c r="F235" s="9"/>
      <c r="G235" s="9"/>
    </row>
    <row r="236" spans="6:7" x14ac:dyDescent="0.2">
      <c r="F236" s="9"/>
      <c r="G236" s="9"/>
    </row>
    <row r="237" spans="6:7" x14ac:dyDescent="0.2">
      <c r="F237" s="9"/>
      <c r="G237" s="9"/>
    </row>
    <row r="238" spans="6:7" x14ac:dyDescent="0.2">
      <c r="F238" s="9"/>
      <c r="G238" s="9"/>
    </row>
    <row r="239" spans="6:7" x14ac:dyDescent="0.2">
      <c r="F239" s="9"/>
      <c r="G239" s="9"/>
    </row>
    <row r="240" spans="6:7" x14ac:dyDescent="0.2">
      <c r="F240" s="9"/>
      <c r="G240" s="9"/>
    </row>
    <row r="241" spans="6:7" x14ac:dyDescent="0.2">
      <c r="F241" s="9"/>
      <c r="G241" s="9"/>
    </row>
    <row r="242" spans="6:7" x14ac:dyDescent="0.2">
      <c r="F242" s="9"/>
      <c r="G242" s="9"/>
    </row>
    <row r="243" spans="6:7" x14ac:dyDescent="0.2">
      <c r="F243" s="9"/>
      <c r="G243" s="9"/>
    </row>
    <row r="244" spans="6:7" x14ac:dyDescent="0.2">
      <c r="F244" s="9"/>
      <c r="G244" s="9"/>
    </row>
    <row r="245" spans="6:7" x14ac:dyDescent="0.2">
      <c r="F245" s="9"/>
      <c r="G245" s="9"/>
    </row>
    <row r="246" spans="6:7" x14ac:dyDescent="0.2">
      <c r="F246" s="9"/>
      <c r="G246" s="9"/>
    </row>
    <row r="247" spans="6:7" x14ac:dyDescent="0.2">
      <c r="F247" s="9"/>
      <c r="G247" s="9"/>
    </row>
    <row r="248" spans="6:7" x14ac:dyDescent="0.2">
      <c r="F248" s="9"/>
      <c r="G248" s="9"/>
    </row>
    <row r="249" spans="6:7" x14ac:dyDescent="0.2">
      <c r="F249" s="9"/>
      <c r="G249" s="9"/>
    </row>
    <row r="250" spans="6:7" x14ac:dyDescent="0.2">
      <c r="F250" s="9"/>
      <c r="G250" s="9"/>
    </row>
    <row r="251" spans="6:7" x14ac:dyDescent="0.2">
      <c r="F251" s="9"/>
      <c r="G251" s="9"/>
    </row>
    <row r="252" spans="6:7" x14ac:dyDescent="0.2">
      <c r="F252" s="9"/>
      <c r="G252" s="9"/>
    </row>
    <row r="253" spans="6:7" x14ac:dyDescent="0.2">
      <c r="F253" s="9"/>
      <c r="G253" s="9"/>
    </row>
    <row r="254" spans="6:7" x14ac:dyDescent="0.2">
      <c r="F254" s="9"/>
      <c r="G254" s="9"/>
    </row>
    <row r="255" spans="6:7" x14ac:dyDescent="0.2">
      <c r="F255" s="9"/>
      <c r="G255" s="9"/>
    </row>
    <row r="256" spans="6:7" x14ac:dyDescent="0.2">
      <c r="F256" s="9"/>
      <c r="G256" s="9"/>
    </row>
    <row r="257" spans="6:7" x14ac:dyDescent="0.2">
      <c r="F257" s="9"/>
      <c r="G257" s="9"/>
    </row>
    <row r="258" spans="6:7" x14ac:dyDescent="0.2">
      <c r="F258" s="9"/>
      <c r="G258" s="9"/>
    </row>
    <row r="259" spans="6:7" x14ac:dyDescent="0.2">
      <c r="F259" s="9"/>
      <c r="G259" s="9"/>
    </row>
    <row r="260" spans="6:7" x14ac:dyDescent="0.2">
      <c r="F260" s="9"/>
      <c r="G260" s="9"/>
    </row>
    <row r="261" spans="6:7" x14ac:dyDescent="0.2">
      <c r="F261" s="9"/>
      <c r="G261" s="9"/>
    </row>
    <row r="262" spans="6:7" x14ac:dyDescent="0.2">
      <c r="F262" s="9"/>
      <c r="G262" s="9"/>
    </row>
    <row r="263" spans="6:7" x14ac:dyDescent="0.2">
      <c r="F263" s="9"/>
      <c r="G263" s="9"/>
    </row>
    <row r="264" spans="6:7" x14ac:dyDescent="0.2">
      <c r="F264" s="9"/>
      <c r="G264" s="9"/>
    </row>
    <row r="265" spans="6:7" x14ac:dyDescent="0.2">
      <c r="F265" s="9"/>
      <c r="G265" s="9"/>
    </row>
    <row r="266" spans="6:7" x14ac:dyDescent="0.2">
      <c r="F266" s="9"/>
      <c r="G266" s="9"/>
    </row>
    <row r="267" spans="6:7" x14ac:dyDescent="0.2">
      <c r="F267" s="9"/>
      <c r="G267" s="9"/>
    </row>
    <row r="268" spans="6:7" x14ac:dyDescent="0.2">
      <c r="F268" s="9"/>
      <c r="G268" s="9"/>
    </row>
    <row r="269" spans="6:7" x14ac:dyDescent="0.2">
      <c r="F269" s="9"/>
      <c r="G269" s="9"/>
    </row>
    <row r="270" spans="6:7" x14ac:dyDescent="0.2">
      <c r="F270" s="9"/>
      <c r="G270" s="9"/>
    </row>
    <row r="271" spans="6:7" x14ac:dyDescent="0.2">
      <c r="F271" s="9"/>
      <c r="G271" s="9"/>
    </row>
    <row r="272" spans="6:7" x14ac:dyDescent="0.2">
      <c r="F272" s="9"/>
      <c r="G272" s="9"/>
    </row>
    <row r="273" spans="6:7" x14ac:dyDescent="0.2">
      <c r="F273" s="9"/>
      <c r="G273" s="9"/>
    </row>
    <row r="274" spans="6:7" x14ac:dyDescent="0.2">
      <c r="F274" s="9"/>
      <c r="G274" s="9"/>
    </row>
    <row r="275" spans="6:7" x14ac:dyDescent="0.2">
      <c r="F275" s="9"/>
      <c r="G275" s="9"/>
    </row>
    <row r="276" spans="6:7" x14ac:dyDescent="0.2">
      <c r="F276" s="9"/>
      <c r="G276" s="9"/>
    </row>
    <row r="277" spans="6:7" x14ac:dyDescent="0.2">
      <c r="F277" s="9"/>
      <c r="G277" s="9"/>
    </row>
    <row r="278" spans="6:7" x14ac:dyDescent="0.2">
      <c r="F278" s="9"/>
      <c r="G278" s="9"/>
    </row>
    <row r="279" spans="6:7" x14ac:dyDescent="0.2">
      <c r="F279" s="9"/>
      <c r="G279" s="9"/>
    </row>
    <row r="280" spans="6:7" x14ac:dyDescent="0.2">
      <c r="F280" s="9"/>
      <c r="G280" s="9"/>
    </row>
    <row r="281" spans="6:7" x14ac:dyDescent="0.2">
      <c r="F281" s="9"/>
      <c r="G281" s="9"/>
    </row>
    <row r="282" spans="6:7" x14ac:dyDescent="0.2">
      <c r="F282" s="9"/>
      <c r="G282" s="9"/>
    </row>
    <row r="283" spans="6:7" x14ac:dyDescent="0.2">
      <c r="F283" s="9"/>
      <c r="G283" s="9"/>
    </row>
    <row r="284" spans="6:7" x14ac:dyDescent="0.2">
      <c r="F284" s="9"/>
      <c r="G284" s="9"/>
    </row>
    <row r="285" spans="6:7" x14ac:dyDescent="0.2">
      <c r="F285" s="9"/>
      <c r="G285" s="9"/>
    </row>
    <row r="286" spans="6:7" x14ac:dyDescent="0.2">
      <c r="F286" s="9"/>
      <c r="G286" s="9"/>
    </row>
    <row r="287" spans="6:7" x14ac:dyDescent="0.2">
      <c r="F287" s="9"/>
      <c r="G287" s="9"/>
    </row>
    <row r="288" spans="6:7" x14ac:dyDescent="0.2">
      <c r="F288" s="9"/>
      <c r="G288" s="9"/>
    </row>
    <row r="289" spans="6:7" x14ac:dyDescent="0.2">
      <c r="F289" s="9"/>
      <c r="G289" s="9"/>
    </row>
    <row r="290" spans="6:7" x14ac:dyDescent="0.2">
      <c r="F290" s="9"/>
      <c r="G290" s="9"/>
    </row>
    <row r="291" spans="6:7" x14ac:dyDescent="0.2">
      <c r="F291" s="9"/>
      <c r="G291" s="9"/>
    </row>
    <row r="292" spans="6:7" x14ac:dyDescent="0.2">
      <c r="F292" s="9"/>
      <c r="G292" s="9"/>
    </row>
    <row r="293" spans="6:7" x14ac:dyDescent="0.2">
      <c r="F293" s="9"/>
      <c r="G293" s="9"/>
    </row>
    <row r="294" spans="6:7" x14ac:dyDescent="0.2">
      <c r="F294" s="9"/>
      <c r="G294" s="9"/>
    </row>
    <row r="295" spans="6:7" x14ac:dyDescent="0.2">
      <c r="F295" s="9"/>
      <c r="G295" s="9"/>
    </row>
    <row r="296" spans="6:7" x14ac:dyDescent="0.2">
      <c r="F296" s="9"/>
      <c r="G296" s="9"/>
    </row>
    <row r="297" spans="6:7" x14ac:dyDescent="0.2">
      <c r="F297" s="9"/>
      <c r="G297" s="9"/>
    </row>
    <row r="298" spans="6:7" x14ac:dyDescent="0.2">
      <c r="F298" s="9"/>
      <c r="G298" s="9"/>
    </row>
    <row r="299" spans="6:7" x14ac:dyDescent="0.2">
      <c r="F299" s="9"/>
      <c r="G299" s="9"/>
    </row>
    <row r="300" spans="6:7" x14ac:dyDescent="0.2">
      <c r="F300" s="9"/>
      <c r="G300" s="9"/>
    </row>
    <row r="301" spans="6:7" x14ac:dyDescent="0.2">
      <c r="F301" s="9"/>
      <c r="G301" s="9"/>
    </row>
    <row r="302" spans="6:7" x14ac:dyDescent="0.2">
      <c r="F302" s="9"/>
      <c r="G302" s="9"/>
    </row>
    <row r="303" spans="6:7" x14ac:dyDescent="0.2">
      <c r="F303" s="9"/>
      <c r="G303" s="9"/>
    </row>
    <row r="304" spans="6:7" x14ac:dyDescent="0.2">
      <c r="F304" s="9"/>
      <c r="G304" s="9"/>
    </row>
    <row r="305" spans="6:7" x14ac:dyDescent="0.2">
      <c r="F305" s="9"/>
      <c r="G305" s="9"/>
    </row>
    <row r="306" spans="6:7" x14ac:dyDescent="0.2">
      <c r="F306" s="9"/>
      <c r="G306" s="9"/>
    </row>
    <row r="307" spans="6:7" x14ac:dyDescent="0.2">
      <c r="F307" s="9"/>
      <c r="G307" s="9"/>
    </row>
    <row r="308" spans="6:7" x14ac:dyDescent="0.2">
      <c r="F308" s="9"/>
      <c r="G308" s="9"/>
    </row>
    <row r="309" spans="6:7" x14ac:dyDescent="0.2">
      <c r="F309" s="9"/>
      <c r="G309" s="9"/>
    </row>
    <row r="310" spans="6:7" x14ac:dyDescent="0.2">
      <c r="F310" s="9"/>
      <c r="G310" s="9"/>
    </row>
    <row r="311" spans="6:7" x14ac:dyDescent="0.2">
      <c r="F311" s="9"/>
      <c r="G311" s="9"/>
    </row>
    <row r="312" spans="6:7" x14ac:dyDescent="0.2">
      <c r="F312" s="9"/>
      <c r="G312" s="9"/>
    </row>
    <row r="313" spans="6:7" x14ac:dyDescent="0.2">
      <c r="F313" s="9"/>
      <c r="G313" s="9"/>
    </row>
    <row r="314" spans="6:7" x14ac:dyDescent="0.2">
      <c r="F314" s="9"/>
      <c r="G314" s="9"/>
    </row>
    <row r="315" spans="6:7" x14ac:dyDescent="0.2">
      <c r="F315" s="9"/>
      <c r="G315" s="9"/>
    </row>
    <row r="316" spans="6:7" x14ac:dyDescent="0.2">
      <c r="F316" s="9"/>
      <c r="G316" s="9"/>
    </row>
    <row r="317" spans="6:7" x14ac:dyDescent="0.2">
      <c r="F317" s="9"/>
      <c r="G317" s="9"/>
    </row>
    <row r="318" spans="6:7" x14ac:dyDescent="0.2">
      <c r="F318" s="9"/>
      <c r="G318" s="9"/>
    </row>
    <row r="319" spans="6:7" x14ac:dyDescent="0.2">
      <c r="F319" s="9"/>
      <c r="G319" s="9"/>
    </row>
    <row r="320" spans="6:7" x14ac:dyDescent="0.2">
      <c r="F320" s="9"/>
      <c r="G320" s="9"/>
    </row>
  </sheetData>
  <phoneticPr fontId="8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Control!A19</f>
        <v>Pod 18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Control!C19</f>
        <v>Pod 18 -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Control!B19</f>
        <v>1113987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CONCATENATE(Master!C23,Control!J19,Master!D23)</f>
        <v>dcloud-rtp-anyconnect.cisco.com</v>
      </c>
      <c r="C9" s="44"/>
      <c r="D9" s="44"/>
      <c r="E9" s="44"/>
      <c r="F9" s="44" t="str">
        <f>Control!D19</f>
        <v>v1590user1</v>
      </c>
      <c r="G9" s="44"/>
      <c r="H9" s="18" t="str">
        <f>Control!E19</f>
        <v>17d67a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Control!A20</f>
        <v>Pod 19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Control!C20</f>
        <v>Pod 19 -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Control!B20</f>
        <v>386783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CONCATENATE(Master!C23,Control!J20,Master!D23)</f>
        <v>dcloud-sjc-anyconnect.cisco.com</v>
      </c>
      <c r="C9" s="44"/>
      <c r="D9" s="44"/>
      <c r="E9" s="44"/>
      <c r="F9" s="44" t="str">
        <f>Control!D20</f>
        <v>v1105user1</v>
      </c>
      <c r="G9" s="44"/>
      <c r="H9" s="18" t="str">
        <f>Control!E20</f>
        <v>93d69e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Control!A21</f>
        <v>Pod 20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Control!C21</f>
        <v>Pod 20 -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Control!B21</f>
        <v>386791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CONCATENATE(Master!C23,Control!J21,Master!D23)</f>
        <v>dcloud-sjc-anyconnect.cisco.com</v>
      </c>
      <c r="C9" s="44"/>
      <c r="D9" s="44"/>
      <c r="E9" s="44"/>
      <c r="F9" s="44" t="str">
        <f>Control!D21</f>
        <v>v1147user1</v>
      </c>
      <c r="G9" s="44"/>
      <c r="H9" s="18" t="str">
        <f>Control!E21</f>
        <v>bb77f6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Control!A22</f>
        <v>Pod 21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Control!C22</f>
        <v>Pod 21 -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Control!B22</f>
        <v>386798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CONCATENATE(Master!C23,Control!J22,Master!D23)</f>
        <v>dcloud-sjc-anyconnect.cisco.com</v>
      </c>
      <c r="C9" s="44"/>
      <c r="D9" s="44"/>
      <c r="E9" s="44"/>
      <c r="F9" s="44" t="str">
        <f>Control!D22</f>
        <v>v1132user1</v>
      </c>
      <c r="G9" s="44"/>
      <c r="H9" s="18" t="str">
        <f>Control!E22</f>
        <v>16ad62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Control!A23</f>
        <v>Pod 22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Control!C23</f>
        <v>Pod 22 -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Control!B23</f>
        <v>386787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CONCATENATE(Master!C23,Control!J23,Master!D23)</f>
        <v>dcloud-sjc-anyconnect.cisco.com</v>
      </c>
      <c r="C9" s="44"/>
      <c r="D9" s="44"/>
      <c r="E9" s="44"/>
      <c r="F9" s="44" t="str">
        <f>Control!D23</f>
        <v>v1275user1</v>
      </c>
      <c r="G9" s="44"/>
      <c r="H9" s="18" t="str">
        <f>Control!E23</f>
        <v>7fcb78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Control!A24</f>
        <v>Pod 23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Control!C24</f>
        <v>Pod 23 -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Control!B24</f>
        <v>386784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CONCATENATE(Master!C23,Control!J24,Master!D23)</f>
        <v>dcloud-sjc-anyconnect.cisco.com</v>
      </c>
      <c r="C9" s="44"/>
      <c r="D9" s="44"/>
      <c r="E9" s="44"/>
      <c r="F9" s="44" t="str">
        <f>Control!D24</f>
        <v>v1355user1</v>
      </c>
      <c r="G9" s="44"/>
      <c r="H9" s="18" t="str">
        <f>Control!E24</f>
        <v>277d3d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Control!A25</f>
        <v>Pod 24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Control!C25</f>
        <v>Pod 24 -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Control!B25</f>
        <v>386785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CONCATENATE(Master!C23,Control!J25,Master!D23)</f>
        <v>dcloud-sjc-anyconnect.cisco.com</v>
      </c>
      <c r="C9" s="44"/>
      <c r="D9" s="44"/>
      <c r="E9" s="44"/>
      <c r="F9" s="44" t="str">
        <f>Control!D25</f>
        <v>v848user1</v>
      </c>
      <c r="G9" s="44"/>
      <c r="H9" s="18" t="str">
        <f>Control!E25</f>
        <v>f4ddb7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Control!A26</f>
        <v>Pod 25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Control!C26</f>
        <v>Pod 25 -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Control!B26</f>
        <v>386795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CONCATENATE(Master!C23,Control!J26,Master!D23)</f>
        <v>dcloud-sjc-anyconnect.cisco.com</v>
      </c>
      <c r="C9" s="44"/>
      <c r="D9" s="44"/>
      <c r="E9" s="44"/>
      <c r="F9" s="44" t="str">
        <f>Control!D26</f>
        <v>v1228user1</v>
      </c>
      <c r="G9" s="44"/>
      <c r="H9" s="18" t="str">
        <f>Control!E26</f>
        <v>a31514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Control!A27</f>
        <v>Pod 26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Control!C27</f>
        <v>Pod 26 -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Control!B27</f>
        <v>386807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CONCATENATE(Master!C23,Control!J27,Master!D23)</f>
        <v>dcloud-sjc-anyconnect.cisco.com</v>
      </c>
      <c r="C9" s="44"/>
      <c r="D9" s="44"/>
      <c r="E9" s="44"/>
      <c r="F9" s="44" t="str">
        <f>Control!D27</f>
        <v>v287user1</v>
      </c>
      <c r="G9" s="44"/>
      <c r="H9" s="18" t="str">
        <f>Control!E27</f>
        <v>2d030e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14"/>
  <sheetViews>
    <sheetView zoomScale="140" zoomScaleNormal="140" workbookViewId="0">
      <selection activeCell="A2" sqref="A2"/>
    </sheetView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Control!A28</f>
        <v>Pod 27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Control!C28</f>
        <v>Pod 27 -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Control!B28</f>
        <v>386788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CONCATENATE(Master!C23,Control!J28,Master!D23)</f>
        <v>dcloud-sjc-anyconnect.cisco.com</v>
      </c>
      <c r="C9" s="44"/>
      <c r="D9" s="44"/>
      <c r="E9" s="44"/>
      <c r="F9" s="44" t="str">
        <f>Control!D28</f>
        <v>v922user1</v>
      </c>
      <c r="G9" s="44"/>
      <c r="H9" s="18" t="str">
        <f>Control!E28</f>
        <v>46833c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</f>
        <v>Pod 01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54" t="str">
        <f>Control!C2</f>
        <v>Pod 01 - LTRENT-2387 - Harnessing SD-WAN for Safe Cloud Adoption : Unlocking Cloud Security</v>
      </c>
      <c r="D4" s="55"/>
      <c r="E4" s="55"/>
      <c r="F4" s="55"/>
      <c r="G4" s="55"/>
      <c r="H4" s="56"/>
      <c r="I4" s="19"/>
      <c r="J4" s="42"/>
      <c r="K4" s="43"/>
    </row>
    <row r="5" spans="1:12" ht="12.75" customHeight="1" thickBot="1" x14ac:dyDescent="0.2">
      <c r="H5" s="2"/>
      <c r="I5" s="19"/>
      <c r="J5" s="46">
        <f>Control!B2</f>
        <v>386790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CONCATENATE(Master!C23,Control!J2,Master!D23)</f>
        <v>dcloud-sjc-anyconnect.cisco.com</v>
      </c>
      <c r="C9" s="44"/>
      <c r="D9" s="44"/>
      <c r="E9" s="44"/>
      <c r="F9" s="44" t="str">
        <f>Control!D2</f>
        <v>v37user1</v>
      </c>
      <c r="G9" s="44"/>
      <c r="H9" s="18" t="str">
        <f>Control!E2</f>
        <v>61ba09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7">
    <mergeCell ref="B13:F13"/>
    <mergeCell ref="J2:K4"/>
    <mergeCell ref="B9:E9"/>
    <mergeCell ref="F8:G8"/>
    <mergeCell ref="F9:G9"/>
    <mergeCell ref="B8:E8"/>
    <mergeCell ref="J5:K5"/>
  </mergeCells>
  <phoneticPr fontId="8" type="noConversion"/>
  <pageMargins left="0.25" right="0.25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Control!A29</f>
        <v>Pod 28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Control!C29</f>
        <v>Pod 28 -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Control!B29</f>
        <v>386792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CONCATENATE(Master!C23,Control!J29,Master!D23)</f>
        <v>dcloud-sjc-anyconnect.cisco.com</v>
      </c>
      <c r="C9" s="44"/>
      <c r="D9" s="44"/>
      <c r="E9" s="44"/>
      <c r="F9" s="44" t="str">
        <f>Control!D29</f>
        <v>v1232user1</v>
      </c>
      <c r="G9" s="44"/>
      <c r="H9" s="18" t="str">
        <f>Control!E29</f>
        <v>f129a7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Control!A30</f>
        <v>Pod 29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Control!C30</f>
        <v>Pod 29 -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Control!B30</f>
        <v>386786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CONCATENATE(Master!C23,Control!J30,Master!D23)</f>
        <v>dcloud-sjc-anyconnect.cisco.com</v>
      </c>
      <c r="C9" s="44"/>
      <c r="D9" s="44"/>
      <c r="E9" s="44"/>
      <c r="F9" s="44" t="str">
        <f>Control!D30</f>
        <v>v818user1</v>
      </c>
      <c r="G9" s="44"/>
      <c r="H9" s="18" t="str">
        <f>Control!E30</f>
        <v>b9f436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Control!A31</f>
        <v>Pod 30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Control!C31</f>
        <v>Pod 30 -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Control!B31</f>
        <v>386810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CONCATENATE(Master!C23,Control!J31,Master!D23)</f>
        <v>dcloud-sjc-anyconnect.cisco.com</v>
      </c>
      <c r="C9" s="44"/>
      <c r="D9" s="44"/>
      <c r="E9" s="44"/>
      <c r="F9" s="44" t="str">
        <f>Control!D31</f>
        <v>v608user1</v>
      </c>
      <c r="G9" s="44"/>
      <c r="H9" s="18" t="str">
        <f>Control!E31</f>
        <v>020e3d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Control!A32</f>
        <v>Pod 31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Control!C32</f>
        <v>Pod 31 -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Control!B32</f>
        <v>386802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CONCATENATE(Master!C23,Control!J32,Master!D23)</f>
        <v>dcloud-sjc-anyconnect.cisco.com</v>
      </c>
      <c r="C9" s="44"/>
      <c r="D9" s="44"/>
      <c r="E9" s="44"/>
      <c r="F9" s="44" t="str">
        <f>Control!D32</f>
        <v>v650user1</v>
      </c>
      <c r="G9" s="44"/>
      <c r="H9" s="18" t="str">
        <f>Control!E32</f>
        <v>76b6bd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Control!A33</f>
        <v>Pod 32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Control!C33</f>
        <v>Pod 32 -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Control!B33</f>
        <v>386799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CONCATENATE(Master!C23,Control!J33,Master!D23)</f>
        <v>dcloud-sjc-anyconnect.cisco.com</v>
      </c>
      <c r="C9" s="44"/>
      <c r="D9" s="44"/>
      <c r="E9" s="44"/>
      <c r="F9" s="44" t="str">
        <f>Control!D33</f>
        <v>v687user</v>
      </c>
      <c r="G9" s="44"/>
      <c r="H9" s="18" t="str">
        <f>Control!E33</f>
        <v>937567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Control!A34</f>
        <v>Pod 33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Control!C34</f>
        <v>Pod 33 -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Control!B34</f>
        <v>386782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CONCATENATE(Master!C23,Control!J34,Master!D23)</f>
        <v>dcloud-sjc-anyconnect.cisco.com</v>
      </c>
      <c r="C9" s="44"/>
      <c r="D9" s="44"/>
      <c r="E9" s="44"/>
      <c r="F9" s="44" t="str">
        <f>Control!D34</f>
        <v>v813user1</v>
      </c>
      <c r="G9" s="44"/>
      <c r="H9" s="18" t="str">
        <f>Control!E34</f>
        <v>57929e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Control!A35</f>
        <v>Pod 34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Control!C35</f>
        <v>Pod 34 -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Control!B35</f>
        <v>386796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CONCATENATE(Master!C23,Control!J35,Master!D23)</f>
        <v>dcloud-sjc-anyconnect.cisco.com</v>
      </c>
      <c r="C9" s="44"/>
      <c r="D9" s="44"/>
      <c r="E9" s="44"/>
      <c r="F9" s="44" t="str">
        <f>Control!D35</f>
        <v>v942user1</v>
      </c>
      <c r="G9" s="44"/>
      <c r="H9" s="18" t="str">
        <f>Control!E35</f>
        <v>3a3af6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Control!A36</f>
        <v>Pod 35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Control!C36</f>
        <v>Pod 35 -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Control!B36</f>
        <v>386803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CONCATENATE(Master!C23,Control!J36,Master!D23)</f>
        <v>dcloud-sjc-anyconnect.cisco.com</v>
      </c>
      <c r="C9" s="44"/>
      <c r="D9" s="44"/>
      <c r="E9" s="44"/>
      <c r="F9" s="44" t="str">
        <f>Control!D36</f>
        <v>v1046user1</v>
      </c>
      <c r="G9" s="44"/>
      <c r="H9" s="18" t="str">
        <f>Control!E36</f>
        <v>208a3f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Control!A37</f>
        <v>Pod 36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Control!C37</f>
        <v>Pod 36 -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Control!B37</f>
        <v>386801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CONCATENATE(Master!C23,Control!J37,Master!D23)</f>
        <v>dcloud-sjc-anyconnect.cisco.com</v>
      </c>
      <c r="C9" s="44"/>
      <c r="D9" s="44"/>
      <c r="E9" s="44"/>
      <c r="F9" s="44" t="str">
        <f>Control!D37</f>
        <v>v295user1</v>
      </c>
      <c r="G9" s="44"/>
      <c r="H9" s="18" t="str">
        <f>Control!E37</f>
        <v>7764d7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honeticPr fontId="8" type="noConversion"/>
  <pageMargins left="0.25" right="0.25" top="0.75" bottom="0.75" header="0.3" footer="0.3"/>
  <pageSetup orientation="landscape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367C-A3A1-B74F-9237-FA5AAC5FF455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Control!A38</f>
        <v>Pod 37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Control!C38</f>
        <v>Pod 37 -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Control!B38</f>
        <v>386806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CONCATENATE(Master!C23,Control!J38,Master!D23)</f>
        <v>dcloud-sjc-anyconnect.cisco.com</v>
      </c>
      <c r="C9" s="44"/>
      <c r="D9" s="44"/>
      <c r="E9" s="44"/>
      <c r="F9" s="44" t="str">
        <f>Control!D38</f>
        <v>v320user1</v>
      </c>
      <c r="G9" s="44"/>
      <c r="H9" s="18" t="str">
        <f>Control!E38</f>
        <v>5024e7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</f>
        <v>Pod 02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</f>
        <v>Pod 02 -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</f>
        <v>386797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CONCATENATE(Master!C23,Control!J3,Master!D23)</f>
        <v>dcloud-sjc-anyconnect.cisco.com</v>
      </c>
      <c r="C9" s="44"/>
      <c r="D9" s="44"/>
      <c r="E9" s="44"/>
      <c r="F9" s="44" t="str">
        <f>Control!D3</f>
        <v>v262user1</v>
      </c>
      <c r="G9" s="44"/>
      <c r="H9" s="18" t="str">
        <f>Control!E3</f>
        <v>44ce87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ht="12.75" customHeight="1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B8:E8"/>
    <mergeCell ref="F8:G8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D543-F8EF-C84B-BF5D-C9A68EF578E6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Control!A39</f>
        <v>Pod 38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Control!C39</f>
        <v>Pod 38 -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Control!B39</f>
        <v>386804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CONCATENATE(Master!C23,Control!J39,Master!D23)</f>
        <v>dcloud-sjc-anyconnect.cisco.com</v>
      </c>
      <c r="C9" s="44"/>
      <c r="D9" s="44"/>
      <c r="E9" s="44"/>
      <c r="F9" s="44" t="str">
        <f>Control!D39</f>
        <v>v1236user1</v>
      </c>
      <c r="G9" s="44"/>
      <c r="H9" s="18" t="str">
        <f>Control!E39</f>
        <v>a4ba93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4774-AA0B-7447-89A9-3488682E19E0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Control!A40</f>
        <v>Pod 39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Control!C40</f>
        <v>Pod 39 -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Control!B40</f>
        <v>386800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CONCATENATE(Master!C23,Control!J40,Master!D23)</f>
        <v>dcloud-sjc-anyconnect.cisco.com</v>
      </c>
      <c r="C9" s="44"/>
      <c r="D9" s="44"/>
      <c r="E9" s="44"/>
      <c r="F9" s="44" t="str">
        <f>Control!D40</f>
        <v>v1378user1</v>
      </c>
      <c r="G9" s="44"/>
      <c r="H9" s="18" t="str">
        <f>Control!E40</f>
        <v>102baf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0736-1170-FF4A-AF18-32EB9B7DC424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Control!A41</f>
        <v>Pod 40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Control!C41</f>
        <v>Pod 40 -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Control!B41</f>
        <v>386809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CONCATENATE(Master!C23,Control!J41,Master!D23)</f>
        <v>dcloud-sjc-anyconnect.cisco.com</v>
      </c>
      <c r="C9" s="44"/>
      <c r="D9" s="44"/>
      <c r="E9" s="44"/>
      <c r="F9" s="44" t="str">
        <f>Control!D41</f>
        <v>v492user1</v>
      </c>
      <c r="G9" s="44"/>
      <c r="H9" s="18" t="str">
        <f>Control!E41</f>
        <v>6c269a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3D37-0EBB-BA49-B284-085811C4A71D}">
  <dimension ref="A1:L14"/>
  <sheetViews>
    <sheetView zoomScale="140" zoomScaleNormal="140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.1640625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Control!A42</f>
        <v>Pod 41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Control!C42</f>
        <v>Pod 41 -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Control!B42</f>
        <v>386805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CONCATENATE(Master!C23,Control!J42,Master!D23)</f>
        <v>dcloud-sjc-anyconnect.cisco.com</v>
      </c>
      <c r="C9" s="44"/>
      <c r="D9" s="44"/>
      <c r="E9" s="44"/>
      <c r="F9" s="44" t="str">
        <f>Control!D42</f>
        <v>v787user1</v>
      </c>
      <c r="G9" s="44"/>
      <c r="H9" s="18" t="str">
        <f>Control!E42</f>
        <v>bb6916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C4:H4"/>
    <mergeCell ref="J5:K5"/>
    <mergeCell ref="B8:E8"/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Control!A4</f>
        <v>Pod 03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Control!C4</f>
        <v>Pod 03 -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B5" s="51"/>
      <c r="C5" s="51"/>
      <c r="D5" s="51"/>
      <c r="E5" s="51"/>
      <c r="H5" s="2"/>
      <c r="I5" s="19"/>
      <c r="J5" s="46">
        <f>Control!B4</f>
        <v>386789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CONCATENATE(Master!C23,Control!J4,Master!D23)</f>
        <v>dcloud-sjc-anyconnect.cisco.com</v>
      </c>
      <c r="C9" s="44"/>
      <c r="D9" s="44"/>
      <c r="E9" s="44"/>
      <c r="F9" s="44" t="str">
        <f>Control!D4</f>
        <v>v233user1</v>
      </c>
      <c r="G9" s="44"/>
      <c r="H9" s="18" t="str">
        <f>Control!E4</f>
        <v>0b1b90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9">
    <mergeCell ref="B9:E9"/>
    <mergeCell ref="F9:G9"/>
    <mergeCell ref="B13:F13"/>
    <mergeCell ref="J2:K4"/>
    <mergeCell ref="B5:E5"/>
    <mergeCell ref="B8:E8"/>
    <mergeCell ref="F8:G8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Control!A5</f>
        <v>Pod 04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Control!C5</f>
        <v>Pod 04 -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B5" s="51"/>
      <c r="C5" s="51"/>
      <c r="D5" s="51"/>
      <c r="E5" s="51"/>
      <c r="H5" s="2"/>
      <c r="I5" s="19"/>
      <c r="J5" s="46">
        <f>Control!B5</f>
        <v>386794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CONCATENATE(Master!C23,Control!J5,Master!D23)</f>
        <v>dcloud-sjc-anyconnect.cisco.com</v>
      </c>
      <c r="C9" s="44"/>
      <c r="D9" s="44"/>
      <c r="E9" s="44"/>
      <c r="F9" s="44" t="str">
        <f>Control!D5</f>
        <v>v363user1</v>
      </c>
      <c r="G9" s="44"/>
      <c r="H9" s="18" t="str">
        <f>Control!E5</f>
        <v>1a04b6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9">
    <mergeCell ref="B9:E9"/>
    <mergeCell ref="F9:G9"/>
    <mergeCell ref="B13:F13"/>
    <mergeCell ref="J2:K4"/>
    <mergeCell ref="B5:E5"/>
    <mergeCell ref="B8:E8"/>
    <mergeCell ref="F8:G8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Control!A6</f>
        <v>Pod 05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Control!C6</f>
        <v>Pod 05 -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Control!B6</f>
        <v>386793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CONCATENATE(Master!C23,Control!J6,Master!D23)</f>
        <v>dcloud-sjc-anyconnect.cisco.com</v>
      </c>
      <c r="C9" s="44"/>
      <c r="D9" s="44"/>
      <c r="E9" s="44"/>
      <c r="F9" s="44" t="str">
        <f>Control!D6</f>
        <v>v382user1</v>
      </c>
      <c r="G9" s="44"/>
      <c r="H9" s="18" t="str">
        <f>Control!E6</f>
        <v>980ae5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9:E9"/>
    <mergeCell ref="F9:G9"/>
    <mergeCell ref="B13:F13"/>
    <mergeCell ref="J2:K4"/>
    <mergeCell ref="B8:E8"/>
    <mergeCell ref="F8:G8"/>
    <mergeCell ref="J5:K5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Control!A7</f>
        <v>Pod 06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Control!C7</f>
        <v>Pod 06 -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Control!B7</f>
        <v>386808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CONCATENATE(Master!C23,Control!J7,Master!D23)</f>
        <v>dcloud-sjc-anyconnect.cisco.com</v>
      </c>
      <c r="C9" s="44"/>
      <c r="D9" s="44"/>
      <c r="E9" s="44"/>
      <c r="F9" s="44" t="str">
        <f>Control!D7</f>
        <v>v491user1</v>
      </c>
      <c r="G9" s="44"/>
      <c r="H9" s="18" t="str">
        <f>Control!E7</f>
        <v>0ad624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ht="12.75" customHeight="1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13:F13"/>
    <mergeCell ref="J2:K4"/>
    <mergeCell ref="B9:E9"/>
    <mergeCell ref="F9:G9"/>
    <mergeCell ref="J5:K5"/>
    <mergeCell ref="B8:E8"/>
    <mergeCell ref="F8:G8"/>
    <mergeCell ref="C4:H4"/>
  </mergeCells>
  <phoneticPr fontId="8" type="noConversion"/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4"/>
  <sheetViews>
    <sheetView zoomScale="140" zoomScaleNormal="140" zoomScalePageLayoutView="125" workbookViewId="0"/>
  </sheetViews>
  <sheetFormatPr baseColWidth="10" defaultColWidth="8.83203125" defaultRowHeight="12" x14ac:dyDescent="0.15"/>
  <cols>
    <col min="1" max="1" width="3" style="1" customWidth="1"/>
    <col min="2" max="2" width="9.1640625" style="1" customWidth="1"/>
    <col min="3" max="3" width="7.1640625" style="1" customWidth="1"/>
    <col min="4" max="4" width="5" style="1" customWidth="1"/>
    <col min="5" max="5" width="3.5" style="1" customWidth="1"/>
    <col min="6" max="6" width="4" style="1" customWidth="1"/>
    <col min="7" max="7" width="9.6640625" style="1" bestFit="1" customWidth="1"/>
    <col min="8" max="8" width="22.83203125" style="1" customWidth="1"/>
    <col min="9" max="9" width="28.5" style="2" bestFit="1" customWidth="1"/>
    <col min="10" max="10" width="11.6640625" style="1" bestFit="1" customWidth="1"/>
    <col min="11" max="11" width="9.5" style="1" bestFit="1" customWidth="1"/>
    <col min="12" max="16384" width="8.83203125" style="1"/>
  </cols>
  <sheetData>
    <row r="1" spans="1:12" ht="13" thickBot="1" x14ac:dyDescent="0.2"/>
    <row r="2" spans="1:12" ht="12.75" customHeight="1" x14ac:dyDescent="0.15">
      <c r="A2" s="15"/>
      <c r="B2" s="57"/>
      <c r="C2" s="60"/>
      <c r="D2" s="60"/>
      <c r="E2" s="60"/>
      <c r="F2" s="60"/>
      <c r="G2" s="60"/>
      <c r="H2" s="60"/>
      <c r="J2" s="38" t="str">
        <f>Control!A8</f>
        <v>Pod 07</v>
      </c>
      <c r="K2" s="39"/>
    </row>
    <row r="3" spans="1:12" ht="12.75" customHeight="1" x14ac:dyDescent="0.15">
      <c r="B3" s="58"/>
      <c r="C3" s="59"/>
      <c r="D3" s="59"/>
      <c r="E3" s="59"/>
      <c r="F3" s="59"/>
      <c r="G3" s="59"/>
      <c r="H3" s="59"/>
      <c r="J3" s="40"/>
      <c r="K3" s="41"/>
    </row>
    <row r="4" spans="1:12" ht="12.75" customHeight="1" thickBot="1" x14ac:dyDescent="0.2">
      <c r="B4" s="6" t="s">
        <v>30</v>
      </c>
      <c r="C4" s="48" t="str">
        <f>Control!C8</f>
        <v>Pod 07 - LTRENT-2387 - Harnessing SD-WAN for Safe Cloud Adoption : Unlocking Cloud Security</v>
      </c>
      <c r="D4" s="49"/>
      <c r="E4" s="49"/>
      <c r="F4" s="49"/>
      <c r="G4" s="49"/>
      <c r="H4" s="50"/>
      <c r="I4" s="19"/>
      <c r="J4" s="42"/>
      <c r="K4" s="43"/>
    </row>
    <row r="5" spans="1:12" ht="12.75" customHeight="1" thickBot="1" x14ac:dyDescent="0.2">
      <c r="H5" s="2"/>
      <c r="I5" s="19"/>
      <c r="J5" s="46">
        <f>Control!B8</f>
        <v>1113978</v>
      </c>
      <c r="K5" s="47"/>
    </row>
    <row r="6" spans="1:12" ht="12.75" customHeight="1" x14ac:dyDescent="0.15">
      <c r="A6" s="15" t="s">
        <v>7</v>
      </c>
    </row>
    <row r="7" spans="1:12" ht="12.75" customHeight="1" x14ac:dyDescent="0.15"/>
    <row r="8" spans="1:12" ht="12.75" customHeight="1" x14ac:dyDescent="0.15">
      <c r="B8" s="45" t="s">
        <v>8</v>
      </c>
      <c r="C8" s="45"/>
      <c r="D8" s="45"/>
      <c r="E8" s="45"/>
      <c r="F8" s="45" t="s">
        <v>9</v>
      </c>
      <c r="G8" s="45"/>
      <c r="H8" s="17" t="s">
        <v>10</v>
      </c>
      <c r="I8" s="20"/>
    </row>
    <row r="9" spans="1:12" ht="12.75" customHeight="1" x14ac:dyDescent="0.15">
      <c r="B9" s="44" t="str">
        <f>CONCATENATE(Master!C23,Control!J8,Master!D23)</f>
        <v>dcloud-rtp-anyconnect.cisco.com</v>
      </c>
      <c r="C9" s="44"/>
      <c r="D9" s="44"/>
      <c r="E9" s="44"/>
      <c r="F9" s="44" t="str">
        <f>Control!D8</f>
        <v>v1438user1</v>
      </c>
      <c r="G9" s="44"/>
      <c r="H9" s="18" t="str">
        <f>Control!E8</f>
        <v>860119</v>
      </c>
      <c r="I9" s="21"/>
    </row>
    <row r="10" spans="1:12" ht="12.75" customHeight="1" x14ac:dyDescent="0.15"/>
    <row r="11" spans="1:12" ht="12.75" customHeight="1" x14ac:dyDescent="0.15">
      <c r="A11" s="15" t="s">
        <v>29</v>
      </c>
    </row>
    <row r="12" spans="1:12" ht="12.75" customHeight="1" x14ac:dyDescent="0.15"/>
    <row r="13" spans="1:12" ht="12.75" customHeight="1" x14ac:dyDescent="0.15">
      <c r="B13" s="35" t="s">
        <v>11</v>
      </c>
      <c r="C13" s="36"/>
      <c r="D13" s="36"/>
      <c r="E13" s="36"/>
      <c r="F13" s="37"/>
      <c r="G13" s="3" t="s">
        <v>31</v>
      </c>
      <c r="H13" s="3" t="s">
        <v>12</v>
      </c>
      <c r="I13" s="6" t="s">
        <v>8</v>
      </c>
      <c r="J13" s="3" t="s">
        <v>9</v>
      </c>
      <c r="K13" s="3" t="s">
        <v>10</v>
      </c>
      <c r="L13" s="3" t="s">
        <v>42</v>
      </c>
    </row>
    <row r="14" spans="1:12" ht="12.75" customHeight="1" x14ac:dyDescent="0.15">
      <c r="B14" s="12" t="str">
        <f>Master!A1</f>
        <v>Windows Workstation</v>
      </c>
      <c r="C14" s="13"/>
      <c r="D14" s="13"/>
      <c r="E14" s="13"/>
      <c r="F14" s="14"/>
      <c r="G14" s="12" t="str">
        <f>Master!F1</f>
        <v>Workstation</v>
      </c>
      <c r="H14" s="12" t="str">
        <f>Master!G1</f>
        <v>198.18.133.36</v>
      </c>
      <c r="I14" s="12" t="str">
        <f>Master!H1</f>
        <v>https://ciscolivelab.github.io/LTRENT-2387/</v>
      </c>
      <c r="J14" s="12" t="str">
        <f>Master!I1</f>
        <v>admin</v>
      </c>
      <c r="K14" s="11" t="str">
        <f>Master!J1</f>
        <v>C1sco12345</v>
      </c>
      <c r="L14" s="11" t="str">
        <f>Master!K1</f>
        <v>Yes</v>
      </c>
    </row>
  </sheetData>
  <mergeCells count="8">
    <mergeCell ref="B13:F13"/>
    <mergeCell ref="J2:K4"/>
    <mergeCell ref="B9:E9"/>
    <mergeCell ref="F9:G9"/>
    <mergeCell ref="J5:K5"/>
    <mergeCell ref="B8:E8"/>
    <mergeCell ref="F8:G8"/>
    <mergeCell ref="C4:H4"/>
  </mergeCells>
  <phoneticPr fontId="8" type="noConversion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Master</vt:lpstr>
      <vt:lpstr>Control</vt:lpstr>
      <vt:lpstr>Pod 01</vt:lpstr>
      <vt:lpstr>Pod 02</vt:lpstr>
      <vt:lpstr>Pod 03</vt:lpstr>
      <vt:lpstr>Pod 04</vt:lpstr>
      <vt:lpstr>Pod 05</vt:lpstr>
      <vt:lpstr>Pod 06</vt:lpstr>
      <vt:lpstr>Pod 07</vt:lpstr>
      <vt:lpstr>Pod 08</vt:lpstr>
      <vt:lpstr>Pod 09</vt:lpstr>
      <vt:lpstr>Pod 10</vt:lpstr>
      <vt:lpstr>Pod 11</vt:lpstr>
      <vt:lpstr>Pod 12</vt:lpstr>
      <vt:lpstr>Pod 13</vt:lpstr>
      <vt:lpstr>Pod 14</vt:lpstr>
      <vt:lpstr>Pod 15</vt:lpstr>
      <vt:lpstr>Pod 16</vt:lpstr>
      <vt:lpstr>Pod 17</vt:lpstr>
      <vt:lpstr>Pod 18</vt:lpstr>
      <vt:lpstr>Pod 19</vt:lpstr>
      <vt:lpstr>Pod 20</vt:lpstr>
      <vt:lpstr>Pod 21</vt:lpstr>
      <vt:lpstr>Pod 22</vt:lpstr>
      <vt:lpstr>Pod 23</vt:lpstr>
      <vt:lpstr>Pod 24</vt:lpstr>
      <vt:lpstr>Pod 25</vt:lpstr>
      <vt:lpstr>Pod 26</vt:lpstr>
      <vt:lpstr>Pod 27</vt:lpstr>
      <vt:lpstr>Pod 28</vt:lpstr>
      <vt:lpstr>Pod 29</vt:lpstr>
      <vt:lpstr>Pod 30</vt:lpstr>
      <vt:lpstr>Pod 31</vt:lpstr>
      <vt:lpstr>Pod 32</vt:lpstr>
      <vt:lpstr>Pod 33</vt:lpstr>
      <vt:lpstr>Pod 34</vt:lpstr>
      <vt:lpstr>Pod 35</vt:lpstr>
      <vt:lpstr>Pod 36</vt:lpstr>
      <vt:lpstr>Pod 37</vt:lpstr>
      <vt:lpstr>Pod 38</vt:lpstr>
      <vt:lpstr>Pod 39</vt:lpstr>
      <vt:lpstr>Pod 40</vt:lpstr>
      <vt:lpstr>Pod 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slack</dc:creator>
  <cp:lastModifiedBy>Khurram Afzal (kafzal)</cp:lastModifiedBy>
  <cp:lastPrinted>2017-02-01T14:14:13Z</cp:lastPrinted>
  <dcterms:created xsi:type="dcterms:W3CDTF">2016-10-24T01:52:45Z</dcterms:created>
  <dcterms:modified xsi:type="dcterms:W3CDTF">2024-02-06T22:58:22Z</dcterms:modified>
</cp:coreProperties>
</file>