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2\"/>
    </mc:Choice>
  </mc:AlternateContent>
  <bookViews>
    <workbookView xWindow="0" yWindow="0" windowWidth="19200" windowHeight="8820" activeTab="1"/>
  </bookViews>
  <sheets>
    <sheet name="Sistema1" sheetId="1" r:id="rId1"/>
    <sheet name="SISTEMA11" sheetId="3" r:id="rId2"/>
    <sheet name="Sistem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B4" i="3"/>
  <c r="BF14" i="3"/>
  <c r="BF13" i="3"/>
  <c r="BF12" i="3"/>
  <c r="BF7" i="3"/>
  <c r="BF10" i="3"/>
  <c r="BE10" i="3"/>
  <c r="BE12" i="3" s="1"/>
  <c r="BE13" i="3" s="1"/>
  <c r="BE14" i="3" s="1"/>
  <c r="BE7" i="3"/>
  <c r="BD12" i="3"/>
  <c r="BD13" i="3" s="1"/>
  <c r="BD14" i="3" s="1"/>
  <c r="BD10" i="3"/>
  <c r="BD7" i="3"/>
  <c r="BC12" i="3"/>
  <c r="BC13" i="3" s="1"/>
  <c r="BC14" i="3" s="1"/>
  <c r="BA10" i="3"/>
  <c r="BA12" i="3" s="1"/>
  <c r="BA13" i="3" s="1"/>
  <c r="BA14" i="3" s="1"/>
  <c r="BB10" i="3"/>
  <c r="BC10" i="3"/>
  <c r="BA7" i="3"/>
  <c r="BB7" i="3"/>
  <c r="BC7" i="3"/>
  <c r="BB4" i="3"/>
  <c r="BB12" i="3" s="1"/>
  <c r="BB13" i="3" s="1"/>
  <c r="BB14" i="3" s="1"/>
  <c r="AI4" i="3"/>
  <c r="AX13" i="3"/>
  <c r="AX14" i="3" s="1"/>
  <c r="AX12" i="3"/>
  <c r="AX10" i="3"/>
  <c r="AY10" i="3"/>
  <c r="AZ10" i="3"/>
  <c r="AZ12" i="3" s="1"/>
  <c r="AZ13" i="3" s="1"/>
  <c r="AZ14" i="3" s="1"/>
  <c r="AX7" i="3"/>
  <c r="AY7" i="3"/>
  <c r="AZ7" i="3"/>
  <c r="AY4" i="3"/>
  <c r="AY12" i="3" s="1"/>
  <c r="AY13" i="3" s="1"/>
  <c r="AY14" i="3" s="1"/>
  <c r="AV4" i="3"/>
  <c r="AU7" i="3"/>
  <c r="AV7" i="3"/>
  <c r="AW7" i="3"/>
  <c r="C4" i="3"/>
  <c r="AV12" i="3" l="1"/>
  <c r="AV13" i="3" s="1"/>
  <c r="AV14" i="3" s="1"/>
  <c r="AU10" i="3"/>
  <c r="AU12" i="3" s="1"/>
  <c r="AU13" i="3" s="1"/>
  <c r="AU14" i="3" s="1"/>
  <c r="AV10" i="3"/>
  <c r="AW10" i="3"/>
  <c r="AW12" i="3" s="1"/>
  <c r="AW13" i="3" s="1"/>
  <c r="AW14" i="3" s="1"/>
  <c r="AO12" i="3" l="1"/>
  <c r="AO13" i="3" s="1"/>
  <c r="AO14" i="3" s="1"/>
  <c r="AL10" i="3"/>
  <c r="AL12" i="3" s="1"/>
  <c r="AL16" i="3" s="1"/>
  <c r="AM10" i="3"/>
  <c r="AN10" i="3"/>
  <c r="AN12" i="3" s="1"/>
  <c r="AN13" i="3" s="1"/>
  <c r="AN14" i="3" s="1"/>
  <c r="AO10" i="3"/>
  <c r="AP10" i="3"/>
  <c r="AQ10" i="3"/>
  <c r="AQ12" i="3" s="1"/>
  <c r="AQ13" i="3" s="1"/>
  <c r="AQ14" i="3" s="1"/>
  <c r="AR10" i="3"/>
  <c r="AR12" i="3" s="1"/>
  <c r="AR13" i="3" s="1"/>
  <c r="AR14" i="3" s="1"/>
  <c r="AS10" i="3"/>
  <c r="AT10" i="3"/>
  <c r="AT12" i="3" s="1"/>
  <c r="AT13" i="3" s="1"/>
  <c r="AT14" i="3" s="1"/>
  <c r="AL7" i="3"/>
  <c r="AM7" i="3"/>
  <c r="AN7" i="3"/>
  <c r="AO7" i="3"/>
  <c r="AP7" i="3"/>
  <c r="AQ7" i="3"/>
  <c r="AR7" i="3"/>
  <c r="AS7" i="3"/>
  <c r="AT7" i="3"/>
  <c r="AS4" i="3"/>
  <c r="AS12" i="3" s="1"/>
  <c r="AS13" i="3" s="1"/>
  <c r="AS14" i="3" s="1"/>
  <c r="AP4" i="3"/>
  <c r="AP12" i="3" s="1"/>
  <c r="AP13" i="3" s="1"/>
  <c r="AP14" i="3" s="1"/>
  <c r="AM4" i="3"/>
  <c r="AM12" i="3" s="1"/>
  <c r="AM13" i="3" s="1"/>
  <c r="AM14" i="3" s="1"/>
  <c r="AJ4" i="3"/>
  <c r="AA4" i="3"/>
  <c r="Z4" i="3"/>
  <c r="U4" i="3"/>
  <c r="X4" i="3"/>
  <c r="O4" i="3"/>
  <c r="N4" i="3"/>
  <c r="AB12" i="3"/>
  <c r="AB13" i="3" s="1"/>
  <c r="AB14" i="3" s="1"/>
  <c r="Z10" i="3"/>
  <c r="AA10" i="3"/>
  <c r="AB10" i="3"/>
  <c r="AC10" i="3"/>
  <c r="AD10" i="3"/>
  <c r="AE10" i="3"/>
  <c r="AE12" i="3" s="1"/>
  <c r="AE13" i="3" s="1"/>
  <c r="AE14" i="3" s="1"/>
  <c r="Z7" i="3"/>
  <c r="AA7" i="3"/>
  <c r="AB7" i="3"/>
  <c r="AC7" i="3"/>
  <c r="AD7" i="3"/>
  <c r="AE7" i="3"/>
  <c r="AD4" i="3"/>
  <c r="AD12" i="3" s="1"/>
  <c r="AD13" i="3" s="1"/>
  <c r="AD14" i="3" s="1"/>
  <c r="AC4" i="3"/>
  <c r="AC12" i="3" s="1"/>
  <c r="AC13" i="3" s="1"/>
  <c r="AC14" i="3" s="1"/>
  <c r="Q10" i="3"/>
  <c r="Q12" i="3" s="1"/>
  <c r="Q13" i="3" s="1"/>
  <c r="Q14" i="3" s="1"/>
  <c r="S10" i="3"/>
  <c r="S12" i="3" s="1"/>
  <c r="S13" i="3" s="1"/>
  <c r="S14" i="3" s="1"/>
  <c r="S7" i="3"/>
  <c r="Q7" i="3"/>
  <c r="AA12" i="3" l="1"/>
  <c r="AA13" i="3" s="1"/>
  <c r="AA14" i="3" s="1"/>
  <c r="Z12" i="3"/>
  <c r="Z13" i="3" s="1"/>
  <c r="Z14" i="3" s="1"/>
  <c r="AL13" i="3"/>
  <c r="AL14" i="3" s="1"/>
  <c r="AI10" i="3"/>
  <c r="AI12" i="3" s="1"/>
  <c r="AJ10" i="3"/>
  <c r="AJ12" i="3" s="1"/>
  <c r="AK10" i="3"/>
  <c r="AK12" i="3" s="1"/>
  <c r="AI7" i="3"/>
  <c r="AJ7" i="3"/>
  <c r="AK7" i="3"/>
  <c r="AF4" i="3"/>
  <c r="AG4" i="3"/>
  <c r="AF10" i="3"/>
  <c r="AG10" i="3"/>
  <c r="AG12" i="3" s="1"/>
  <c r="AG16" i="3" s="1"/>
  <c r="AH10" i="3"/>
  <c r="AH12" i="3" s="1"/>
  <c r="AH13" i="3" s="1"/>
  <c r="AH14" i="3" s="1"/>
  <c r="AF7" i="3"/>
  <c r="AG7" i="3"/>
  <c r="AH7" i="3"/>
  <c r="W10" i="3"/>
  <c r="W12" i="3" s="1"/>
  <c r="W13" i="3" s="1"/>
  <c r="W14" i="3" s="1"/>
  <c r="X10" i="3"/>
  <c r="X12" i="3" s="1"/>
  <c r="X13" i="3" s="1"/>
  <c r="X14" i="3" s="1"/>
  <c r="Y10" i="3"/>
  <c r="Y12" i="3" s="1"/>
  <c r="Y13" i="3" s="1"/>
  <c r="Y14" i="3" s="1"/>
  <c r="W7" i="3"/>
  <c r="X7" i="3"/>
  <c r="Y7" i="3"/>
  <c r="T4" i="3"/>
  <c r="T10" i="3"/>
  <c r="T12" i="3" s="1"/>
  <c r="T13" i="3" s="1"/>
  <c r="T14" i="3" s="1"/>
  <c r="U10" i="3"/>
  <c r="U12" i="3" s="1"/>
  <c r="U13" i="3" s="1"/>
  <c r="U14" i="3" s="1"/>
  <c r="V10" i="3"/>
  <c r="V12" i="3" s="1"/>
  <c r="V13" i="3" s="1"/>
  <c r="V14" i="3" s="1"/>
  <c r="T7" i="3"/>
  <c r="U7" i="3"/>
  <c r="V7" i="3"/>
  <c r="R10" i="3"/>
  <c r="R12" i="3" s="1"/>
  <c r="R13" i="3" s="1"/>
  <c r="R14" i="3" s="1"/>
  <c r="R7" i="3"/>
  <c r="N10" i="3"/>
  <c r="N12" i="3" s="1"/>
  <c r="N13" i="3" s="1"/>
  <c r="N14" i="3" s="1"/>
  <c r="O10" i="3"/>
  <c r="P10" i="3"/>
  <c r="P12" i="3" s="1"/>
  <c r="P13" i="3" s="1"/>
  <c r="P14" i="3" s="1"/>
  <c r="N7" i="3"/>
  <c r="O7" i="3"/>
  <c r="P7" i="3"/>
  <c r="L4" i="3"/>
  <c r="K4" i="3"/>
  <c r="K7" i="3"/>
  <c r="L7" i="3"/>
  <c r="M7" i="3"/>
  <c r="H7" i="3"/>
  <c r="I7" i="3"/>
  <c r="J7" i="3"/>
  <c r="E7" i="3"/>
  <c r="F7" i="3"/>
  <c r="G7" i="3"/>
  <c r="AF12" i="3" l="1"/>
  <c r="AF16" i="3" s="1"/>
  <c r="AI13" i="3"/>
  <c r="AI14" i="3" s="1"/>
  <c r="AI16" i="3"/>
  <c r="AJ13" i="3"/>
  <c r="AJ14" i="3" s="1"/>
  <c r="AJ16" i="3"/>
  <c r="AK13" i="3"/>
  <c r="AK14" i="3" s="1"/>
  <c r="AK16" i="3"/>
  <c r="O12" i="3"/>
  <c r="O13" i="3" s="1"/>
  <c r="O14" i="3" s="1"/>
  <c r="AG13" i="3"/>
  <c r="AG14" i="3" s="1"/>
  <c r="AH16" i="3"/>
  <c r="C10" i="3"/>
  <c r="D10" i="3"/>
  <c r="E10" i="3"/>
  <c r="E12" i="3" s="1"/>
  <c r="E13" i="3" s="1"/>
  <c r="E14" i="3" s="1"/>
  <c r="F10" i="3"/>
  <c r="F12" i="3" s="1"/>
  <c r="F13" i="3" s="1"/>
  <c r="F14" i="3" s="1"/>
  <c r="G10" i="3"/>
  <c r="G12" i="3" s="1"/>
  <c r="G13" i="3" s="1"/>
  <c r="G14" i="3" s="1"/>
  <c r="H10" i="3"/>
  <c r="H12" i="3" s="1"/>
  <c r="H13" i="3" s="1"/>
  <c r="H14" i="3" s="1"/>
  <c r="I10" i="3"/>
  <c r="I12" i="3" s="1"/>
  <c r="I13" i="3" s="1"/>
  <c r="I14" i="3" s="1"/>
  <c r="J10" i="3"/>
  <c r="J12" i="3" s="1"/>
  <c r="J13" i="3" s="1"/>
  <c r="J14" i="3" s="1"/>
  <c r="K10" i="3"/>
  <c r="K12" i="3" s="1"/>
  <c r="K13" i="3" s="1"/>
  <c r="K14" i="3" s="1"/>
  <c r="L10" i="3"/>
  <c r="L12" i="3" s="1"/>
  <c r="L13" i="3" s="1"/>
  <c r="L14" i="3" s="1"/>
  <c r="M10" i="3"/>
  <c r="M12" i="3" s="1"/>
  <c r="M13" i="3" s="1"/>
  <c r="M14" i="3" s="1"/>
  <c r="B10" i="3"/>
  <c r="D7" i="3"/>
  <c r="C7" i="3"/>
  <c r="B7" i="3"/>
  <c r="AF13" i="3" l="1"/>
  <c r="AF14" i="3" s="1"/>
  <c r="C12" i="3"/>
  <c r="C13" i="3" s="1"/>
  <c r="C14" i="3" s="1"/>
  <c r="D12" i="3"/>
  <c r="D13" i="3" s="1"/>
  <c r="D14" i="3" s="1"/>
  <c r="B12" i="3"/>
  <c r="B13" i="3" s="1"/>
  <c r="B14" i="3" s="1"/>
</calcChain>
</file>

<file path=xl/sharedStrings.xml><?xml version="1.0" encoding="utf-8"?>
<sst xmlns="http://schemas.openxmlformats.org/spreadsheetml/2006/main" count="135" uniqueCount="36">
  <si>
    <t>Sistema 1 Fase A</t>
  </si>
  <si>
    <t>Armónicos fuera de norma</t>
  </si>
  <si>
    <t>%norma</t>
  </si>
  <si>
    <t>QfactorCalidad</t>
  </si>
  <si>
    <t>Ki</t>
  </si>
  <si>
    <t>R</t>
  </si>
  <si>
    <t>C</t>
  </si>
  <si>
    <t>L</t>
  </si>
  <si>
    <t>Corriente fundamental</t>
  </si>
  <si>
    <t>Sistema 1 Fase B</t>
  </si>
  <si>
    <t>Sistema 1 Fase C</t>
  </si>
  <si>
    <t>Sistema 2 Fase A</t>
  </si>
  <si>
    <t>Sistema 2 Fase B</t>
  </si>
  <si>
    <t>i enesima</t>
  </si>
  <si>
    <t>OBS</t>
  </si>
  <si>
    <t>3 dentro de norma</t>
  </si>
  <si>
    <t>6,1m</t>
  </si>
  <si>
    <t>6,4m</t>
  </si>
  <si>
    <t>174u</t>
  </si>
  <si>
    <t>63.1m</t>
  </si>
  <si>
    <t>0,436m</t>
  </si>
  <si>
    <t>43,86u</t>
  </si>
  <si>
    <t>Q</t>
  </si>
  <si>
    <t>i1ef</t>
  </si>
  <si>
    <t>inef</t>
  </si>
  <si>
    <t>n</t>
  </si>
  <si>
    <t>Fase A</t>
  </si>
  <si>
    <t>Fase B</t>
  </si>
  <si>
    <t>Fase C</t>
  </si>
  <si>
    <t>Ls</t>
  </si>
  <si>
    <t>Rs</t>
  </si>
  <si>
    <t>in</t>
  </si>
  <si>
    <t>w</t>
  </si>
  <si>
    <t>R ByPass</t>
  </si>
  <si>
    <t>Q ByPass</t>
  </si>
  <si>
    <t xml:space="preserve">la wea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</si>
</sst>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"/>
    <numFmt numFmtId="173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4" fillId="5" borderId="3" applyNumberFormat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27">
    <xf numFmtId="0" fontId="0" fillId="0" borderId="0" xfId="0"/>
    <xf numFmtId="0" fontId="0" fillId="3" borderId="2" xfId="2" applyFont="1"/>
    <xf numFmtId="0" fontId="2" fillId="2" borderId="1" xfId="1"/>
    <xf numFmtId="164" fontId="0" fillId="3" borderId="2" xfId="2" applyNumberFormat="1" applyFont="1"/>
    <xf numFmtId="164" fontId="2" fillId="2" borderId="1" xfId="1" applyNumberFormat="1"/>
    <xf numFmtId="0" fontId="2" fillId="3" borderId="2" xfId="2" applyFont="1"/>
    <xf numFmtId="164" fontId="2" fillId="3" borderId="2" xfId="2" applyNumberFormat="1" applyFont="1"/>
    <xf numFmtId="3" fontId="0" fillId="0" borderId="0" xfId="0" applyNumberFormat="1"/>
    <xf numFmtId="0" fontId="4" fillId="5" borderId="3" xfId="4"/>
    <xf numFmtId="164" fontId="4" fillId="5" borderId="3" xfId="4" applyNumberFormat="1"/>
    <xf numFmtId="0" fontId="3" fillId="4" borderId="2" xfId="3" applyBorder="1"/>
    <xf numFmtId="0" fontId="3" fillId="4" borderId="0" xfId="3"/>
    <xf numFmtId="0" fontId="3" fillId="4" borderId="1" xfId="3" applyBorder="1"/>
    <xf numFmtId="164" fontId="3" fillId="4" borderId="1" xfId="3" applyNumberFormat="1" applyBorder="1"/>
    <xf numFmtId="165" fontId="2" fillId="3" borderId="2" xfId="2" applyNumberFormat="1" applyFont="1"/>
    <xf numFmtId="165" fontId="2" fillId="2" borderId="1" xfId="1" applyNumberFormat="1"/>
    <xf numFmtId="0" fontId="6" fillId="7" borderId="2" xfId="6" applyBorder="1"/>
    <xf numFmtId="0" fontId="6" fillId="7" borderId="0" xfId="6" applyBorder="1"/>
    <xf numFmtId="0" fontId="6" fillId="7" borderId="0" xfId="6"/>
    <xf numFmtId="0" fontId="5" fillId="6" borderId="2" xfId="5" applyBorder="1"/>
    <xf numFmtId="0" fontId="5" fillId="6" borderId="0" xfId="5" applyBorder="1"/>
    <xf numFmtId="0" fontId="5" fillId="6" borderId="0" xfId="5"/>
    <xf numFmtId="165" fontId="5" fillId="6" borderId="2" xfId="5" applyNumberFormat="1" applyBorder="1"/>
    <xf numFmtId="164" fontId="5" fillId="6" borderId="2" xfId="5" applyNumberFormat="1" applyBorder="1"/>
    <xf numFmtId="165" fontId="6" fillId="7" borderId="2" xfId="6" applyNumberFormat="1" applyBorder="1"/>
    <xf numFmtId="164" fontId="6" fillId="7" borderId="2" xfId="6" applyNumberFormat="1" applyBorder="1"/>
    <xf numFmtId="173" fontId="2" fillId="2" borderId="1" xfId="1" applyNumberFormat="1"/>
  </cellXfs>
  <cellStyles count="7">
    <cellStyle name="Buena" xfId="5" builtinId="26"/>
    <cellStyle name="Celda de comprobación" xfId="4" builtinId="23"/>
    <cellStyle name="Entrada" xfId="1" builtinId="20"/>
    <cellStyle name="Incorrecto" xfId="6" builtinId="27"/>
    <cellStyle name="Neutral" xfId="3" builtinId="28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E16" sqref="E16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  <col min="12" max="12" width="17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13</v>
      </c>
      <c r="L1" t="s">
        <v>14</v>
      </c>
    </row>
    <row r="2" spans="1:12" x14ac:dyDescent="0.25">
      <c r="C2">
        <v>3</v>
      </c>
      <c r="D2">
        <v>12</v>
      </c>
      <c r="E2">
        <v>1000</v>
      </c>
      <c r="F2">
        <v>6</v>
      </c>
      <c r="G2" t="s">
        <v>16</v>
      </c>
      <c r="H2" t="s">
        <v>17</v>
      </c>
      <c r="I2" t="s">
        <v>18</v>
      </c>
      <c r="J2">
        <v>241.17</v>
      </c>
      <c r="K2">
        <v>47.15</v>
      </c>
      <c r="L2" t="s">
        <v>15</v>
      </c>
    </row>
    <row r="3" spans="1:12" x14ac:dyDescent="0.25">
      <c r="C3">
        <v>23</v>
      </c>
      <c r="D3">
        <v>2</v>
      </c>
      <c r="F3">
        <v>1</v>
      </c>
      <c r="G3" t="s">
        <v>19</v>
      </c>
      <c r="H3" t="s">
        <v>20</v>
      </c>
      <c r="I3" t="s">
        <v>21</v>
      </c>
      <c r="J3">
        <v>239.62</v>
      </c>
      <c r="K3">
        <v>5.9880000000000004</v>
      </c>
    </row>
    <row r="4" spans="1:12" x14ac:dyDescent="0.25">
      <c r="C4">
        <v>25</v>
      </c>
      <c r="D4">
        <v>2</v>
      </c>
      <c r="F4">
        <v>7.4999999999999997E-3</v>
      </c>
    </row>
    <row r="5" spans="1:12" x14ac:dyDescent="0.25">
      <c r="C5">
        <v>27</v>
      </c>
      <c r="D5">
        <v>2</v>
      </c>
      <c r="F5">
        <v>7.4999999999999997E-3</v>
      </c>
    </row>
    <row r="6" spans="1:12" x14ac:dyDescent="0.25">
      <c r="C6">
        <v>35</v>
      </c>
      <c r="D6">
        <v>1</v>
      </c>
      <c r="F6">
        <v>2.9999999999999997E-4</v>
      </c>
    </row>
    <row r="7" spans="1:12" x14ac:dyDescent="0.25">
      <c r="C7">
        <v>37</v>
      </c>
      <c r="D7">
        <v>1</v>
      </c>
      <c r="F7">
        <v>2.9999999999999997E-4</v>
      </c>
    </row>
    <row r="8" spans="1:12" x14ac:dyDescent="0.25">
      <c r="C8">
        <v>39</v>
      </c>
      <c r="D8">
        <v>1</v>
      </c>
      <c r="F8">
        <v>2.9999999999999997E-4</v>
      </c>
    </row>
    <row r="9" spans="1:12" x14ac:dyDescent="0.25">
      <c r="C9">
        <v>41</v>
      </c>
      <c r="D9">
        <v>1</v>
      </c>
      <c r="F9">
        <v>2.9999999999999997E-4</v>
      </c>
    </row>
    <row r="10" spans="1:12" x14ac:dyDescent="0.25">
      <c r="C10">
        <v>43</v>
      </c>
      <c r="D10">
        <v>1</v>
      </c>
      <c r="F10">
        <v>2.9999999999999997E-4</v>
      </c>
    </row>
    <row r="11" spans="1:12" x14ac:dyDescent="0.25">
      <c r="C11">
        <v>45</v>
      </c>
      <c r="D11">
        <v>1</v>
      </c>
      <c r="F11">
        <v>2.9999999999999997E-4</v>
      </c>
    </row>
    <row r="12" spans="1:12" x14ac:dyDescent="0.25">
      <c r="C12">
        <v>47</v>
      </c>
      <c r="D12">
        <v>1</v>
      </c>
      <c r="F12">
        <v>2.9999999999999997E-4</v>
      </c>
    </row>
    <row r="13" spans="1:12" x14ac:dyDescent="0.25">
      <c r="C13">
        <v>49</v>
      </c>
      <c r="D13">
        <v>1</v>
      </c>
      <c r="F13">
        <v>2.9999999999999997E-4</v>
      </c>
    </row>
    <row r="15" spans="1:12" x14ac:dyDescent="0.25">
      <c r="A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1:12" x14ac:dyDescent="0.25">
      <c r="C16">
        <v>3</v>
      </c>
      <c r="D16">
        <v>10</v>
      </c>
      <c r="F16">
        <v>0.04</v>
      </c>
    </row>
    <row r="17" spans="3:6" x14ac:dyDescent="0.25">
      <c r="C17">
        <v>5</v>
      </c>
      <c r="D17">
        <v>10</v>
      </c>
      <c r="F17">
        <v>7.4999999999999997E-3</v>
      </c>
    </row>
    <row r="18" spans="3:6" x14ac:dyDescent="0.25">
      <c r="C18">
        <v>7</v>
      </c>
      <c r="D18">
        <v>10</v>
      </c>
      <c r="F18">
        <v>7.4999999999999997E-3</v>
      </c>
    </row>
    <row r="19" spans="3:6" x14ac:dyDescent="0.25">
      <c r="C19">
        <v>11</v>
      </c>
      <c r="D19">
        <v>4.5</v>
      </c>
      <c r="F19">
        <v>7.4999999999999997E-3</v>
      </c>
    </row>
    <row r="20" spans="3:6" x14ac:dyDescent="0.25">
      <c r="C20">
        <v>13</v>
      </c>
      <c r="D20">
        <v>4.5</v>
      </c>
      <c r="F20">
        <v>2.9999999999999997E-4</v>
      </c>
    </row>
    <row r="21" spans="3:6" x14ac:dyDescent="0.25">
      <c r="C21">
        <v>15</v>
      </c>
      <c r="D21">
        <v>4.5</v>
      </c>
      <c r="F21">
        <v>2.9999999999999997E-4</v>
      </c>
    </row>
    <row r="22" spans="3:6" x14ac:dyDescent="0.25">
      <c r="C22">
        <v>17</v>
      </c>
      <c r="D22">
        <v>4</v>
      </c>
      <c r="F22">
        <v>2.9999999999999997E-4</v>
      </c>
    </row>
    <row r="23" spans="3:6" x14ac:dyDescent="0.25">
      <c r="C23">
        <v>23</v>
      </c>
      <c r="D23">
        <v>1.5</v>
      </c>
      <c r="F23">
        <v>2.9999999999999997E-4</v>
      </c>
    </row>
    <row r="24" spans="3:6" x14ac:dyDescent="0.25">
      <c r="C24">
        <v>25</v>
      </c>
      <c r="D24">
        <v>1.5</v>
      </c>
      <c r="F24">
        <v>2.9999999999999997E-4</v>
      </c>
    </row>
    <row r="25" spans="3:6" x14ac:dyDescent="0.25">
      <c r="C25">
        <v>27</v>
      </c>
      <c r="D25">
        <v>1.5</v>
      </c>
      <c r="F25">
        <v>2.9999999999999997E-4</v>
      </c>
    </row>
    <row r="26" spans="3:6" x14ac:dyDescent="0.25">
      <c r="C26">
        <v>29</v>
      </c>
      <c r="D26">
        <v>1.5</v>
      </c>
      <c r="F26">
        <v>2.9999999999999997E-4</v>
      </c>
    </row>
    <row r="27" spans="3:6" x14ac:dyDescent="0.25">
      <c r="C27">
        <v>31</v>
      </c>
      <c r="D27">
        <v>1.5</v>
      </c>
      <c r="F27">
        <v>2.9999999999999997E-4</v>
      </c>
    </row>
    <row r="28" spans="3:6" x14ac:dyDescent="0.25">
      <c r="C28">
        <v>35</v>
      </c>
      <c r="D28">
        <v>0.7</v>
      </c>
    </row>
    <row r="29" spans="3:6" x14ac:dyDescent="0.25">
      <c r="C29">
        <v>37</v>
      </c>
      <c r="D29">
        <v>0.7</v>
      </c>
    </row>
    <row r="30" spans="3:6" x14ac:dyDescent="0.25">
      <c r="C30">
        <v>39</v>
      </c>
      <c r="D30">
        <v>0.7</v>
      </c>
    </row>
    <row r="31" spans="3:6" x14ac:dyDescent="0.25">
      <c r="C31">
        <v>41</v>
      </c>
      <c r="D31">
        <v>0.7</v>
      </c>
    </row>
    <row r="33" spans="1:10" x14ac:dyDescent="0.25">
      <c r="A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C34">
        <v>3</v>
      </c>
      <c r="D34">
        <v>12</v>
      </c>
      <c r="F34">
        <v>0.04</v>
      </c>
    </row>
    <row r="35" spans="1:10" x14ac:dyDescent="0.25">
      <c r="C35">
        <v>5</v>
      </c>
      <c r="D35">
        <v>12</v>
      </c>
      <c r="F35">
        <v>0.04</v>
      </c>
    </row>
    <row r="36" spans="1:10" x14ac:dyDescent="0.25">
      <c r="C36">
        <v>11</v>
      </c>
      <c r="D36">
        <v>5.5</v>
      </c>
      <c r="F36">
        <v>7.4999999999999997E-3</v>
      </c>
    </row>
    <row r="37" spans="1:10" x14ac:dyDescent="0.25">
      <c r="C37">
        <v>23</v>
      </c>
      <c r="D37">
        <v>2</v>
      </c>
      <c r="F37">
        <v>7.4999999999999997E-3</v>
      </c>
    </row>
    <row r="38" spans="1:10" x14ac:dyDescent="0.25">
      <c r="C38">
        <v>25</v>
      </c>
      <c r="D38">
        <v>2</v>
      </c>
      <c r="F38">
        <v>2.9999999999999997E-4</v>
      </c>
    </row>
    <row r="39" spans="1:10" x14ac:dyDescent="0.25">
      <c r="C39">
        <v>27</v>
      </c>
      <c r="D39">
        <v>2</v>
      </c>
      <c r="F39">
        <v>2.9999999999999997E-4</v>
      </c>
    </row>
    <row r="40" spans="1:10" x14ac:dyDescent="0.25">
      <c r="C40">
        <v>29</v>
      </c>
      <c r="D40">
        <v>2</v>
      </c>
      <c r="F40">
        <v>2.9999999999999997E-4</v>
      </c>
    </row>
    <row r="41" spans="1:10" x14ac:dyDescent="0.25">
      <c r="C41">
        <v>35</v>
      </c>
      <c r="D41">
        <v>1</v>
      </c>
      <c r="F41">
        <v>2.9999999999999997E-4</v>
      </c>
    </row>
    <row r="42" spans="1:10" x14ac:dyDescent="0.25">
      <c r="C42">
        <v>37</v>
      </c>
      <c r="D42">
        <v>1</v>
      </c>
      <c r="F42">
        <v>2.9999999999999997E-4</v>
      </c>
    </row>
    <row r="43" spans="1:10" x14ac:dyDescent="0.25">
      <c r="C43">
        <v>39</v>
      </c>
      <c r="D43">
        <v>1</v>
      </c>
      <c r="F43">
        <v>2.9999999999999997E-4</v>
      </c>
    </row>
    <row r="44" spans="1:10" x14ac:dyDescent="0.25">
      <c r="C44">
        <v>41</v>
      </c>
      <c r="D44">
        <v>1</v>
      </c>
      <c r="F44">
        <v>2.9999999999999997E-4</v>
      </c>
    </row>
    <row r="45" spans="1:10" x14ac:dyDescent="0.25">
      <c r="C45">
        <v>43</v>
      </c>
      <c r="D45">
        <v>1</v>
      </c>
      <c r="F45">
        <v>2.9999999999999997E-4</v>
      </c>
    </row>
    <row r="46" spans="1:10" x14ac:dyDescent="0.25">
      <c r="C46">
        <v>45</v>
      </c>
      <c r="D46">
        <v>1</v>
      </c>
    </row>
    <row r="47" spans="1:10" x14ac:dyDescent="0.25">
      <c r="C47">
        <v>47</v>
      </c>
      <c r="D47">
        <v>1</v>
      </c>
    </row>
    <row r="48" spans="1:10" x14ac:dyDescent="0.25">
      <c r="C48">
        <v>49</v>
      </c>
      <c r="D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abSelected="1" topLeftCell="AP1" workbookViewId="0">
      <selection activeCell="AT19" sqref="AT19"/>
    </sheetView>
  </sheetViews>
  <sheetFormatPr baseColWidth="10" defaultRowHeight="15" x14ac:dyDescent="0.25"/>
  <cols>
    <col min="2" max="2" width="12" bestFit="1" customWidth="1"/>
    <col min="5" max="5" width="12" bestFit="1" customWidth="1"/>
    <col min="17" max="19" width="12" bestFit="1" customWidth="1"/>
    <col min="44" max="44" width="13.7109375" customWidth="1"/>
  </cols>
  <sheetData>
    <row r="1" spans="1:58" ht="16.5" thickTop="1" thickBot="1" x14ac:dyDescent="0.3">
      <c r="B1" s="1" t="s">
        <v>26</v>
      </c>
      <c r="C1" s="1" t="s">
        <v>27</v>
      </c>
      <c r="D1" s="1" t="s">
        <v>28</v>
      </c>
      <c r="E1" s="2" t="s">
        <v>26</v>
      </c>
      <c r="F1" s="2" t="s">
        <v>27</v>
      </c>
      <c r="G1" s="2" t="s">
        <v>28</v>
      </c>
      <c r="H1" s="1" t="s">
        <v>26</v>
      </c>
      <c r="I1" s="1" t="s">
        <v>27</v>
      </c>
      <c r="J1" s="1" t="s">
        <v>28</v>
      </c>
      <c r="K1" s="2" t="s">
        <v>26</v>
      </c>
      <c r="L1" s="2" t="s">
        <v>27</v>
      </c>
      <c r="M1" s="2" t="s">
        <v>28</v>
      </c>
      <c r="N1" s="1" t="s">
        <v>26</v>
      </c>
      <c r="O1" s="1" t="s">
        <v>27</v>
      </c>
      <c r="P1" s="1" t="s">
        <v>28</v>
      </c>
      <c r="Q1" s="12" t="s">
        <v>26</v>
      </c>
      <c r="R1" s="12" t="s">
        <v>27</v>
      </c>
      <c r="S1" s="12" t="s">
        <v>28</v>
      </c>
      <c r="T1" s="2" t="s">
        <v>26</v>
      </c>
      <c r="U1" s="2" t="s">
        <v>27</v>
      </c>
      <c r="V1" s="2" t="s">
        <v>28</v>
      </c>
      <c r="W1" s="1" t="s">
        <v>26</v>
      </c>
      <c r="X1" s="1" t="s">
        <v>27</v>
      </c>
      <c r="Y1" s="1" t="s">
        <v>28</v>
      </c>
      <c r="Z1" s="8" t="s">
        <v>26</v>
      </c>
      <c r="AA1" s="8" t="s">
        <v>27</v>
      </c>
      <c r="AB1" s="8" t="s">
        <v>28</v>
      </c>
      <c r="AC1" s="1" t="s">
        <v>26</v>
      </c>
      <c r="AD1" s="1" t="s">
        <v>27</v>
      </c>
      <c r="AE1" s="1" t="s">
        <v>28</v>
      </c>
      <c r="AF1" s="2" t="s">
        <v>26</v>
      </c>
      <c r="AG1" s="2" t="s">
        <v>27</v>
      </c>
      <c r="AH1" s="2" t="s">
        <v>28</v>
      </c>
      <c r="AI1" s="1" t="s">
        <v>26</v>
      </c>
      <c r="AJ1" s="1" t="s">
        <v>27</v>
      </c>
      <c r="AK1" s="1" t="s">
        <v>28</v>
      </c>
      <c r="AL1" s="2" t="s">
        <v>26</v>
      </c>
      <c r="AM1" s="2" t="s">
        <v>27</v>
      </c>
      <c r="AN1" s="2" t="s">
        <v>28</v>
      </c>
      <c r="AO1" s="1" t="s">
        <v>26</v>
      </c>
      <c r="AP1" s="1" t="s">
        <v>27</v>
      </c>
      <c r="AQ1" s="1" t="s">
        <v>28</v>
      </c>
      <c r="AR1" s="2" t="s">
        <v>26</v>
      </c>
      <c r="AS1" s="2" t="s">
        <v>27</v>
      </c>
      <c r="AT1" s="2" t="s">
        <v>28</v>
      </c>
      <c r="AU1" s="1" t="s">
        <v>26</v>
      </c>
      <c r="AV1" s="1" t="s">
        <v>27</v>
      </c>
      <c r="AW1" s="1" t="s">
        <v>28</v>
      </c>
      <c r="AX1" s="2" t="s">
        <v>26</v>
      </c>
      <c r="AY1" s="2" t="s">
        <v>27</v>
      </c>
      <c r="AZ1" s="2" t="s">
        <v>28</v>
      </c>
      <c r="BA1" s="1" t="s">
        <v>26</v>
      </c>
      <c r="BB1" s="1" t="s">
        <v>27</v>
      </c>
      <c r="BC1" s="1" t="s">
        <v>28</v>
      </c>
      <c r="BD1" s="19" t="s">
        <v>26</v>
      </c>
      <c r="BE1" s="16" t="s">
        <v>26</v>
      </c>
      <c r="BF1" s="16" t="s">
        <v>28</v>
      </c>
    </row>
    <row r="2" spans="1:58" ht="16.5" thickTop="1" thickBot="1" x14ac:dyDescent="0.3">
      <c r="A2" t="s">
        <v>25</v>
      </c>
      <c r="B2" s="1">
        <v>3</v>
      </c>
      <c r="C2" s="1">
        <v>3</v>
      </c>
      <c r="D2" s="1">
        <v>3</v>
      </c>
      <c r="E2" s="2">
        <v>5</v>
      </c>
      <c r="F2" s="2">
        <v>5</v>
      </c>
      <c r="G2" s="2">
        <v>5</v>
      </c>
      <c r="H2" s="1">
        <v>7</v>
      </c>
      <c r="I2" s="1">
        <v>7</v>
      </c>
      <c r="J2" s="1">
        <v>7</v>
      </c>
      <c r="K2" s="2">
        <v>11</v>
      </c>
      <c r="L2" s="2">
        <v>11</v>
      </c>
      <c r="M2" s="2">
        <v>11</v>
      </c>
      <c r="N2" s="5">
        <v>13</v>
      </c>
      <c r="O2" s="5">
        <v>13</v>
      </c>
      <c r="P2" s="5">
        <v>13</v>
      </c>
      <c r="Q2" s="12">
        <v>9</v>
      </c>
      <c r="R2" s="12">
        <v>9</v>
      </c>
      <c r="S2" s="12">
        <v>9</v>
      </c>
      <c r="T2" s="2">
        <v>15</v>
      </c>
      <c r="U2" s="2">
        <v>15</v>
      </c>
      <c r="V2" s="2">
        <v>15</v>
      </c>
      <c r="W2" s="5">
        <v>17</v>
      </c>
      <c r="X2" s="5">
        <v>17</v>
      </c>
      <c r="Y2" s="5">
        <v>17</v>
      </c>
      <c r="Z2" s="8">
        <v>19</v>
      </c>
      <c r="AA2" s="8">
        <v>19</v>
      </c>
      <c r="AB2" s="8">
        <v>19</v>
      </c>
      <c r="AC2" s="10">
        <v>21</v>
      </c>
      <c r="AD2" s="10">
        <v>21</v>
      </c>
      <c r="AE2" s="11">
        <v>21</v>
      </c>
      <c r="AF2" s="2">
        <v>23</v>
      </c>
      <c r="AG2" s="2">
        <v>23</v>
      </c>
      <c r="AH2" s="2">
        <v>23</v>
      </c>
      <c r="AI2" s="5">
        <v>25</v>
      </c>
      <c r="AJ2" s="5">
        <v>25</v>
      </c>
      <c r="AK2" s="5">
        <v>25</v>
      </c>
      <c r="AL2" s="2">
        <v>27</v>
      </c>
      <c r="AM2" s="2">
        <v>27</v>
      </c>
      <c r="AN2" s="2">
        <v>27</v>
      </c>
      <c r="AO2" s="5">
        <v>29</v>
      </c>
      <c r="AP2" s="5">
        <v>29</v>
      </c>
      <c r="AQ2" s="5">
        <v>29</v>
      </c>
      <c r="AR2" s="2">
        <v>31</v>
      </c>
      <c r="AS2" s="2">
        <v>31</v>
      </c>
      <c r="AT2" s="2">
        <v>31</v>
      </c>
      <c r="AU2" s="5">
        <v>35</v>
      </c>
      <c r="AV2" s="5">
        <v>35</v>
      </c>
      <c r="AW2" s="5">
        <v>35</v>
      </c>
      <c r="AX2" s="2">
        <v>33</v>
      </c>
      <c r="AY2" s="2">
        <v>33</v>
      </c>
      <c r="AZ2" s="2">
        <v>33</v>
      </c>
      <c r="BA2" s="5">
        <v>39</v>
      </c>
      <c r="BB2" s="5">
        <v>39</v>
      </c>
      <c r="BC2" s="5">
        <v>39</v>
      </c>
      <c r="BD2" s="20">
        <v>37</v>
      </c>
      <c r="BE2" s="17">
        <v>45</v>
      </c>
      <c r="BF2" s="17">
        <v>45</v>
      </c>
    </row>
    <row r="3" spans="1:58" ht="16.5" thickTop="1" thickBot="1" x14ac:dyDescent="0.3">
      <c r="A3" t="s">
        <v>22</v>
      </c>
      <c r="B3" s="1">
        <v>1500</v>
      </c>
      <c r="C3" s="1">
        <v>1000</v>
      </c>
      <c r="D3" s="1">
        <v>1500</v>
      </c>
      <c r="E3" s="2">
        <v>700</v>
      </c>
      <c r="F3" s="2">
        <v>700</v>
      </c>
      <c r="G3" s="2">
        <v>700</v>
      </c>
      <c r="H3" s="1">
        <v>700</v>
      </c>
      <c r="I3" s="1">
        <v>700</v>
      </c>
      <c r="J3" s="1">
        <v>700</v>
      </c>
      <c r="K3" s="2">
        <v>500</v>
      </c>
      <c r="L3" s="2">
        <v>500</v>
      </c>
      <c r="M3" s="2">
        <v>500</v>
      </c>
      <c r="N3" s="5">
        <v>200</v>
      </c>
      <c r="O3" s="5">
        <v>200</v>
      </c>
      <c r="P3" s="5">
        <v>200</v>
      </c>
      <c r="Q3" s="12">
        <v>250</v>
      </c>
      <c r="R3" s="12">
        <v>250</v>
      </c>
      <c r="S3" s="12">
        <v>250</v>
      </c>
      <c r="T3" s="2">
        <v>50</v>
      </c>
      <c r="U3" s="2">
        <v>100</v>
      </c>
      <c r="V3" s="2">
        <v>50</v>
      </c>
      <c r="W3" s="5">
        <v>60</v>
      </c>
      <c r="X3" s="5">
        <v>30</v>
      </c>
      <c r="Y3" s="5">
        <v>60</v>
      </c>
      <c r="Z3" s="8">
        <v>35</v>
      </c>
      <c r="AA3" s="8">
        <v>35</v>
      </c>
      <c r="AB3" s="8">
        <v>35</v>
      </c>
      <c r="AC3" s="10">
        <v>30</v>
      </c>
      <c r="AD3" s="10">
        <v>30</v>
      </c>
      <c r="AE3" s="11">
        <v>30</v>
      </c>
      <c r="AF3" s="2">
        <v>25</v>
      </c>
      <c r="AG3" s="2">
        <v>25</v>
      </c>
      <c r="AH3" s="2">
        <v>25</v>
      </c>
      <c r="AI3" s="5">
        <v>700</v>
      </c>
      <c r="AJ3" s="5">
        <v>20</v>
      </c>
      <c r="AK3" s="5">
        <v>20</v>
      </c>
      <c r="AL3" s="2">
        <v>100</v>
      </c>
      <c r="AM3" s="2">
        <v>50</v>
      </c>
      <c r="AN3" s="2">
        <v>100</v>
      </c>
      <c r="AO3" s="1">
        <v>200</v>
      </c>
      <c r="AP3" s="1">
        <v>50</v>
      </c>
      <c r="AQ3" s="1">
        <v>700</v>
      </c>
      <c r="AR3" s="2">
        <v>3500</v>
      </c>
      <c r="AS3" s="2">
        <v>50</v>
      </c>
      <c r="AT3" s="2">
        <v>50</v>
      </c>
      <c r="AU3" s="5">
        <v>50</v>
      </c>
      <c r="AV3" s="5">
        <v>50</v>
      </c>
      <c r="AW3" s="5">
        <v>50</v>
      </c>
      <c r="AX3" s="2">
        <v>50</v>
      </c>
      <c r="AY3" s="2">
        <v>50</v>
      </c>
      <c r="AZ3" s="2">
        <v>50</v>
      </c>
      <c r="BA3" s="5">
        <v>50</v>
      </c>
      <c r="BB3" s="5">
        <v>50</v>
      </c>
      <c r="BC3" s="5">
        <v>50</v>
      </c>
      <c r="BD3" s="19">
        <v>700</v>
      </c>
      <c r="BE3" s="16">
        <v>700</v>
      </c>
      <c r="BF3" s="16">
        <v>700</v>
      </c>
    </row>
    <row r="4" spans="1:58" ht="16.5" thickTop="1" thickBot="1" x14ac:dyDescent="0.3">
      <c r="A4" t="s">
        <v>4</v>
      </c>
      <c r="B4" s="1">
        <f>4/100</f>
        <v>0.04</v>
      </c>
      <c r="C4" s="1">
        <f>3/100</f>
        <v>0.03</v>
      </c>
      <c r="D4" s="1">
        <f>4.7/100</f>
        <v>4.7E-2</v>
      </c>
      <c r="E4" s="1">
        <v>0.04</v>
      </c>
      <c r="F4" s="1">
        <v>0.03</v>
      </c>
      <c r="G4" s="1">
        <v>0.04</v>
      </c>
      <c r="H4" s="1">
        <v>0.01</v>
      </c>
      <c r="I4" s="1">
        <v>0.03</v>
      </c>
      <c r="J4" s="1">
        <v>0.04</v>
      </c>
      <c r="K4" s="2">
        <f>2.5/100</f>
        <v>2.5000000000000001E-2</v>
      </c>
      <c r="L4" s="2">
        <f>2/100</f>
        <v>0.02</v>
      </c>
      <c r="M4" s="2">
        <v>1.4999999999999999E-2</v>
      </c>
      <c r="N4" s="5">
        <f>1.5/100</f>
        <v>1.4999999999999999E-2</v>
      </c>
      <c r="O4" s="5">
        <f>1/100</f>
        <v>0.01</v>
      </c>
      <c r="P4" s="5">
        <v>1.4999999999999999E-2</v>
      </c>
      <c r="Q4" s="12">
        <v>0.06</v>
      </c>
      <c r="R4" s="12">
        <v>0.05</v>
      </c>
      <c r="S4" s="12">
        <v>0.06</v>
      </c>
      <c r="T4" s="2">
        <f>2.5/100</f>
        <v>2.5000000000000001E-2</v>
      </c>
      <c r="U4" s="2">
        <f>1/100</f>
        <v>0.01</v>
      </c>
      <c r="V4" s="2">
        <v>2.5000000000000001E-2</v>
      </c>
      <c r="W4" s="5">
        <v>0.01</v>
      </c>
      <c r="X4" s="5">
        <f>0.75/100</f>
        <v>7.4999999999999997E-3</v>
      </c>
      <c r="Y4" s="5">
        <v>0.01</v>
      </c>
      <c r="Z4" s="8">
        <f>1/100</f>
        <v>0.01</v>
      </c>
      <c r="AA4" s="8">
        <f>0.5/100</f>
        <v>5.0000000000000001E-3</v>
      </c>
      <c r="AB4" s="8">
        <v>0.02</v>
      </c>
      <c r="AC4" s="5">
        <f>2/100</f>
        <v>0.02</v>
      </c>
      <c r="AD4" s="5">
        <f>1.5/100</f>
        <v>1.4999999999999999E-2</v>
      </c>
      <c r="AE4" s="5">
        <v>0.02</v>
      </c>
      <c r="AF4" s="2">
        <f>1/100</f>
        <v>0.01</v>
      </c>
      <c r="AG4" s="2">
        <f>0.75/100</f>
        <v>7.4999999999999997E-3</v>
      </c>
      <c r="AH4" s="2">
        <v>2E-3</v>
      </c>
      <c r="AI4" s="5">
        <f>0.002</f>
        <v>2E-3</v>
      </c>
      <c r="AJ4" s="5">
        <f>0.75/100</f>
        <v>7.4999999999999997E-3</v>
      </c>
      <c r="AK4" s="5">
        <v>0.01</v>
      </c>
      <c r="AL4" s="2">
        <v>5.0000000000000001E-3</v>
      </c>
      <c r="AM4" s="2">
        <f>0.75/100</f>
        <v>7.4999999999999997E-3</v>
      </c>
      <c r="AN4" s="2">
        <v>5.0000000000000001E-3</v>
      </c>
      <c r="AO4" s="5">
        <v>1E-3</v>
      </c>
      <c r="AP4" s="5">
        <f>0.75/100</f>
        <v>7.4999999999999997E-3</v>
      </c>
      <c r="AQ4" s="5">
        <v>1E-3</v>
      </c>
      <c r="AR4" s="2">
        <v>5.0000000000000002E-5</v>
      </c>
      <c r="AS4" s="2">
        <f>0.75/100</f>
        <v>7.4999999999999997E-3</v>
      </c>
      <c r="AT4" s="2">
        <v>0.01</v>
      </c>
      <c r="AU4" s="5">
        <v>5.0000000000000001E-3</v>
      </c>
      <c r="AV4" s="5">
        <f>0.25/100</f>
        <v>2.5000000000000001E-3</v>
      </c>
      <c r="AW4" s="5">
        <v>5.0000000000000001E-3</v>
      </c>
      <c r="AX4" s="2">
        <v>5.0000000000000001E-3</v>
      </c>
      <c r="AY4" s="2">
        <f>0.25/100</f>
        <v>2.5000000000000001E-3</v>
      </c>
      <c r="AZ4" s="2">
        <v>5.0000000000000001E-3</v>
      </c>
      <c r="BA4" s="5">
        <v>5.0000000000000001E-3</v>
      </c>
      <c r="BB4" s="5">
        <f>0.25/100</f>
        <v>2.5000000000000001E-3</v>
      </c>
      <c r="BC4" s="5">
        <v>5.0000000000000001E-3</v>
      </c>
      <c r="BD4" s="19">
        <v>1E-3</v>
      </c>
      <c r="BE4" s="16">
        <v>1E-3</v>
      </c>
      <c r="BF4" s="16">
        <v>1E-3</v>
      </c>
    </row>
    <row r="5" spans="1:58" ht="16.5" thickTop="1" thickBot="1" x14ac:dyDescent="0.3">
      <c r="A5" t="s">
        <v>23</v>
      </c>
      <c r="B5">
        <v>133.057539939679</v>
      </c>
      <c r="C5">
        <v>520.31279564882698</v>
      </c>
      <c r="D5">
        <v>133.86259548736601</v>
      </c>
      <c r="E5" s="2">
        <v>230.03068767801099</v>
      </c>
      <c r="F5" s="2">
        <v>585.46255785293101</v>
      </c>
      <c r="G5" s="2">
        <v>222.57132003883899</v>
      </c>
      <c r="H5" s="1">
        <v>222.850229898544</v>
      </c>
      <c r="I5" s="1">
        <v>580.17431298450003</v>
      </c>
      <c r="J5" s="1">
        <v>214.50870801561501</v>
      </c>
      <c r="K5" s="2">
        <v>219.267064920221</v>
      </c>
      <c r="L5" s="2">
        <v>578.26723962338099</v>
      </c>
      <c r="M5" s="2">
        <v>212.258683135209</v>
      </c>
      <c r="N5" s="1">
        <v>214.269818258817</v>
      </c>
      <c r="O5" s="1">
        <v>572.973726710091</v>
      </c>
      <c r="P5" s="1">
        <v>206.72691257630601</v>
      </c>
      <c r="Q5" s="12">
        <v>191.053657117065</v>
      </c>
      <c r="R5" s="12">
        <v>568.28153198030202</v>
      </c>
      <c r="S5" s="12">
        <v>186.410464089024</v>
      </c>
      <c r="T5" s="2">
        <v>210.16468850195599</v>
      </c>
      <c r="U5" s="2">
        <v>570.088046003263</v>
      </c>
      <c r="V5" s="2">
        <v>205.01822498880699</v>
      </c>
      <c r="W5" s="1">
        <v>205.03108982908901</v>
      </c>
      <c r="X5" s="1">
        <v>565.25629211843602</v>
      </c>
      <c r="Y5" s="1">
        <v>200.39249905994501</v>
      </c>
      <c r="Z5" s="8">
        <v>191.053657117065</v>
      </c>
      <c r="AA5" s="8">
        <v>543.20311201134098</v>
      </c>
      <c r="AB5" s="8">
        <v>186.410464089024</v>
      </c>
      <c r="AC5" s="10">
        <v>191.053657117065</v>
      </c>
      <c r="AD5" s="10">
        <v>543.20311201134098</v>
      </c>
      <c r="AE5" s="11">
        <v>186.410464089024</v>
      </c>
      <c r="AF5" s="2">
        <v>204.09966004481001</v>
      </c>
      <c r="AG5" s="2">
        <v>557.73315961328399</v>
      </c>
      <c r="AH5" s="2">
        <v>196.61090672596899</v>
      </c>
      <c r="AI5" s="1">
        <v>150.311786680305</v>
      </c>
      <c r="AJ5" s="1">
        <v>507.96712138230401</v>
      </c>
      <c r="AK5" s="1">
        <v>165.92484303021899</v>
      </c>
      <c r="AL5" s="2">
        <v>140.63430671886101</v>
      </c>
      <c r="AM5" s="2">
        <v>489.179319936225</v>
      </c>
      <c r="AN5" s="2">
        <v>137.16105471839199</v>
      </c>
      <c r="AO5" s="1">
        <v>140.63430671886101</v>
      </c>
      <c r="AP5" s="1">
        <v>489.179319936225</v>
      </c>
      <c r="AQ5" s="1">
        <v>137.16105471839199</v>
      </c>
      <c r="AR5" s="2">
        <v>140.63430671886101</v>
      </c>
      <c r="AS5" s="2">
        <v>489.179319936225</v>
      </c>
      <c r="AT5" s="2">
        <v>137.16105471839199</v>
      </c>
      <c r="AU5" s="1">
        <v>140.51184497629501</v>
      </c>
      <c r="AV5" s="1">
        <v>487.52224479085902</v>
      </c>
      <c r="AW5" s="1">
        <v>139.22143367747</v>
      </c>
      <c r="AX5" s="2">
        <v>140.51184497629501</v>
      </c>
      <c r="AY5" s="2">
        <v>487.52224479085902</v>
      </c>
      <c r="AZ5" s="2">
        <v>139.22143367747</v>
      </c>
      <c r="BA5" s="1">
        <v>140.51184497629501</v>
      </c>
      <c r="BB5" s="1">
        <v>487.52224479085902</v>
      </c>
      <c r="BC5" s="1">
        <v>139.22143367747</v>
      </c>
      <c r="BD5" s="19">
        <v>140.51184497629501</v>
      </c>
      <c r="BE5" s="16">
        <v>140.51184497629501</v>
      </c>
      <c r="BF5">
        <v>134.42277704208101</v>
      </c>
    </row>
    <row r="6" spans="1:58" ht="16.5" thickTop="1" thickBot="1" x14ac:dyDescent="0.3">
      <c r="A6" t="s">
        <v>24</v>
      </c>
      <c r="B6">
        <v>17.947982480905999</v>
      </c>
      <c r="C6">
        <v>32.87059664001</v>
      </c>
      <c r="D6">
        <v>19.878251726003199</v>
      </c>
      <c r="E6" s="2">
        <v>29.0845160665958</v>
      </c>
      <c r="F6" s="2">
        <v>104.90145010987101</v>
      </c>
      <c r="G6" s="2">
        <v>34.562498232200603</v>
      </c>
      <c r="H6" s="1">
        <v>23.0076849810422</v>
      </c>
      <c r="I6" s="1">
        <v>74.348787010200795</v>
      </c>
      <c r="J6" s="1">
        <v>21.198124828457399</v>
      </c>
      <c r="K6" s="2">
        <v>13.0723963235423</v>
      </c>
      <c r="L6" s="2">
        <v>45.756655052597601</v>
      </c>
      <c r="M6" s="2">
        <v>15.0774898204276</v>
      </c>
      <c r="N6" s="1">
        <v>12.1061533994702</v>
      </c>
      <c r="O6" s="1">
        <v>35.717434327525901</v>
      </c>
      <c r="P6" s="1">
        <v>9.5640663746546704</v>
      </c>
      <c r="Q6" s="12">
        <v>18.0769178745213</v>
      </c>
      <c r="R6" s="12">
        <v>60.9031301452722</v>
      </c>
      <c r="S6" s="12">
        <v>19.793720009354601</v>
      </c>
      <c r="T6" s="2">
        <v>10.2660347252886</v>
      </c>
      <c r="U6" s="2">
        <v>24.824753270590101</v>
      </c>
      <c r="V6" s="2">
        <v>10.4397826135695</v>
      </c>
      <c r="W6" s="1">
        <v>13.411457626265999</v>
      </c>
      <c r="X6" s="1">
        <v>21.777447429719999</v>
      </c>
      <c r="Y6" s="1">
        <v>12.6737803097919</v>
      </c>
      <c r="Z6" s="8">
        <v>10.426221956027801</v>
      </c>
      <c r="AA6" s="8">
        <v>21.0954902737748</v>
      </c>
      <c r="AB6" s="8">
        <v>7.4964576822648699</v>
      </c>
      <c r="AC6" s="10">
        <v>6.3185533838306398</v>
      </c>
      <c r="AD6" s="10">
        <v>23.990214318163499</v>
      </c>
      <c r="AE6" s="11">
        <v>6.9806479252112901</v>
      </c>
      <c r="AF6" s="2">
        <v>5.4141233802916702</v>
      </c>
      <c r="AG6" s="2">
        <v>14.532320408788999</v>
      </c>
      <c r="AH6" s="2">
        <v>6.3058757274383304</v>
      </c>
      <c r="AI6" s="1">
        <v>3.2763185070594401</v>
      </c>
      <c r="AJ6" s="1">
        <v>5.4155992491036802</v>
      </c>
      <c r="AK6" s="1">
        <v>2.77016029529663</v>
      </c>
      <c r="AL6" s="2">
        <v>3.1637681413461398</v>
      </c>
      <c r="AM6" s="2">
        <v>3.5086224505769099</v>
      </c>
      <c r="AN6" s="2">
        <v>2.5216887949302902</v>
      </c>
      <c r="AO6" s="1">
        <v>2.4322967450625099</v>
      </c>
      <c r="AP6" s="1">
        <v>5.3651768979741004</v>
      </c>
      <c r="AQ6" s="1">
        <v>2.8939695100956699</v>
      </c>
      <c r="AR6" s="2">
        <v>3.3926461004271502</v>
      </c>
      <c r="AS6" s="2">
        <v>5.2799142027828303</v>
      </c>
      <c r="AT6" s="2">
        <v>1.1943289278765801</v>
      </c>
      <c r="AU6" s="1">
        <v>1.46511646762458</v>
      </c>
      <c r="AV6" s="1">
        <v>4.2221503841834203</v>
      </c>
      <c r="AW6" s="1">
        <v>2.1083676929413602</v>
      </c>
      <c r="AX6" s="2">
        <v>3.0272065294660702</v>
      </c>
      <c r="AY6" s="2">
        <v>5.0237653999774601</v>
      </c>
      <c r="AZ6" s="2">
        <v>2.7639414335400998</v>
      </c>
      <c r="BA6" s="1">
        <v>1.8840781243865901</v>
      </c>
      <c r="BB6" s="1">
        <v>1.76203188760514</v>
      </c>
      <c r="BC6" s="1">
        <v>1.5099764087905101</v>
      </c>
      <c r="BD6" s="21">
        <v>1.7064493799202001</v>
      </c>
      <c r="BE6">
        <v>1.4855508937142801</v>
      </c>
      <c r="BF6">
        <v>1.3699551660124101</v>
      </c>
    </row>
    <row r="7" spans="1:58" ht="16.5" thickTop="1" thickBot="1" x14ac:dyDescent="0.3">
      <c r="A7" t="s">
        <v>31</v>
      </c>
      <c r="B7" s="1">
        <f>B6/B5</f>
        <v>0.13488887957076789</v>
      </c>
      <c r="C7" s="1">
        <f>C6/C5</f>
        <v>6.3174684372350604E-2</v>
      </c>
      <c r="D7" s="1">
        <f>D6/D5</f>
        <v>0.14849743241292013</v>
      </c>
      <c r="E7" s="2">
        <f t="shared" ref="E7:G7" si="0">E6/E5</f>
        <v>0.12643754779061175</v>
      </c>
      <c r="F7" s="2">
        <f t="shared" si="0"/>
        <v>0.17917704335282597</v>
      </c>
      <c r="G7" s="2">
        <f t="shared" si="0"/>
        <v>0.15528729499456354</v>
      </c>
      <c r="H7" s="1">
        <f t="shared" ref="H7" si="1">H6/H5</f>
        <v>0.10324281465411457</v>
      </c>
      <c r="I7" s="1">
        <f t="shared" ref="I7" si="2">I6/I5</f>
        <v>0.12814904994283519</v>
      </c>
      <c r="J7" s="1">
        <f t="shared" ref="J7" si="3">J6/J5</f>
        <v>9.8821744928482322E-2</v>
      </c>
      <c r="K7" s="2">
        <f t="shared" ref="K7" si="4">K6/K5</f>
        <v>5.9618604044791738E-2</v>
      </c>
      <c r="L7" s="2">
        <f t="shared" ref="L7" si="5">L6/L5</f>
        <v>7.9127178434660078E-2</v>
      </c>
      <c r="M7" s="2">
        <f t="shared" ref="M7" si="6">M6/M5</f>
        <v>7.1033559606243399E-2</v>
      </c>
      <c r="N7" s="1">
        <f t="shared" ref="N7" si="7">N6/N5</f>
        <v>5.6499573751666463E-2</v>
      </c>
      <c r="O7" s="1">
        <f t="shared" ref="O7" si="8">O6/O5</f>
        <v>6.2336949606064472E-2</v>
      </c>
      <c r="P7" s="1">
        <f t="shared" ref="P7:S7" si="9">P6/P5</f>
        <v>4.6264253915776106E-2</v>
      </c>
      <c r="Q7" s="12">
        <f t="shared" si="9"/>
        <v>9.4616968590373357E-2</v>
      </c>
      <c r="R7" s="12">
        <f t="shared" si="9"/>
        <v>0.10717070099575794</v>
      </c>
      <c r="S7" s="12">
        <f t="shared" si="9"/>
        <v>0.10618352411751798</v>
      </c>
      <c r="T7" s="2">
        <f t="shared" ref="T7" si="10">T6/T5</f>
        <v>4.8847571865970503E-2</v>
      </c>
      <c r="U7" s="2">
        <f t="shared" ref="U7" si="11">U6/U5</f>
        <v>4.3545472396114775E-2</v>
      </c>
      <c r="V7" s="2">
        <f t="shared" ref="V7" si="12">V6/V5</f>
        <v>5.0921241826864229E-2</v>
      </c>
      <c r="W7" s="5">
        <f t="shared" ref="W7" si="13">W6/W5</f>
        <v>6.5411824311354921E-2</v>
      </c>
      <c r="X7" s="5">
        <f t="shared" ref="X7" si="14">X6/X5</f>
        <v>3.8526678487918631E-2</v>
      </c>
      <c r="Y7" s="5">
        <f t="shared" ref="Y7:AE7" si="15">Y6/Y5</f>
        <v>6.3244783957710368E-2</v>
      </c>
      <c r="Z7" s="8">
        <f t="shared" si="15"/>
        <v>5.4572218681159836E-2</v>
      </c>
      <c r="AA7" s="8">
        <f t="shared" si="15"/>
        <v>3.8835363434615904E-2</v>
      </c>
      <c r="AB7" s="8">
        <f t="shared" si="15"/>
        <v>4.0214790081123282E-2</v>
      </c>
      <c r="AC7" s="5">
        <f t="shared" si="15"/>
        <v>3.3072140461352435E-2</v>
      </c>
      <c r="AD7" s="5">
        <f t="shared" si="15"/>
        <v>4.4164353604923073E-2</v>
      </c>
      <c r="AE7" s="5">
        <f t="shared" si="15"/>
        <v>3.744772569139436E-2</v>
      </c>
      <c r="AF7" s="2">
        <f t="shared" ref="AF7" si="16">AF6/AF5</f>
        <v>2.6526861333835642E-2</v>
      </c>
      <c r="AG7" s="2">
        <f t="shared" ref="AG7" si="17">AG6/AG5</f>
        <v>2.605604518631327E-2</v>
      </c>
      <c r="AH7" s="2">
        <f t="shared" ref="AH7" si="18">AH6/AH5</f>
        <v>3.2072868349197384E-2</v>
      </c>
      <c r="AI7" s="5">
        <f t="shared" ref="AI7" si="19">AI6/AI5</f>
        <v>2.1796816998974095E-2</v>
      </c>
      <c r="AJ7" s="5">
        <f t="shared" ref="AJ7" si="20">AJ6/AJ5</f>
        <v>1.0661318461648653E-2</v>
      </c>
      <c r="AK7" s="5">
        <f t="shared" ref="AK7:BD7" si="21">AK6/AK5</f>
        <v>1.6695271453667223E-2</v>
      </c>
      <c r="AL7" s="2">
        <f t="shared" si="21"/>
        <v>2.2496417944952506E-2</v>
      </c>
      <c r="AM7" s="2">
        <f t="shared" si="21"/>
        <v>7.1724668390199609E-3</v>
      </c>
      <c r="AN7" s="2">
        <f t="shared" si="21"/>
        <v>1.8384874628644538E-2</v>
      </c>
      <c r="AO7" s="5">
        <f t="shared" si="21"/>
        <v>1.7295187794574632E-2</v>
      </c>
      <c r="AP7" s="5">
        <f t="shared" si="21"/>
        <v>1.0967709956899989E-2</v>
      </c>
      <c r="AQ7" s="5">
        <f t="shared" si="21"/>
        <v>2.1099061362843372E-2</v>
      </c>
      <c r="AR7" s="2">
        <f t="shared" si="21"/>
        <v>2.4123886835161177E-2</v>
      </c>
      <c r="AS7" s="2">
        <f t="shared" si="21"/>
        <v>1.0793412533201895E-2</v>
      </c>
      <c r="AT7" s="2">
        <f t="shared" si="21"/>
        <v>8.7074930294804148E-3</v>
      </c>
      <c r="AU7" s="5">
        <f t="shared" si="21"/>
        <v>1.0426996157311521E-2</v>
      </c>
      <c r="AV7" s="5">
        <f t="shared" si="21"/>
        <v>8.6604261226986071E-3</v>
      </c>
      <c r="AW7" s="5">
        <f t="shared" si="21"/>
        <v>1.5143987798787869E-2</v>
      </c>
      <c r="AX7" s="2">
        <f t="shared" si="21"/>
        <v>2.1544137648870625E-2</v>
      </c>
      <c r="AY7" s="2">
        <f t="shared" si="21"/>
        <v>1.0304689588333745E-2</v>
      </c>
      <c r="AZ7" s="2">
        <f t="shared" si="21"/>
        <v>1.9852844210347938E-2</v>
      </c>
      <c r="BA7" s="5">
        <f t="shared" si="21"/>
        <v>1.3408678284058135E-2</v>
      </c>
      <c r="BB7" s="5">
        <f t="shared" si="21"/>
        <v>3.6142594649420145E-3</v>
      </c>
      <c r="BC7" s="5">
        <f t="shared" si="21"/>
        <v>1.084586165294509E-2</v>
      </c>
      <c r="BD7" s="19">
        <f t="shared" si="21"/>
        <v>1.2144523333303936E-2</v>
      </c>
      <c r="BE7" s="16">
        <f t="shared" ref="BE7:BF7" si="22">BE6/BE5</f>
        <v>1.0572424651920978E-2</v>
      </c>
      <c r="BF7" s="16">
        <f t="shared" si="22"/>
        <v>1.0191391638810929E-2</v>
      </c>
    </row>
    <row r="8" spans="1:58" ht="16.5" thickTop="1" thickBot="1" x14ac:dyDescent="0.3">
      <c r="A8" t="s">
        <v>30</v>
      </c>
      <c r="B8" s="1">
        <v>0</v>
      </c>
      <c r="C8" s="1">
        <v>0</v>
      </c>
      <c r="D8" s="1">
        <v>0</v>
      </c>
      <c r="E8" s="2"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2">
        <v>0</v>
      </c>
      <c r="L8" s="2">
        <v>0</v>
      </c>
      <c r="M8" s="2">
        <v>0</v>
      </c>
      <c r="N8" s="5">
        <v>0</v>
      </c>
      <c r="O8" s="5">
        <v>0</v>
      </c>
      <c r="P8" s="5">
        <v>0</v>
      </c>
      <c r="Q8" s="12">
        <v>0</v>
      </c>
      <c r="R8" s="12">
        <v>0</v>
      </c>
      <c r="S8" s="12">
        <v>0</v>
      </c>
      <c r="T8" s="2">
        <v>0</v>
      </c>
      <c r="U8" s="2">
        <v>0</v>
      </c>
      <c r="V8" s="2">
        <v>0</v>
      </c>
      <c r="W8" s="5">
        <v>0</v>
      </c>
      <c r="X8" s="5">
        <v>0</v>
      </c>
      <c r="Y8" s="5">
        <v>0</v>
      </c>
      <c r="Z8" s="8">
        <v>0</v>
      </c>
      <c r="AA8" s="8">
        <v>0</v>
      </c>
      <c r="AB8" s="8">
        <v>0</v>
      </c>
      <c r="AC8" s="5">
        <v>0</v>
      </c>
      <c r="AD8" s="5">
        <v>0</v>
      </c>
      <c r="AE8" s="5">
        <v>0</v>
      </c>
      <c r="AF8" s="2">
        <v>0</v>
      </c>
      <c r="AG8" s="2">
        <v>0</v>
      </c>
      <c r="AH8" s="2">
        <v>0</v>
      </c>
      <c r="AI8" s="5">
        <v>0</v>
      </c>
      <c r="AJ8" s="5">
        <v>0</v>
      </c>
      <c r="AK8" s="5">
        <v>0</v>
      </c>
      <c r="AL8" s="2">
        <v>0</v>
      </c>
      <c r="AM8" s="2">
        <v>0</v>
      </c>
      <c r="AN8" s="2">
        <v>0</v>
      </c>
      <c r="AO8" s="5">
        <v>0</v>
      </c>
      <c r="AP8" s="5">
        <v>0</v>
      </c>
      <c r="AQ8" s="5">
        <v>0</v>
      </c>
      <c r="AR8" s="2">
        <v>0</v>
      </c>
      <c r="AS8" s="2">
        <v>0</v>
      </c>
      <c r="AT8" s="2">
        <v>0</v>
      </c>
      <c r="AU8" s="5">
        <v>0</v>
      </c>
      <c r="AV8" s="5">
        <v>0</v>
      </c>
      <c r="AW8" s="5">
        <v>0</v>
      </c>
      <c r="AX8" s="2">
        <v>0</v>
      </c>
      <c r="AY8" s="2">
        <v>0</v>
      </c>
      <c r="AZ8" s="2">
        <v>0</v>
      </c>
      <c r="BA8" s="5">
        <v>0</v>
      </c>
      <c r="BB8" s="5">
        <v>0</v>
      </c>
      <c r="BC8" s="5">
        <v>0</v>
      </c>
      <c r="BD8" s="19">
        <v>0</v>
      </c>
      <c r="BE8" s="16">
        <v>0</v>
      </c>
      <c r="BF8" s="16">
        <v>0</v>
      </c>
    </row>
    <row r="9" spans="1:58" ht="16.5" thickTop="1" thickBot="1" x14ac:dyDescent="0.3">
      <c r="A9" t="s">
        <v>29</v>
      </c>
      <c r="B9" s="1">
        <v>2.0000000000000002E-5</v>
      </c>
      <c r="C9" s="1">
        <v>2.0000000000000002E-5</v>
      </c>
      <c r="D9" s="1">
        <v>2.0000000000000002E-5</v>
      </c>
      <c r="E9" s="2">
        <v>2.0000000000000002E-5</v>
      </c>
      <c r="F9" s="2">
        <v>2.0000000000000002E-5</v>
      </c>
      <c r="G9" s="2">
        <v>2.0000000000000002E-5</v>
      </c>
      <c r="H9" s="1">
        <v>2.0000000000000002E-5</v>
      </c>
      <c r="I9" s="1">
        <v>2.0000000000000002E-5</v>
      </c>
      <c r="J9" s="1">
        <v>2.0000000000000002E-5</v>
      </c>
      <c r="K9" s="2">
        <v>2.0000000000000002E-5</v>
      </c>
      <c r="L9" s="2">
        <v>2.0000000000000002E-5</v>
      </c>
      <c r="M9" s="2">
        <v>2.0000000000000002E-5</v>
      </c>
      <c r="N9" s="1">
        <v>2.0000000000000002E-5</v>
      </c>
      <c r="O9" s="1">
        <v>2.0000000000000002E-5</v>
      </c>
      <c r="P9" s="1">
        <v>2.0000000000000002E-5</v>
      </c>
      <c r="Q9" s="12">
        <v>2.0000000000000002E-5</v>
      </c>
      <c r="R9" s="12">
        <v>2.0000000000000002E-5</v>
      </c>
      <c r="S9" s="12">
        <v>2.0000000000000002E-5</v>
      </c>
      <c r="T9" s="2">
        <v>2.0000000000000002E-5</v>
      </c>
      <c r="U9" s="2">
        <v>2.0000000000000002E-5</v>
      </c>
      <c r="V9" s="2">
        <v>2.0000000000000002E-5</v>
      </c>
      <c r="W9" s="5">
        <v>2.0000000000000002E-5</v>
      </c>
      <c r="X9" s="5">
        <v>2.0000000000000002E-5</v>
      </c>
      <c r="Y9" s="5">
        <v>2.0000000000000002E-5</v>
      </c>
      <c r="Z9" s="8">
        <v>2.0000000000000002E-5</v>
      </c>
      <c r="AA9" s="8">
        <v>2.0000000000000002E-5</v>
      </c>
      <c r="AB9" s="8">
        <v>2.0000000000000002E-5</v>
      </c>
      <c r="AC9" s="5">
        <v>2.0000000000000002E-5</v>
      </c>
      <c r="AD9" s="5">
        <v>2.0000000000000002E-5</v>
      </c>
      <c r="AE9" s="5">
        <v>2.0000000000000002E-5</v>
      </c>
      <c r="AF9" s="2">
        <v>2.0000000000000002E-5</v>
      </c>
      <c r="AG9" s="2">
        <v>2.0000000000000002E-5</v>
      </c>
      <c r="AH9" s="2">
        <v>2.0000000000000002E-5</v>
      </c>
      <c r="AI9" s="5">
        <v>2.0000000000000002E-5</v>
      </c>
      <c r="AJ9" s="5">
        <v>2.0000000000000002E-5</v>
      </c>
      <c r="AK9" s="5">
        <v>2.0000000000000002E-5</v>
      </c>
      <c r="AL9" s="2">
        <v>2.0000000000000002E-5</v>
      </c>
      <c r="AM9" s="2">
        <v>2.0000000000000002E-5</v>
      </c>
      <c r="AN9" s="2">
        <v>2.0000000000000002E-5</v>
      </c>
      <c r="AO9" s="5">
        <v>2.0000000000000002E-5</v>
      </c>
      <c r="AP9" s="5">
        <v>2.0000000000000002E-5</v>
      </c>
      <c r="AQ9" s="5">
        <v>2.0000000000000002E-5</v>
      </c>
      <c r="AR9" s="2">
        <v>2.0000000000000002E-5</v>
      </c>
      <c r="AS9" s="2">
        <v>2.0000000000000002E-5</v>
      </c>
      <c r="AT9" s="2">
        <v>2.0000000000000002E-5</v>
      </c>
      <c r="AU9" s="5">
        <v>2.0000000000000002E-5</v>
      </c>
      <c r="AV9" s="5">
        <v>2.0000000000000002E-5</v>
      </c>
      <c r="AW9" s="5">
        <v>2.0000000000000002E-5</v>
      </c>
      <c r="AX9" s="2">
        <v>2.0000000000000002E-5</v>
      </c>
      <c r="AY9" s="2">
        <v>2.0000000000000002E-5</v>
      </c>
      <c r="AZ9" s="2">
        <v>2.0000000000000002E-5</v>
      </c>
      <c r="BA9" s="5">
        <v>2.0000000000000002E-5</v>
      </c>
      <c r="BB9" s="5">
        <v>2.0000000000000002E-5</v>
      </c>
      <c r="BC9" s="5">
        <v>2.0000000000000002E-5</v>
      </c>
      <c r="BD9" s="19">
        <v>2.0000000000000002E-5</v>
      </c>
      <c r="BE9" s="16">
        <v>2.0000000000000002E-5</v>
      </c>
      <c r="BF9" s="16">
        <v>2.0000000000000002E-5</v>
      </c>
    </row>
    <row r="10" spans="1:58" ht="16.5" thickTop="1" thickBot="1" x14ac:dyDescent="0.3">
      <c r="A10" t="s">
        <v>32</v>
      </c>
      <c r="B10" s="1">
        <f>100*PI()</f>
        <v>314.15926535897933</v>
      </c>
      <c r="C10" s="1">
        <f t="shared" ref="C10:BF10" si="23">100*PI()</f>
        <v>314.15926535897933</v>
      </c>
      <c r="D10" s="1">
        <f t="shared" si="23"/>
        <v>314.15926535897933</v>
      </c>
      <c r="E10" s="2">
        <f t="shared" si="23"/>
        <v>314.15926535897933</v>
      </c>
      <c r="F10" s="2">
        <f t="shared" si="23"/>
        <v>314.15926535897933</v>
      </c>
      <c r="G10" s="2">
        <f t="shared" si="23"/>
        <v>314.15926535897933</v>
      </c>
      <c r="H10" s="1">
        <f t="shared" si="23"/>
        <v>314.15926535897933</v>
      </c>
      <c r="I10" s="1">
        <f t="shared" si="23"/>
        <v>314.15926535897933</v>
      </c>
      <c r="J10" s="1">
        <f t="shared" si="23"/>
        <v>314.15926535897933</v>
      </c>
      <c r="K10" s="2">
        <f t="shared" si="23"/>
        <v>314.15926535897933</v>
      </c>
      <c r="L10" s="2">
        <f t="shared" si="23"/>
        <v>314.15926535897933</v>
      </c>
      <c r="M10" s="2">
        <f t="shared" si="23"/>
        <v>314.15926535897933</v>
      </c>
      <c r="N10" s="1">
        <f t="shared" si="23"/>
        <v>314.15926535897933</v>
      </c>
      <c r="O10" s="1">
        <f t="shared" si="23"/>
        <v>314.15926535897933</v>
      </c>
      <c r="P10" s="1">
        <f t="shared" si="23"/>
        <v>314.15926535897933</v>
      </c>
      <c r="Q10" s="12">
        <f t="shared" si="23"/>
        <v>314.15926535897933</v>
      </c>
      <c r="R10" s="12">
        <f t="shared" si="23"/>
        <v>314.15926535897933</v>
      </c>
      <c r="S10" s="12">
        <f t="shared" si="23"/>
        <v>314.15926535897933</v>
      </c>
      <c r="T10" s="2">
        <f t="shared" si="23"/>
        <v>314.15926535897933</v>
      </c>
      <c r="U10" s="2">
        <f t="shared" si="23"/>
        <v>314.15926535897933</v>
      </c>
      <c r="V10" s="2">
        <f t="shared" si="23"/>
        <v>314.15926535897933</v>
      </c>
      <c r="W10" s="5">
        <f t="shared" si="23"/>
        <v>314.15926535897933</v>
      </c>
      <c r="X10" s="5">
        <f t="shared" si="23"/>
        <v>314.15926535897933</v>
      </c>
      <c r="Y10" s="5">
        <f t="shared" si="23"/>
        <v>314.15926535897933</v>
      </c>
      <c r="Z10" s="8">
        <f t="shared" si="23"/>
        <v>314.15926535897933</v>
      </c>
      <c r="AA10" s="8">
        <f t="shared" si="23"/>
        <v>314.15926535897933</v>
      </c>
      <c r="AB10" s="8">
        <f t="shared" si="23"/>
        <v>314.15926535897933</v>
      </c>
      <c r="AC10" s="5">
        <f t="shared" si="23"/>
        <v>314.15926535897933</v>
      </c>
      <c r="AD10" s="5">
        <f t="shared" si="23"/>
        <v>314.15926535897933</v>
      </c>
      <c r="AE10" s="5">
        <f t="shared" si="23"/>
        <v>314.15926535897933</v>
      </c>
      <c r="AF10" s="2">
        <f t="shared" si="23"/>
        <v>314.15926535897933</v>
      </c>
      <c r="AG10" s="2">
        <f t="shared" si="23"/>
        <v>314.15926535897933</v>
      </c>
      <c r="AH10" s="2">
        <f t="shared" si="23"/>
        <v>314.15926535897933</v>
      </c>
      <c r="AI10" s="5">
        <f t="shared" si="23"/>
        <v>314.15926535897933</v>
      </c>
      <c r="AJ10" s="5">
        <f t="shared" si="23"/>
        <v>314.15926535897933</v>
      </c>
      <c r="AK10" s="5">
        <f t="shared" si="23"/>
        <v>314.15926535897933</v>
      </c>
      <c r="AL10" s="2">
        <f t="shared" si="23"/>
        <v>314.15926535897933</v>
      </c>
      <c r="AM10" s="2">
        <f t="shared" si="23"/>
        <v>314.15926535897933</v>
      </c>
      <c r="AN10" s="2">
        <f t="shared" si="23"/>
        <v>314.15926535897933</v>
      </c>
      <c r="AO10" s="5">
        <f t="shared" si="23"/>
        <v>314.15926535897933</v>
      </c>
      <c r="AP10" s="5">
        <f t="shared" si="23"/>
        <v>314.15926535897933</v>
      </c>
      <c r="AQ10" s="5">
        <f t="shared" si="23"/>
        <v>314.15926535897933</v>
      </c>
      <c r="AR10" s="2">
        <f t="shared" si="23"/>
        <v>314.15926535897933</v>
      </c>
      <c r="AS10" s="2">
        <f t="shared" si="23"/>
        <v>314.15926535897933</v>
      </c>
      <c r="AT10" s="2">
        <f t="shared" si="23"/>
        <v>314.15926535897933</v>
      </c>
      <c r="AU10" s="5">
        <f t="shared" si="23"/>
        <v>314.15926535897933</v>
      </c>
      <c r="AV10" s="5">
        <f t="shared" si="23"/>
        <v>314.15926535897933</v>
      </c>
      <c r="AW10" s="5">
        <f t="shared" si="23"/>
        <v>314.15926535897933</v>
      </c>
      <c r="AX10" s="2">
        <f t="shared" si="23"/>
        <v>314.15926535897933</v>
      </c>
      <c r="AY10" s="2">
        <f t="shared" si="23"/>
        <v>314.15926535897933</v>
      </c>
      <c r="AZ10" s="2">
        <f t="shared" si="23"/>
        <v>314.15926535897933</v>
      </c>
      <c r="BA10" s="5">
        <f t="shared" si="23"/>
        <v>314.15926535897933</v>
      </c>
      <c r="BB10" s="5">
        <f t="shared" si="23"/>
        <v>314.15926535897933</v>
      </c>
      <c r="BC10" s="5">
        <f t="shared" si="23"/>
        <v>314.15926535897933</v>
      </c>
      <c r="BD10" s="19">
        <f t="shared" si="23"/>
        <v>314.15926535897933</v>
      </c>
      <c r="BE10" s="16">
        <f t="shared" si="23"/>
        <v>314.15926535897933</v>
      </c>
      <c r="BF10" s="16">
        <f t="shared" si="23"/>
        <v>314.15926535897933</v>
      </c>
    </row>
    <row r="11" spans="1:58" ht="16.5" thickTop="1" thickBot="1" x14ac:dyDescent="0.3">
      <c r="H11" s="1"/>
      <c r="I11" s="1"/>
      <c r="J11" s="1"/>
      <c r="Q11" s="12"/>
      <c r="R11" s="12"/>
      <c r="S11" s="12"/>
      <c r="Z11" s="8"/>
      <c r="AA11" s="8"/>
      <c r="AB11" s="8"/>
      <c r="AC11" s="11"/>
      <c r="AD11" s="11"/>
      <c r="AE11" s="11"/>
      <c r="AF11" s="2"/>
      <c r="AG11" s="2"/>
      <c r="AH11" s="2"/>
      <c r="AI11" s="1"/>
      <c r="AJ11" s="1"/>
      <c r="AK11" s="1"/>
      <c r="AL11" s="2"/>
      <c r="AM11" s="2"/>
      <c r="AN11" s="2"/>
      <c r="AO11" s="1"/>
      <c r="AP11" s="1"/>
      <c r="AQ11" s="1"/>
      <c r="AR11" s="2"/>
      <c r="AS11" s="2"/>
      <c r="AT11" s="2"/>
      <c r="AU11" s="1"/>
      <c r="AV11" s="1"/>
      <c r="AW11" s="1"/>
      <c r="AX11" s="2"/>
      <c r="AY11" s="2"/>
      <c r="AZ11" s="2"/>
      <c r="BA11" s="1"/>
      <c r="BB11" s="1"/>
      <c r="BC11" s="1"/>
      <c r="BD11" s="21"/>
      <c r="BE11" s="18"/>
    </row>
    <row r="12" spans="1:58" ht="16.5" thickTop="1" thickBot="1" x14ac:dyDescent="0.3">
      <c r="A12" t="s">
        <v>5</v>
      </c>
      <c r="B12" s="1">
        <f>(B4*B5/SQRT(2))*(B8*B4*(B5/SQRT(2))+SQRT((B8*(B6/SQRT(2)))^2+((B2*B10*B9)^2)*(((B6/SQRT(2))^2)-((B4*B5)^2))))/(((B6/SQRT(2))^2-(B4*B5)^2))</f>
        <v>6.1572634626386328E-3</v>
      </c>
      <c r="C12" s="1">
        <f>(C4*C5/SQRT(2))*(C8*C4*(C5/SQRT(2))+SQRT((C8*(C6/SQRT(2)))^2+((C2*C10*C9)^2)*(((C6/SQRT(2))^2)-((C4*C5)^2))))/(((C6/SQRT(2))^2-(C4*C5)^2))</f>
        <v>1.2080840508906744E-2</v>
      </c>
      <c r="D12" s="1">
        <f>(D4*D5/SQRT(2))*(D8*D4*(D5/SQRT(2))+SQRT((D8*(D6/SQRT(2)))^2+((D2*D10*D9)^2)*(((D6/SQRT(2))^2)-((D4*D5)^2))))/(((D6/SQRT(2))^2-(D4*D5)^2))</f>
        <v>6.6715980748053814E-3</v>
      </c>
      <c r="E12" s="2">
        <f t="shared" ref="E12:AJ12" si="24">(E4*E5/SQRT(2))*(E8*E4*(E5/SQRT(2))+SQRT((E8*(E6/SQRT(2)))^2+((E2*E10*E9)^2)*(((E6/SQRT(2))^2)-((E4*E5)^2))))/(((E6/SQRT(2))^2-(E4*E5)^2))</f>
        <v>1.111308951006937E-2</v>
      </c>
      <c r="F12" s="2">
        <f t="shared" si="24"/>
        <v>5.4139992383481416E-3</v>
      </c>
      <c r="G12" s="2">
        <f t="shared" si="24"/>
        <v>8.6894005519754375E-3</v>
      </c>
      <c r="H12" s="1">
        <f t="shared" si="24"/>
        <v>4.3006211986641287E-3</v>
      </c>
      <c r="I12" s="1">
        <f t="shared" si="24"/>
        <v>1.0911717532132903E-2</v>
      </c>
      <c r="J12" s="1">
        <f t="shared" si="24"/>
        <v>2.1711815984089493E-2</v>
      </c>
      <c r="K12" s="2">
        <f t="shared" si="24"/>
        <v>3.5994463676834482E-2</v>
      </c>
      <c r="L12" s="2">
        <f t="shared" si="24"/>
        <v>1.8705187779828502E-2</v>
      </c>
      <c r="M12" s="2">
        <f t="shared" si="24"/>
        <v>1.5292723303209818E-2</v>
      </c>
      <c r="N12" s="1">
        <f t="shared" si="24"/>
        <v>2.3397247613411741E-2</v>
      </c>
      <c r="O12" s="1">
        <f t="shared" si="24"/>
        <v>1.3454009318367986E-2</v>
      </c>
      <c r="P12" s="1">
        <f t="shared" si="24"/>
        <v>2.9800404150347879E-2</v>
      </c>
      <c r="Q12" s="12">
        <f t="shared" si="24"/>
        <v>8.1051420571229355E-2</v>
      </c>
      <c r="R12" s="12">
        <f t="shared" si="24"/>
        <v>3.5109016979507281E-2</v>
      </c>
      <c r="S12" s="12">
        <f t="shared" si="24"/>
        <v>5.3151188071665932E-2</v>
      </c>
      <c r="T12" s="2">
        <f t="shared" si="24"/>
        <v>6.9904586354378392E-2</v>
      </c>
      <c r="U12" s="2">
        <f t="shared" si="24"/>
        <v>2.2883979631801436E-2</v>
      </c>
      <c r="V12" s="2">
        <f t="shared" si="24"/>
        <v>6.4295046763091945E-2</v>
      </c>
      <c r="W12" s="5">
        <f t="shared" si="24"/>
        <v>1.6725054761003583E-2</v>
      </c>
      <c r="X12" s="5">
        <f t="shared" si="24"/>
        <v>2.1629369978726946E-2</v>
      </c>
      <c r="Y12" s="5">
        <f>(Y4*Y5/SQRT(2))*(Y8*Y4*(Y5/SQRT(2))+SQRT((Y8*(Y6/SQRT(2)))^2+((Y2*Y10*Y9)^2)*(((Y6/SQRT(2))^2)-((Y4*Y5)^2))))/(((Y6/SQRT(2))^2-(Y4*Y5)^2))</f>
        <v>1.7327765093193847E-2</v>
      </c>
      <c r="Z12" s="8">
        <f t="shared" ref="Z12:AE12" si="25">(Z4*Z5/SQRT(2))*(Z8*Z4*(Z5/SQRT(2))+SQRT((Z8*(Z6/SQRT(2)))^2+((Z2*Z10*Z9)^2)*(((Z6/SQRT(2))^2)-((Z4*Z5)^2))))/(((Z6/SQRT(2))^2-(Z4*Z5)^2))</f>
        <v>2.2649437336023422E-2</v>
      </c>
      <c r="AA12" s="8">
        <f t="shared" si="25"/>
        <v>1.5631371794014116E-2</v>
      </c>
      <c r="AB12" s="8">
        <f t="shared" si="25"/>
        <v>8.3520193059027192E-2</v>
      </c>
      <c r="AC12" s="5">
        <f t="shared" si="25"/>
        <v>0.15396714010576229</v>
      </c>
      <c r="AD12" s="5">
        <f t="shared" si="25"/>
        <v>5.109446436701514E-2</v>
      </c>
      <c r="AE12" s="5">
        <f t="shared" si="25"/>
        <v>0.10752541639092508</v>
      </c>
      <c r="AF12" s="2">
        <f t="shared" si="24"/>
        <v>6.4392127968633556E-2</v>
      </c>
      <c r="AG12" s="2">
        <f t="shared" si="24"/>
        <v>4.5540798369285949E-2</v>
      </c>
      <c r="AH12" s="2">
        <f t="shared" si="24"/>
        <v>9.0468056887397907E-3</v>
      </c>
      <c r="AI12" s="5">
        <f t="shared" si="24"/>
        <v>1.4535981669815753E-2</v>
      </c>
      <c r="AJ12" s="5">
        <f>(AJ4*AJ5/SQRT(2))*(AJ8*AJ4*(AJ5/SQRT(2))+SQRT((AJ8*(AJ6/SQRT(2)))^2+((AJ2*AJ10*AJ9)^2)*(((AJ6/SQRT(2))^2)-((AJ4*AJ5)^2))))/(((AJ6/SQRT(2))^2-(AJ4*AJ5)^2))</f>
        <v>1.0920901928631646</v>
      </c>
      <c r="AK12" s="5">
        <f>(AK4*AK5/SQRT(2))*(AK8*AK4*(AK5/SQRT(2))+SQRT((AK8*(AK6/SQRT(2)))^2+((AK2*AK10*AK9)^2)*(((AK6/SQRT(2))^2)-((AK4*AK5)^2))))/(((AK6/SQRT(2))^2-(AK4*AK5)^2))</f>
        <v>0.17702882626170405</v>
      </c>
      <c r="AL12" s="2">
        <f t="shared" ref="AL12:BD12" si="26">(AL4*AL5/SQRT(2))*(AL8*AL4*(AL5/SQRT(2))+SQRT((AL8*(AL6/SQRT(2)))^2+((AL2*AL10*AL9)^2)*(((AL6/SQRT(2))^2)-((AL4*AL5)^2))))/(((AL6/SQRT(2))^2-(AL4*AL5)^2))</f>
        <v>3.9718141928289444E-2</v>
      </c>
      <c r="AM12" s="2" t="e">
        <f t="shared" si="26"/>
        <v>#NUM!</v>
      </c>
      <c r="AN12" s="2">
        <f t="shared" si="26"/>
        <v>4.9982119355772348E-2</v>
      </c>
      <c r="AO12" s="5">
        <f t="shared" si="26"/>
        <v>1.0570836360916902E-2</v>
      </c>
      <c r="AP12" s="5">
        <f t="shared" si="26"/>
        <v>0.48961189084908074</v>
      </c>
      <c r="AQ12" s="5">
        <f t="shared" si="26"/>
        <v>8.6555067261962371E-3</v>
      </c>
      <c r="AR12" s="26">
        <f t="shared" si="26"/>
        <v>4.0370687897870459E-4</v>
      </c>
      <c r="AS12" s="2">
        <f t="shared" si="26"/>
        <v>0.73062543363171706</v>
      </c>
      <c r="AT12" s="2" t="e">
        <f t="shared" si="26"/>
        <v>#NUM!</v>
      </c>
      <c r="AU12" s="5">
        <f t="shared" si="26"/>
        <v>0.14348832880103779</v>
      </c>
      <c r="AV12" s="5">
        <f t="shared" si="26"/>
        <v>6.9540459687123718E-2</v>
      </c>
      <c r="AW12" s="5">
        <f t="shared" si="26"/>
        <v>8.2106755420861141E-2</v>
      </c>
      <c r="AX12" s="2">
        <f t="shared" si="26"/>
        <v>5.0943062491050128E-2</v>
      </c>
      <c r="AY12" s="2">
        <f t="shared" si="26"/>
        <v>5.3554382246514924E-2</v>
      </c>
      <c r="AZ12" s="2">
        <f t="shared" si="26"/>
        <v>5.5885497737206816E-2</v>
      </c>
      <c r="BA12" s="5">
        <f t="shared" si="26"/>
        <v>0.10754480200875384</v>
      </c>
      <c r="BB12" s="5">
        <f t="shared" si="26"/>
        <v>0.81654450786494082</v>
      </c>
      <c r="BC12" s="5">
        <f t="shared" si="26"/>
        <v>0.14898277826746248</v>
      </c>
      <c r="BD12" s="19">
        <f t="shared" si="26"/>
        <v>1.9273733331834249E-2</v>
      </c>
      <c r="BE12" s="16">
        <f>(BE4*BE5/SQRT(2))*(BE8*BE4*(BE5/SQRT(2))+SQRT((BE8*(BE6/SQRT(2)))^2+((BE2*BE10*BE9)^2)*(((BE6/SQRT(2))^2)-((BE4*BE5)^2))))/(((BE6/SQRT(2))^2-(BE4*BE5)^2))</f>
        <v>2.6985990222510903E-2</v>
      </c>
      <c r="BF12" s="16">
        <f>(BF4*BF5/SQRT(2))*(BF8*BF4*(BF5/SQRT(2))+SQRT((BF8*(BF6/SQRT(2)))^2+((BF2*BF10*BF9)^2)*(((BF6/SQRT(2))^2)-((BF4*BF5)^2))))/(((BF6/SQRT(2))^2-(BF4*BF5)^2))</f>
        <v>2.8014381008826514E-2</v>
      </c>
    </row>
    <row r="13" spans="1:58" ht="16.5" thickTop="1" thickBot="1" x14ac:dyDescent="0.3">
      <c r="A13" t="s">
        <v>7</v>
      </c>
      <c r="B13" s="1">
        <f>(B12*B3)/(B2*B10)</f>
        <v>9.7995891599805818E-3</v>
      </c>
      <c r="C13" s="1">
        <f>(C12*C3)/(C2*C10)</f>
        <v>1.2818169891315446E-2</v>
      </c>
      <c r="D13" s="1">
        <f>(D12*D3)/(D2*D10)</f>
        <v>1.0618178119276489E-2</v>
      </c>
      <c r="E13" s="2">
        <f t="shared" ref="E13:G13" si="27">(E12*E3)/(E2*E10)</f>
        <v>4.9523687599406429E-3</v>
      </c>
      <c r="F13" s="2">
        <f t="shared" si="27"/>
        <v>2.4126612739008169E-3</v>
      </c>
      <c r="G13" s="2">
        <f t="shared" si="27"/>
        <v>3.8722909409865365E-3</v>
      </c>
      <c r="H13" s="1">
        <f t="shared" ref="H13" si="28">(H12*H3)/(H2*H10)</f>
        <v>1.3689302442663762E-3</v>
      </c>
      <c r="I13" s="1">
        <f t="shared" ref="I13" si="29">(I12*I3)/(I2*I10)</f>
        <v>3.4733075657228975E-3</v>
      </c>
      <c r="J13" s="1">
        <f t="shared" ref="J13" si="30">(J12*J3)/(J2*J10)</f>
        <v>6.9110856747389331E-3</v>
      </c>
      <c r="K13" s="2">
        <f t="shared" ref="K13" si="31">(K12*K3)/(K2*K10)</f>
        <v>5.2079061982817148E-3</v>
      </c>
      <c r="L13" s="2">
        <f t="shared" ref="L13" si="32">(L12*L3)/(L2*L10)</f>
        <v>2.7063846332925651E-3</v>
      </c>
      <c r="M13" s="2">
        <f t="shared" ref="M13" si="33">(M12*M3)/(M2*M10)</f>
        <v>2.2126477336749635E-3</v>
      </c>
      <c r="N13" s="1">
        <f t="shared" ref="N13" si="34">(N12*N3)/(N2*N10)</f>
        <v>1.1457808038213937E-3</v>
      </c>
      <c r="O13" s="1">
        <f t="shared" ref="O13" si="35">(O12*O3)/(O2*O10)</f>
        <v>6.5885294997621111E-4</v>
      </c>
      <c r="P13" s="1">
        <f t="shared" ref="P13:S13" si="36">(P12*P3)/(P2*P10)</f>
        <v>1.4593481928197227E-3</v>
      </c>
      <c r="Q13" s="12">
        <f t="shared" si="36"/>
        <v>7.1665190158507136E-3</v>
      </c>
      <c r="R13" s="12">
        <f t="shared" si="36"/>
        <v>3.1043186663254826E-3</v>
      </c>
      <c r="S13" s="12">
        <f t="shared" si="36"/>
        <v>4.6995968404514544E-3</v>
      </c>
      <c r="T13" s="2">
        <f t="shared" ref="T13" si="37">(T12*T3)/(T2*T10)</f>
        <v>7.4171069753957181E-4</v>
      </c>
      <c r="U13" s="2">
        <f t="shared" ref="U13" si="38">(U12*U3)/(U2*U10)</f>
        <v>4.8561313013539327E-4</v>
      </c>
      <c r="V13" s="2">
        <f t="shared" ref="V13" si="39">(V12*V3)/(V2*V10)</f>
        <v>6.8219163391137658E-4</v>
      </c>
      <c r="W13" s="5">
        <f t="shared" ref="W13" si="40">(W12*W3)/(W2*W10)</f>
        <v>1.8789706861386054E-4</v>
      </c>
      <c r="X13" s="5">
        <f t="shared" ref="X13" si="41">(X12*X3)/(X2*X10)</f>
        <v>1.2149721699098245E-4</v>
      </c>
      <c r="Y13" s="5">
        <f t="shared" ref="Y13:AE13" si="42">(Y12*Y3)/(Y2*Y10)</f>
        <v>1.9466819769296451E-4</v>
      </c>
      <c r="Z13" s="8">
        <f t="shared" si="42"/>
        <v>1.3280731248393579E-4</v>
      </c>
      <c r="AA13" s="9">
        <f t="shared" si="42"/>
        <v>9.1656161148800119E-5</v>
      </c>
      <c r="AB13" s="8">
        <f t="shared" si="42"/>
        <v>4.8972926849123733E-4</v>
      </c>
      <c r="AC13" s="5">
        <f t="shared" si="42"/>
        <v>7.0013232633012786E-4</v>
      </c>
      <c r="AD13" s="5">
        <f t="shared" si="42"/>
        <v>2.3234104481837625E-4</v>
      </c>
      <c r="AE13" s="5">
        <f t="shared" si="42"/>
        <v>4.8894861504657238E-4</v>
      </c>
      <c r="AF13" s="2">
        <f t="shared" ref="AF13" si="43">(AF12*AF3)/(AF2*AF10)</f>
        <v>2.2278968396551989E-4</v>
      </c>
      <c r="AG13" s="2">
        <f t="shared" ref="AG13" si="44">(AG12*AG3)/(AG2*AG10)</f>
        <v>1.575661559309388E-4</v>
      </c>
      <c r="AH13" s="15">
        <f t="shared" ref="AH13" si="45">(AH12*AH3)/(AH2*AH10)</f>
        <v>3.1300953142496009E-5</v>
      </c>
      <c r="AI13" s="14">
        <f t="shared" ref="AI13" si="46">(AI12*AI3)/(AI2*AI10)</f>
        <v>1.2955450678488415E-3</v>
      </c>
      <c r="AJ13" s="14">
        <f t="shared" ref="AJ13" si="47">(AJ12*AJ3)/(AJ2*AJ10)</f>
        <v>2.7809848399416633E-3</v>
      </c>
      <c r="AK13" s="14">
        <f t="shared" ref="AK13:BD13" si="48">(AK12*AK3)/(AK2*AK10)</f>
        <v>4.5080020430890455E-4</v>
      </c>
      <c r="AL13" s="15">
        <f t="shared" si="48"/>
        <v>4.6824730506020212E-4</v>
      </c>
      <c r="AM13" s="15" t="e">
        <f t="shared" si="48"/>
        <v>#NUM!</v>
      </c>
      <c r="AN13" s="15">
        <f t="shared" si="48"/>
        <v>5.8925195271705688E-4</v>
      </c>
      <c r="AO13" s="14">
        <f t="shared" si="48"/>
        <v>2.3205529095937484E-4</v>
      </c>
      <c r="AP13" s="14">
        <f t="shared" si="48"/>
        <v>2.6870397456965765E-3</v>
      </c>
      <c r="AQ13" s="14">
        <f t="shared" si="48"/>
        <v>6.6503219055689359E-4</v>
      </c>
      <c r="AR13" s="15">
        <f t="shared" si="48"/>
        <v>1.4508503788633449E-4</v>
      </c>
      <c r="AS13" s="15">
        <f t="shared" si="48"/>
        <v>3.7510532035853958E-3</v>
      </c>
      <c r="AT13" s="15" t="e">
        <f t="shared" si="48"/>
        <v>#NUM!</v>
      </c>
      <c r="AU13" s="14">
        <f t="shared" si="48"/>
        <v>6.5248219441943803E-4</v>
      </c>
      <c r="AV13" s="14">
        <f t="shared" si="48"/>
        <v>3.1622022583109761E-4</v>
      </c>
      <c r="AW13" s="14">
        <f t="shared" si="48"/>
        <v>3.7336274247049499E-4</v>
      </c>
      <c r="AX13" s="15">
        <f t="shared" si="48"/>
        <v>2.4569212762696818E-4</v>
      </c>
      <c r="AY13" s="15">
        <f t="shared" si="48"/>
        <v>2.5828620178077854E-4</v>
      </c>
      <c r="AZ13" s="15">
        <f t="shared" si="48"/>
        <v>2.6952888521295139E-4</v>
      </c>
      <c r="BA13" s="14">
        <f t="shared" si="48"/>
        <v>4.3887914983416334E-4</v>
      </c>
      <c r="BB13" s="14">
        <f t="shared" si="48"/>
        <v>3.3322331969549831E-3</v>
      </c>
      <c r="BC13" s="14">
        <f t="shared" si="48"/>
        <v>6.0798322043155006E-4</v>
      </c>
      <c r="BD13" s="22">
        <f t="shared" si="48"/>
        <v>1.1606794335770336E-3</v>
      </c>
      <c r="BE13" s="24">
        <f>(BE12*BE3)/(BE2*BE10)</f>
        <v>1.3362078296442297E-3</v>
      </c>
      <c r="BF13" s="24">
        <f>(BF12*BF3)/(BF2*BF10)</f>
        <v>1.387128466955609E-3</v>
      </c>
    </row>
    <row r="14" spans="1:58" ht="16.5" thickTop="1" thickBot="1" x14ac:dyDescent="0.3">
      <c r="A14" t="s">
        <v>6</v>
      </c>
      <c r="B14" s="1">
        <f>1/(B13*(B2*B10)^2)</f>
        <v>1.1488144155642741E-4</v>
      </c>
      <c r="C14" s="1">
        <f>1/(C13*(C2*C10)^2)</f>
        <v>8.7827742876309795E-5</v>
      </c>
      <c r="D14" s="1">
        <f>1/(D13*(D2*D10)^2)</f>
        <v>1.0602486761034095E-4</v>
      </c>
      <c r="E14" s="4">
        <f t="shared" ref="E14:G14" si="49">1/(E13*(E2*E10)^2)</f>
        <v>8.1836542110448295E-5</v>
      </c>
      <c r="F14" s="4">
        <f t="shared" si="49"/>
        <v>1.6798244285410287E-4</v>
      </c>
      <c r="G14" s="4">
        <f t="shared" si="49"/>
        <v>1.0466277992688674E-4</v>
      </c>
      <c r="H14" s="3">
        <f t="shared" ref="H14" si="50">1/(H13*(H2*H10)^2)</f>
        <v>1.5105073955868638E-4</v>
      </c>
      <c r="I14" s="3">
        <f t="shared" ref="I14" si="51">1/(I13*(I2*I10)^2)</f>
        <v>5.9533433733690302E-5</v>
      </c>
      <c r="J14" s="3">
        <f t="shared" ref="J14" si="52">1/(J13*(J2*J10)^2)</f>
        <v>2.9919745685760199E-5</v>
      </c>
      <c r="K14" s="4">
        <f t="shared" ref="K14" si="53">1/(K13*(K2*K10)^2)</f>
        <v>1.6078729573608403E-5</v>
      </c>
      <c r="L14" s="4">
        <f t="shared" ref="L14" si="54">1/(L13*(L2*L10)^2)</f>
        <v>3.0940360204830744E-5</v>
      </c>
      <c r="M14" s="4">
        <f t="shared" ref="M14" si="55">1/(M13*(M2*M10)^2)</f>
        <v>3.7844485650598172E-5</v>
      </c>
      <c r="N14" s="3">
        <f t="shared" ref="N14" si="56">1/(N13*(N2*N10)^2)</f>
        <v>5.2325333870160249E-5</v>
      </c>
      <c r="O14" s="3">
        <f t="shared" ref="O14" si="57">1/(O13*(O2*O10)^2)</f>
        <v>9.0996576860040957E-5</v>
      </c>
      <c r="P14" s="3">
        <f t="shared" ref="P14:S14" si="58">1/(P13*(P2*P10)^2)</f>
        <v>4.1082288241392449E-5</v>
      </c>
      <c r="Q14" s="13">
        <f t="shared" si="58"/>
        <v>1.7454482540722656E-5</v>
      </c>
      <c r="R14" s="13">
        <f t="shared" si="58"/>
        <v>4.0294793958117422E-5</v>
      </c>
      <c r="S14" s="13">
        <f t="shared" si="58"/>
        <v>2.6616725920665769E-5</v>
      </c>
      <c r="T14" s="4">
        <f t="shared" ref="T14" si="59">1/(T13*(T2*T10)^2)</f>
        <v>6.0713209778088475E-5</v>
      </c>
      <c r="U14" s="4">
        <f t="shared" ref="U14" si="60">1/(U13*(U2*U10)^2)</f>
        <v>9.2731506583887323E-5</v>
      </c>
      <c r="V14" s="4">
        <f t="shared" ref="V14" si="61">1/(V13*(V2*V10)^2)</f>
        <v>6.6010245414739881E-5</v>
      </c>
      <c r="W14" s="6">
        <f t="shared" ref="W14" si="62">1/(W13*(W2*W10)^2)</f>
        <v>1.8658744041549308E-4</v>
      </c>
      <c r="X14" s="6">
        <f t="shared" ref="X14" si="63">1/(X13*(X2*X10)^2)</f>
        <v>2.8855996838871316E-4</v>
      </c>
      <c r="Y14" s="6">
        <f t="shared" ref="Y14:AE14" si="64">1/(Y13*(Y2*Y10)^2)</f>
        <v>1.8009738370070496E-4</v>
      </c>
      <c r="Z14" s="9">
        <f t="shared" si="64"/>
        <v>2.1133482297233211E-4</v>
      </c>
      <c r="AA14" s="9">
        <f t="shared" si="64"/>
        <v>3.0621847480234759E-4</v>
      </c>
      <c r="AB14" s="9">
        <f t="shared" si="64"/>
        <v>5.7310868839210408E-5</v>
      </c>
      <c r="AC14" s="6">
        <f t="shared" si="64"/>
        <v>3.2815689584560207E-5</v>
      </c>
      <c r="AD14" s="6">
        <f t="shared" si="64"/>
        <v>9.8886208878528408E-5</v>
      </c>
      <c r="AE14" s="6">
        <f t="shared" si="64"/>
        <v>4.6989242595108044E-5</v>
      </c>
      <c r="AF14" s="4">
        <f t="shared" ref="AF14" si="65">1/(AF13*(AF2*AF10)^2)</f>
        <v>8.5970510405259079E-5</v>
      </c>
      <c r="AG14" s="4">
        <f t="shared" ref="AG14" si="66">1/(AG13*(AG2*AG10)^2)</f>
        <v>1.2155746727702754E-4</v>
      </c>
      <c r="AH14" s="4">
        <f t="shared" ref="AH14" si="67">1/(AH13*(AH2*AH10)^2)</f>
        <v>6.1190925261436877E-4</v>
      </c>
      <c r="AI14" s="6">
        <f t="shared" ref="AI14" si="68">1/(AI13*(AI2*AI10)^2)</f>
        <v>1.2513180579423514E-5</v>
      </c>
      <c r="AJ14" s="6">
        <f t="shared" ref="AJ14" si="69">1/(AJ13*(AJ2*AJ10)^2)</f>
        <v>5.8293699231794845E-6</v>
      </c>
      <c r="AK14" s="6">
        <f t="shared" ref="AK14:BD14" si="70">1/(AK13*(AK2*AK10)^2)</f>
        <v>3.5961362101924464E-5</v>
      </c>
      <c r="AL14" s="4">
        <f t="shared" si="70"/>
        <v>2.9682292452475331E-5</v>
      </c>
      <c r="AM14" s="4" t="e">
        <f t="shared" si="70"/>
        <v>#NUM!</v>
      </c>
      <c r="AN14" s="4">
        <f t="shared" si="70"/>
        <v>2.3586945083157178E-5</v>
      </c>
      <c r="AO14" s="6">
        <f t="shared" si="70"/>
        <v>5.1917381922762016E-5</v>
      </c>
      <c r="AP14" s="6">
        <f t="shared" si="70"/>
        <v>4.4836341506412414E-6</v>
      </c>
      <c r="AQ14" s="6">
        <f t="shared" si="70"/>
        <v>1.8115969931992103E-5</v>
      </c>
      <c r="AR14" s="4">
        <f t="shared" si="70"/>
        <v>7.2669845936696091E-5</v>
      </c>
      <c r="AS14" s="4">
        <f t="shared" si="70"/>
        <v>2.8107592131303177E-6</v>
      </c>
      <c r="AT14" s="4" t="e">
        <f t="shared" si="70"/>
        <v>#NUM!</v>
      </c>
      <c r="AU14" s="6">
        <f t="shared" si="70"/>
        <v>1.2676387344771912E-5</v>
      </c>
      <c r="AV14" s="6">
        <f t="shared" si="70"/>
        <v>2.6156192287476941E-5</v>
      </c>
      <c r="AW14" s="6">
        <f t="shared" si="70"/>
        <v>2.215303267085145E-5</v>
      </c>
      <c r="AX14" s="4">
        <f t="shared" si="70"/>
        <v>3.7868764283561241E-5</v>
      </c>
      <c r="AY14" s="4">
        <f t="shared" si="70"/>
        <v>3.6022277625690424E-5</v>
      </c>
      <c r="AZ14" s="4">
        <f t="shared" si="70"/>
        <v>3.4519703741887565E-5</v>
      </c>
      <c r="BA14" s="6">
        <f t="shared" si="70"/>
        <v>1.5178403420680773E-5</v>
      </c>
      <c r="BB14" s="6">
        <f t="shared" si="70"/>
        <v>1.999105223246573E-6</v>
      </c>
      <c r="BC14" s="6">
        <f t="shared" si="70"/>
        <v>1.0956691838271413E-5</v>
      </c>
      <c r="BD14" s="23">
        <f t="shared" si="70"/>
        <v>6.3765316163288116E-6</v>
      </c>
      <c r="BE14" s="25">
        <f t="shared" ref="BE14:BF14" si="71">1/(BE13*(BE2*BE10)^2)</f>
        <v>3.7445636304414792E-6</v>
      </c>
      <c r="BF14" s="25">
        <f t="shared" si="71"/>
        <v>3.6071029906684549E-6</v>
      </c>
    </row>
    <row r="15" spans="1:58" ht="15.75" thickTop="1" x14ac:dyDescent="0.25">
      <c r="AE15" t="s">
        <v>34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 t="s">
        <v>35</v>
      </c>
    </row>
    <row r="16" spans="1:58" x14ac:dyDescent="0.25">
      <c r="W16">
        <v>13.873244686379399</v>
      </c>
      <c r="X16">
        <v>7.74419736594088</v>
      </c>
      <c r="Y16">
        <v>12.163597810921299</v>
      </c>
      <c r="AE16" t="s">
        <v>33</v>
      </c>
      <c r="AF16">
        <f>((AF15*AF3-1)*AF12)/(1-AF15/AF3)</f>
        <v>3.4295807287641784</v>
      </c>
      <c r="AG16">
        <f t="shared" ref="AG16:AL16" si="72">((AG15*AG3-1)*AG12)/(1-AG15/AG3)</f>
        <v>2.425542521842404</v>
      </c>
      <c r="AH16">
        <f t="shared" si="72"/>
        <v>0.48184073776983666</v>
      </c>
      <c r="AI16">
        <f t="shared" si="72"/>
        <v>20.394107233883332</v>
      </c>
      <c r="AJ16">
        <f t="shared" si="72"/>
        <v>47.323908357403802</v>
      </c>
      <c r="AK16">
        <f t="shared" si="72"/>
        <v>7.6712491380071759</v>
      </c>
      <c r="AL16" t="e">
        <f t="shared" si="72"/>
        <v>#VALUE!</v>
      </c>
    </row>
    <row r="17" spans="14:37" x14ac:dyDescent="0.25">
      <c r="N17">
        <v>9.5951880358813693</v>
      </c>
      <c r="O17">
        <v>12.439347909045701</v>
      </c>
      <c r="P17">
        <v>6.6894654948402597</v>
      </c>
      <c r="Q17" s="7"/>
      <c r="R17" s="7"/>
      <c r="S17" s="7"/>
      <c r="AI17">
        <v>0.313909775</v>
      </c>
      <c r="AJ17">
        <v>0.35862337799999999</v>
      </c>
      <c r="AK17">
        <v>0.41546486199999999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</cols>
  <sheetData>
    <row r="1" spans="1:10" x14ac:dyDescent="0.25">
      <c r="A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>
        <v>3</v>
      </c>
      <c r="D2">
        <v>10</v>
      </c>
    </row>
    <row r="3" spans="1:10" x14ac:dyDescent="0.25">
      <c r="C3">
        <v>5</v>
      </c>
      <c r="D3">
        <v>10</v>
      </c>
    </row>
    <row r="4" spans="1:10" x14ac:dyDescent="0.25">
      <c r="C4">
        <v>7</v>
      </c>
      <c r="D4">
        <v>10</v>
      </c>
    </row>
    <row r="5" spans="1:10" x14ac:dyDescent="0.25">
      <c r="C5">
        <v>9</v>
      </c>
      <c r="D5">
        <v>10</v>
      </c>
    </row>
    <row r="6" spans="1:10" x14ac:dyDescent="0.25">
      <c r="C6">
        <v>11</v>
      </c>
      <c r="D6">
        <v>4.5</v>
      </c>
    </row>
    <row r="7" spans="1:10" x14ac:dyDescent="0.25">
      <c r="C7">
        <v>13</v>
      </c>
      <c r="D7">
        <v>4.5</v>
      </c>
    </row>
    <row r="9" spans="1:10" x14ac:dyDescent="0.25">
      <c r="A9" t="s">
        <v>12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</row>
    <row r="10" spans="1:10" x14ac:dyDescent="0.25">
      <c r="C10">
        <v>3</v>
      </c>
      <c r="D10">
        <v>7</v>
      </c>
    </row>
    <row r="11" spans="1:10" x14ac:dyDescent="0.25">
      <c r="C11">
        <v>5</v>
      </c>
      <c r="D11">
        <v>7</v>
      </c>
    </row>
    <row r="13" spans="1:10" x14ac:dyDescent="0.25">
      <c r="A13" t="s">
        <v>12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0" x14ac:dyDescent="0.25">
      <c r="C14">
        <v>3</v>
      </c>
      <c r="D14">
        <v>10</v>
      </c>
    </row>
    <row r="15" spans="1:10" x14ac:dyDescent="0.25">
      <c r="C15">
        <v>5</v>
      </c>
      <c r="D15">
        <v>10</v>
      </c>
    </row>
    <row r="16" spans="1:10" x14ac:dyDescent="0.25">
      <c r="C16">
        <v>7</v>
      </c>
      <c r="D16">
        <v>10</v>
      </c>
    </row>
    <row r="17" spans="3:4" x14ac:dyDescent="0.25">
      <c r="C17">
        <v>11</v>
      </c>
      <c r="D17">
        <v>4.5</v>
      </c>
    </row>
    <row r="18" spans="3:4" x14ac:dyDescent="0.25">
      <c r="C18">
        <v>13</v>
      </c>
      <c r="D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Sistema1</vt:lpstr>
      <vt:lpstr>SISTEMA11</vt:lpstr>
      <vt:lpstr>Sistema2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Cisternas</dc:creator>
  <cp:lastModifiedBy>Diego Cisternas</cp:lastModifiedBy>
  <dcterms:created xsi:type="dcterms:W3CDTF">2018-07-07T14:18:06Z</dcterms:created>
  <dcterms:modified xsi:type="dcterms:W3CDTF">2018-07-11T22:17:55Z</dcterms:modified>
</cp:coreProperties>
</file>