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tudy\Wspolbierzne\projekt\"/>
    </mc:Choice>
  </mc:AlternateContent>
  <xr:revisionPtr revIDLastSave="0" documentId="8_{81EEC1A8-E3CF-4A97-8718-7BB28C8D1D8E}" xr6:coauthVersionLast="47" xr6:coauthVersionMax="47" xr10:uidLastSave="{00000000-0000-0000-0000-000000000000}"/>
  <bookViews>
    <workbookView xWindow="-103" yWindow="-103" windowWidth="22149" windowHeight="11829" firstSheet="1" activeTab="2" xr2:uid="{737D625F-DFB6-4126-8313-AEA3C8F37434}"/>
  </bookViews>
  <sheets>
    <sheet name="Arkusz9" sheetId="9" r:id="rId1"/>
    <sheet name="GJ" sheetId="1" r:id="rId2"/>
    <sheet name="GS" sheetId="2" r:id="rId3"/>
    <sheet name="Inicjalizacja Systemu akka" sheetId="3" r:id="rId4"/>
  </sheets>
  <calcPr calcId="191029"/>
  <pivotCaches>
    <pivotCache cacheId="3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3" l="1"/>
  <c r="C9" i="2"/>
  <c r="D9" i="2" s="1"/>
  <c r="C8" i="2"/>
  <c r="C7" i="2"/>
  <c r="C6" i="2"/>
  <c r="C5" i="2"/>
  <c r="C4" i="2"/>
  <c r="C3" i="2"/>
  <c r="G10" i="3"/>
  <c r="G9" i="3"/>
  <c r="G8" i="3"/>
  <c r="G7" i="3"/>
  <c r="G6" i="3"/>
  <c r="G5" i="3"/>
  <c r="G4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D7" i="2"/>
  <c r="D8" i="2"/>
  <c r="D6" i="2"/>
  <c r="D5" i="2"/>
  <c r="D4" i="2"/>
  <c r="D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P29" i="2"/>
  <c r="P28" i="2"/>
  <c r="P27" i="2"/>
  <c r="P26" i="2"/>
  <c r="P25" i="2"/>
  <c r="L25" i="2"/>
  <c r="P24" i="2"/>
  <c r="L24" i="2"/>
  <c r="P23" i="2"/>
  <c r="L23" i="2"/>
  <c r="P22" i="2"/>
  <c r="L22" i="2"/>
  <c r="H22" i="2"/>
  <c r="P21" i="2"/>
  <c r="L21" i="2"/>
  <c r="H21" i="2"/>
  <c r="P20" i="2"/>
  <c r="L20" i="2"/>
  <c r="H20" i="2"/>
  <c r="P19" i="2"/>
  <c r="L19" i="2"/>
  <c r="H19" i="2"/>
  <c r="P18" i="2"/>
  <c r="L18" i="2"/>
  <c r="H18" i="2"/>
  <c r="P17" i="2"/>
  <c r="L17" i="2"/>
  <c r="H17" i="2"/>
  <c r="P16" i="2"/>
  <c r="L16" i="2"/>
  <c r="H16" i="2"/>
  <c r="P15" i="2"/>
  <c r="L15" i="2"/>
  <c r="H15" i="2"/>
  <c r="P14" i="2"/>
  <c r="L14" i="2"/>
  <c r="H14" i="2"/>
  <c r="P10" i="2"/>
  <c r="P9" i="2"/>
  <c r="P8" i="2"/>
  <c r="P7" i="2"/>
  <c r="L7" i="2"/>
  <c r="P6" i="2"/>
  <c r="L6" i="2"/>
  <c r="P5" i="2"/>
  <c r="L5" i="2"/>
  <c r="H5" i="2"/>
  <c r="P4" i="2"/>
  <c r="L4" i="2"/>
  <c r="H4" i="2"/>
  <c r="P3" i="2"/>
  <c r="L3" i="2"/>
  <c r="H3" i="2"/>
  <c r="H38" i="1"/>
  <c r="H36" i="1"/>
  <c r="H44" i="1"/>
  <c r="H43" i="1"/>
  <c r="H48" i="1"/>
  <c r="H49" i="1"/>
  <c r="H50" i="1"/>
  <c r="H51" i="1"/>
  <c r="H52" i="1"/>
  <c r="H47" i="1"/>
  <c r="D4" i="1"/>
  <c r="D5" i="1"/>
  <c r="D6" i="1"/>
  <c r="D7" i="1"/>
  <c r="D8" i="1"/>
  <c r="D9" i="1"/>
  <c r="D3" i="1"/>
  <c r="P14" i="1"/>
  <c r="P21" i="1"/>
  <c r="H45" i="1"/>
  <c r="H42" i="1"/>
  <c r="H39" i="1"/>
  <c r="H34" i="1"/>
  <c r="H35" i="1"/>
  <c r="H37" i="1"/>
  <c r="H40" i="1"/>
  <c r="H41" i="1"/>
  <c r="H46" i="1"/>
  <c r="H33" i="1"/>
  <c r="L15" i="1"/>
  <c r="L16" i="1"/>
  <c r="L17" i="1"/>
  <c r="L18" i="1"/>
  <c r="L19" i="1"/>
  <c r="L20" i="1"/>
  <c r="L21" i="1"/>
  <c r="L22" i="1"/>
  <c r="L23" i="1"/>
  <c r="L24" i="1"/>
  <c r="L25" i="1"/>
  <c r="P28" i="1"/>
  <c r="P27" i="1"/>
  <c r="P24" i="1"/>
  <c r="P20" i="1"/>
  <c r="P23" i="1"/>
  <c r="P22" i="1"/>
  <c r="P18" i="1"/>
  <c r="P15" i="1"/>
  <c r="P16" i="1"/>
  <c r="P17" i="1"/>
  <c r="P19" i="1"/>
  <c r="P25" i="1"/>
  <c r="P26" i="1"/>
  <c r="P29" i="1"/>
  <c r="L14" i="1"/>
  <c r="H15" i="1"/>
  <c r="H16" i="1"/>
  <c r="H17" i="1"/>
  <c r="H18" i="1"/>
  <c r="H19" i="1"/>
  <c r="H20" i="1"/>
  <c r="H21" i="1"/>
  <c r="H22" i="1"/>
  <c r="H14" i="1"/>
  <c r="P4" i="1"/>
  <c r="P5" i="1"/>
  <c r="P6" i="1"/>
  <c r="P7" i="1"/>
  <c r="P8" i="1"/>
  <c r="P9" i="1"/>
  <c r="P10" i="1"/>
  <c r="P3" i="1"/>
  <c r="L4" i="1"/>
  <c r="L5" i="1"/>
  <c r="L6" i="1"/>
  <c r="L7" i="1"/>
  <c r="L3" i="1"/>
  <c r="H4" i="1"/>
  <c r="H5" i="1"/>
  <c r="H3" i="1"/>
</calcChain>
</file>

<file path=xl/sharedStrings.xml><?xml version="1.0" encoding="utf-8"?>
<sst xmlns="http://schemas.openxmlformats.org/spreadsheetml/2006/main" count="75" uniqueCount="31">
  <si>
    <t>n</t>
  </si>
  <si>
    <t>standardowe [ms]</t>
  </si>
  <si>
    <t>najlepszy czas dla implementacji akka [ms]</t>
  </si>
  <si>
    <t>Wyniki sumaryczne Gauss-Jordan</t>
  </si>
  <si>
    <t>m</t>
  </si>
  <si>
    <t>Gauss-Jordan Akka 3x3</t>
  </si>
  <si>
    <t>czas wykonania [ms]</t>
  </si>
  <si>
    <t>Gauss-Jordan Akka 10x10</t>
  </si>
  <si>
    <t>Gauss-Jordan Akka 100x100</t>
  </si>
  <si>
    <t>liczba aktorów</t>
  </si>
  <si>
    <t>Gauss-Jordan Akka 500x500</t>
  </si>
  <si>
    <t>Gauss-Jordan Akka 1000x1000</t>
  </si>
  <si>
    <t>Gauss-Jordan Akka 2500x2500</t>
  </si>
  <si>
    <t>Gauss-Jordan Akka 5000x5000</t>
  </si>
  <si>
    <t>stosunek</t>
  </si>
  <si>
    <t>Wyniki sumaryczne Gauss-Seidla</t>
  </si>
  <si>
    <t>czas całkowitego liczenia</t>
  </si>
  <si>
    <t>czas samego liczenia</t>
  </si>
  <si>
    <t>czas inicjalizacji</t>
  </si>
  <si>
    <t>n macierzy</t>
  </si>
  <si>
    <t>Gauss-Seidl Akka 3x3</t>
  </si>
  <si>
    <t>Gauss-Seidl Akka 10x10</t>
  </si>
  <si>
    <t>Gauss-Seidl Akka 100x100</t>
  </si>
  <si>
    <t>Gauss-Seidl Akka 500x500</t>
  </si>
  <si>
    <t>Gauss-Seidl Akka 1000x1000</t>
  </si>
  <si>
    <t>Gauss-Seidl Akka 2500x2500</t>
  </si>
  <si>
    <t>Gauss-Seidl Akka 5000x5000</t>
  </si>
  <si>
    <t>Suma końcowa</t>
  </si>
  <si>
    <t>Etykiety wierszy</t>
  </si>
  <si>
    <t>Suma z stosunek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</si>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</sst>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Border="1"/>
    <xf numFmtId="0" fontId="0" fillId="13" borderId="0" xfId="0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4" borderId="0" xfId="0" applyFill="1" applyBorder="1"/>
    <xf numFmtId="10" fontId="0" fillId="6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[wyniki.xlsx]Arkusz9!Tabela przestawna13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Arkusz9!$B$3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Arkusz9!$A$4:$A$11</c:f>
              <c:strCache>
                <c:ptCount val="7"/>
                <c:pt idx="0">
                  <c:v>3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</c:strCache>
            </c:strRef>
          </c:cat>
          <c:val>
            <c:numRef>
              <c:f>Arkusz9!$B$4:$B$11</c:f>
              <c:numCache>
                <c:formatCode>General</c:formatCode>
                <c:ptCount val="7"/>
                <c:pt idx="0">
                  <c:v>2.8328611898016998E-2</c:v>
                </c:pt>
                <c:pt idx="1">
                  <c:v>2.3316062176165803E-2</c:v>
                </c:pt>
                <c:pt idx="2">
                  <c:v>6.0133630289532294E-2</c:v>
                </c:pt>
                <c:pt idx="3">
                  <c:v>9.8639455782312924E-2</c:v>
                </c:pt>
                <c:pt idx="4">
                  <c:v>0.14511041009463724</c:v>
                </c:pt>
                <c:pt idx="5">
                  <c:v>0.7097223835520966</c:v>
                </c:pt>
                <c:pt idx="6">
                  <c:v>0.93986412317916157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6-4170-8B56-4B38B1884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425039"/>
        <c:axId val="441444239"/>
      </c:lineChart>
      <c:catAx>
        <c:axId val="441425039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1444239"/>
        <c:crosses val="autoZero"/>
        <c:auto val="1"/>
        <c:lblAlgn val="ctr"/>
        <c:lblOffset val="100"/>
        <c:noMultiLvlLbl val="0"/>
      </c:catAx>
      <c:valAx>
        <c:axId val="4414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142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G-J Stosunek przyspieszenia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271145669291338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GJ!$D$2</c:f>
              <c:strCache>
                <c:ptCount val="1"/>
                <c:pt idx="0">
                  <c:v>stosunek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62318742347385"/>
                  <c:y val="-0.17711972586776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GJ!$A$3:$A$9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</c:numCache>
            </c:numRef>
          </c:xVal>
          <c:yVal>
            <c:numRef>
              <c:f>GJ!$D$3:$D$9</c:f>
              <c:numCache>
                <c:formatCode>0.00%</c:formatCode>
                <c:ptCount val="7"/>
                <c:pt idx="0">
                  <c:v>2.8328611898016998E-2</c:v>
                </c:pt>
                <c:pt idx="1">
                  <c:v>2.3316062176165803E-2</c:v>
                </c:pt>
                <c:pt idx="2">
                  <c:v>6.0133630289532294E-2</c:v>
                </c:pt>
                <c:pt idx="3">
                  <c:v>9.8639455782312924E-2</c:v>
                </c:pt>
                <c:pt idx="4">
                  <c:v>0.14511041009463724</c:v>
                </c:pt>
                <c:pt idx="5">
                  <c:v>0.7097223835520966</c:v>
                </c:pt>
                <c:pt idx="6">
                  <c:v>0.93986412317916157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5-4DD9-BBE6-A3D35C651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37519"/>
        <c:axId val="624513519"/>
      </c:scatterChart>
      <c:valAx>
        <c:axId val="62453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4513519"/>
        <c:crosses val="autoZero"/>
        <c:crossBetween val="midCat"/>
      </c:valAx>
      <c:valAx>
        <c:axId val="6245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453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G-J </a:t>
            </a:r>
            <a:r>
              <a:rPr lang="en-US"/>
              <a:t>czas wykonania</a:t>
            </a:r>
            <a:r>
              <a:rPr lang="pl-PL"/>
              <a:t> dla m</a:t>
            </a:r>
            <a:r>
              <a:rPr lang="en-US"/>
              <a:t> [ms]</a:t>
            </a:r>
          </a:p>
        </c:rich>
      </c:tx>
      <c:layout>
        <c:manualLayout>
          <c:xMode val="edge"/>
          <c:yMode val="edge"/>
          <c:x val="0.242284558180227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GJ!$I$32</c:f>
              <c:strCache>
                <c:ptCount val="1"/>
                <c:pt idx="0">
                  <c:v>czas wykonania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GJ!$G$33:$G$52</c:f>
              <c:numCache>
                <c:formatCode>General</c:formatCode>
                <c:ptCount val="20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500</c:v>
                </c:pt>
                <c:pt idx="8">
                  <c:v>625</c:v>
                </c:pt>
                <c:pt idx="9">
                  <c:v>750</c:v>
                </c:pt>
                <c:pt idx="10">
                  <c:v>850</c:v>
                </c:pt>
                <c:pt idx="11">
                  <c:v>925</c:v>
                </c:pt>
                <c:pt idx="12">
                  <c:v>1000</c:v>
                </c:pt>
                <c:pt idx="13">
                  <c:v>1250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3750</c:v>
                </c:pt>
                <c:pt idx="19">
                  <c:v>5000</c:v>
                </c:pt>
              </c:numCache>
            </c:numRef>
          </c:xVal>
          <c:yVal>
            <c:numRef>
              <c:f>GJ!$I$33:$I$52</c:f>
              <c:numCache>
                <c:formatCode>General</c:formatCode>
                <c:ptCount val="20"/>
                <c:pt idx="0">
                  <c:v>403648</c:v>
                </c:pt>
                <c:pt idx="1">
                  <c:v>72531</c:v>
                </c:pt>
                <c:pt idx="2">
                  <c:v>67414</c:v>
                </c:pt>
                <c:pt idx="3">
                  <c:v>68526</c:v>
                </c:pt>
                <c:pt idx="4">
                  <c:v>71750</c:v>
                </c:pt>
                <c:pt idx="5">
                  <c:v>70116</c:v>
                </c:pt>
                <c:pt idx="6">
                  <c:v>69443</c:v>
                </c:pt>
                <c:pt idx="7">
                  <c:v>73957</c:v>
                </c:pt>
                <c:pt idx="8">
                  <c:v>88834</c:v>
                </c:pt>
                <c:pt idx="9">
                  <c:v>84270</c:v>
                </c:pt>
                <c:pt idx="10">
                  <c:v>81652</c:v>
                </c:pt>
                <c:pt idx="11">
                  <c:v>79590</c:v>
                </c:pt>
                <c:pt idx="12">
                  <c:v>82184</c:v>
                </c:pt>
                <c:pt idx="13">
                  <c:v>96187</c:v>
                </c:pt>
                <c:pt idx="14">
                  <c:v>81961</c:v>
                </c:pt>
                <c:pt idx="15">
                  <c:v>88954</c:v>
                </c:pt>
                <c:pt idx="16">
                  <c:v>111968</c:v>
                </c:pt>
                <c:pt idx="17">
                  <c:v>99125</c:v>
                </c:pt>
                <c:pt idx="18">
                  <c:v>103502</c:v>
                </c:pt>
                <c:pt idx="19">
                  <c:v>156775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9-43BB-BD33-8706DDC10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26479"/>
        <c:axId val="441437519"/>
      </c:scatterChart>
      <c:valAx>
        <c:axId val="44142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1437519"/>
        <c:crosses val="autoZero"/>
        <c:crossBetween val="midCat"/>
      </c:valAx>
      <c:valAx>
        <c:axId val="4414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142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G-S Stosunek przyspieszenia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60255905511811"/>
          <c:y val="0.17634259259259263"/>
          <c:w val="0.8280855205599300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GS!$D$2</c:f>
              <c:strCache>
                <c:ptCount val="1"/>
                <c:pt idx="0">
                  <c:v>stosunek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47417104111986"/>
                  <c:y val="-0.13004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GS!$A$3:$A$9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</c:numCache>
            </c:numRef>
          </c:xVal>
          <c:yVal>
            <c:numRef>
              <c:f>GS!$D$3:$D$9</c:f>
              <c:numCache>
                <c:formatCode>0.00%</c:formatCode>
                <c:ptCount val="7"/>
                <c:pt idx="0">
                  <c:v>1.7441860465116279E-2</c:v>
                </c:pt>
                <c:pt idx="1">
                  <c:v>1.4534883720930232E-2</c:v>
                </c:pt>
                <c:pt idx="2">
                  <c:v>5.3191489361702128E-2</c:v>
                </c:pt>
                <c:pt idx="3">
                  <c:v>4.0511727078891259E-2</c:v>
                </c:pt>
                <c:pt idx="4">
                  <c:v>5.4279749478079335E-2</c:v>
                </c:pt>
                <c:pt idx="5">
                  <c:v>9.2329545454545456E-2</c:v>
                </c:pt>
                <c:pt idx="6">
                  <c:v>9.126466753585398E-2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3-44DA-906B-05110F5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17839"/>
        <c:axId val="624512079"/>
      </c:scatterChart>
      <c:valAx>
        <c:axId val="62451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4512079"/>
        <c:crosses val="autoZero"/>
        <c:crossBetween val="midCat"/>
      </c:valAx>
      <c:valAx>
        <c:axId val="6245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451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GS czas wykonania dla m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GS!$I$32</c:f>
              <c:strCache>
                <c:ptCount val="1"/>
                <c:pt idx="0">
                  <c:v>czas wykonania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GS!$G$33:$G$52</c:f>
              <c:numCache>
                <c:formatCode>General</c:formatCode>
                <c:ptCount val="20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500</c:v>
                </c:pt>
                <c:pt idx="8">
                  <c:v>625</c:v>
                </c:pt>
                <c:pt idx="9">
                  <c:v>750</c:v>
                </c:pt>
                <c:pt idx="10">
                  <c:v>850</c:v>
                </c:pt>
                <c:pt idx="11">
                  <c:v>925</c:v>
                </c:pt>
                <c:pt idx="12">
                  <c:v>1000</c:v>
                </c:pt>
                <c:pt idx="13">
                  <c:v>1250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3750</c:v>
                </c:pt>
                <c:pt idx="19">
                  <c:v>5000</c:v>
                </c:pt>
              </c:numCache>
            </c:numRef>
          </c:xVal>
          <c:yVal>
            <c:numRef>
              <c:f>GS!$I$33:$I$52</c:f>
              <c:numCache>
                <c:formatCode>General</c:formatCode>
                <c:ptCount val="20"/>
                <c:pt idx="0">
                  <c:v>3222</c:v>
                </c:pt>
                <c:pt idx="1">
                  <c:v>1535</c:v>
                </c:pt>
                <c:pt idx="2">
                  <c:v>1534</c:v>
                </c:pt>
                <c:pt idx="3">
                  <c:v>1551</c:v>
                </c:pt>
                <c:pt idx="4">
                  <c:v>1775</c:v>
                </c:pt>
                <c:pt idx="5">
                  <c:v>1659</c:v>
                </c:pt>
                <c:pt idx="6">
                  <c:v>2117</c:v>
                </c:pt>
                <c:pt idx="7">
                  <c:v>2011</c:v>
                </c:pt>
                <c:pt idx="8">
                  <c:v>1946</c:v>
                </c:pt>
                <c:pt idx="9">
                  <c:v>1911</c:v>
                </c:pt>
                <c:pt idx="10">
                  <c:v>2099</c:v>
                </c:pt>
                <c:pt idx="11">
                  <c:v>2079</c:v>
                </c:pt>
                <c:pt idx="12">
                  <c:v>2217</c:v>
                </c:pt>
                <c:pt idx="13">
                  <c:v>2194</c:v>
                </c:pt>
                <c:pt idx="14">
                  <c:v>2389</c:v>
                </c:pt>
                <c:pt idx="15">
                  <c:v>2653</c:v>
                </c:pt>
                <c:pt idx="16">
                  <c:v>3709</c:v>
                </c:pt>
                <c:pt idx="17">
                  <c:v>4827</c:v>
                </c:pt>
                <c:pt idx="18">
                  <c:v>10580</c:v>
                </c:pt>
                <c:pt idx="19">
                  <c:v>241222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0-4B95-A092-D10E9819B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40399"/>
        <c:axId val="441448079"/>
      </c:scatterChart>
      <c:valAx>
        <c:axId val="44144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1448079"/>
        <c:crosses val="autoZero"/>
        <c:crossBetween val="midCat"/>
      </c:valAx>
      <c:valAx>
        <c:axId val="4414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144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incjalizacji akka w zależności od 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'Inicjalizacja Systemu akka'!$G$3</c:f>
              <c:strCache>
                <c:ptCount val="1"/>
                <c:pt idx="0">
                  <c:v>średnia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'Inicjalizacja Systemu akka'!$F$4:$F$10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</c:numCache>
            </c:numRef>
          </c:xVal>
          <c:yVal>
            <c:numRef>
              <c:f>'Inicjalizacja Systemu akka'!$G$4:$G$10</c:f>
              <c:numCache>
                <c:formatCode>General</c:formatCode>
                <c:ptCount val="7"/>
                <c:pt idx="0">
                  <c:v>332.66666666666669</c:v>
                </c:pt>
                <c:pt idx="1">
                  <c:v>332.2</c:v>
                </c:pt>
                <c:pt idx="2">
                  <c:v>371</c:v>
                </c:pt>
                <c:pt idx="3">
                  <c:v>376.55555555555554</c:v>
                </c:pt>
                <c:pt idx="4">
                  <c:v>340.58333333333331</c:v>
                </c:pt>
                <c:pt idx="5">
                  <c:v>327.375</c:v>
                </c:pt>
                <c:pt idx="6">
                  <c:v>337.1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5-4B62-9BC6-BB5BD5328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04367"/>
        <c:axId val="2055400527"/>
      </c:scatterChart>
      <c:valAx>
        <c:axId val="205540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5400527"/>
        <c:crosses val="autoZero"/>
        <c:crossBetween val="midCat"/>
      </c:valAx>
      <c:valAx>
        <c:axId val="205540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540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0</xdr:colOff>
      <xdr:row>15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574CE4A-2545-A664-B0BB-7827AF506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108858</xdr:colOff>
      <xdr:row>11</xdr:row>
      <xdr:rowOff>8324</xdr:rowOff>
    </xdr:from>
    <xdr:to>
      <xdr:col>4</xdr:col>
      <xdr:colOff>192101</xdr:colOff>
      <xdr:row>25</xdr:row>
      <xdr:rowOff>151760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A131514-C348-0316-4867-085EACA4B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77755</xdr:colOff>
      <xdr:row>34</xdr:row>
      <xdr:rowOff>90194</xdr:rowOff>
    </xdr:from>
    <xdr:to>
      <xdr:col>14</xdr:col>
      <xdr:colOff>847530</xdr:colOff>
      <xdr:row>49</xdr:row>
      <xdr:rowOff>34210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493FDD4-86CD-3F5D-7DA1-A45F4E485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108856</xdr:colOff>
      <xdr:row>10</xdr:row>
      <xdr:rowOff>5444</xdr:rowOff>
    </xdr:from>
    <xdr:to>
      <xdr:col>4</xdr:col>
      <xdr:colOff>375556</xdr:colOff>
      <xdr:row>24</xdr:row>
      <xdr:rowOff>157844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208A1C0-42AC-BE00-A97F-AC57AA584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150478</xdr:colOff>
      <xdr:row>34</xdr:row>
      <xdr:rowOff>40341</xdr:rowOff>
    </xdr:from>
    <xdr:to>
      <xdr:col>4</xdr:col>
      <xdr:colOff>419419</xdr:colOff>
      <xdr:row>48</xdr:row>
      <xdr:rowOff>183776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ABD7B18-9DAD-4154-CCBC-DDC93F00B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429025</xdr:colOff>
      <xdr:row>2</xdr:row>
      <xdr:rowOff>21130</xdr:rowOff>
    </xdr:from>
    <xdr:to>
      <xdr:col>14</xdr:col>
      <xdr:colOff>429025</xdr:colOff>
      <xdr:row>16</xdr:row>
      <xdr:rowOff>164565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CBC1791-5C96-01AC-D49E-AFDDDFA01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Ciszewski" refreshedDate="45061.760700347222" createdVersion="8" refreshedVersion="8" minRefreshableVersion="3" recordCount="7" xr:uid="{B0EBE00A-1DEA-4408-A094-245C8A98C7F8}">
  <cacheSource type="worksheet">
    <worksheetSource ref="A2:D9" sheet="GJ"/>
  </cacheSource>
  <cacheFields count="4">
    <cacheField name="n" numFmtId="0">
      <sharedItems containsSemiMixedTypes="0" containsString="0" containsNumber="1" containsInteger="1" minValue="3" maxValue="5000" count="7">
        <n v="3"/>
        <n v="10"/>
        <n v="100"/>
        <n v="500"/>
        <n v="1000"/>
        <n v="2500"/>
        <n v="5000"/>
      </sharedItems>
    </cacheField>
    <cacheField name="standardowe [ms]" numFmtId="0">
      <sharedItems containsSemiMixedTypes="0" containsString="0" containsNumber="1" containsInteger="1" minValue="9" maxValue="63360" count="7">
        <n v="10"/>
        <n v="9"/>
        <n v="27"/>
        <n v="58"/>
        <n v="138"/>
        <n v="6110"/>
        <n v="63360"/>
      </sharedItems>
    </cacheField>
    <cacheField name="najlepszy czas dla implementacji akka [ms]" numFmtId="0">
      <sharedItems containsSemiMixedTypes="0" containsString="0" containsNumber="1" containsInteger="1" minValue="353" maxValue="67414"/>
    </cacheField>
    <cacheField name="stosunek" numFmtId="10">
      <sharedItems containsSemiMixedTypes="0" containsString="0" containsNumber="1" minValue="2.3316062176165803E-2" maxValue="0.93986412317916157" count="7">
        <n v="2.8328611898016998E-2"/>
        <n v="2.3316062176165803E-2"/>
        <n v="6.0133630289532294E-2"/>
        <n v="9.8639455782312924E-2"/>
        <n v="0.14511041009463724"/>
        <n v="0.7097223835520966"/>
        <n v="0.9398641231791615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n v="353"/>
    <x v="0"/>
  </r>
  <r>
    <x v="1"/>
    <x v="1"/>
    <n v="386"/>
    <x v="1"/>
  </r>
  <r>
    <x v="2"/>
    <x v="2"/>
    <n v="449"/>
    <x v="2"/>
  </r>
  <r>
    <x v="3"/>
    <x v="3"/>
    <n v="588"/>
    <x v="3"/>
  </r>
  <r>
    <x v="4"/>
    <x v="4"/>
    <n v="951"/>
    <x v="4"/>
  </r>
  <r>
    <x v="5"/>
    <x v="5"/>
    <n v="8609"/>
    <x v="5"/>
  </r>
  <r>
    <x v="6"/>
    <x v="6"/>
    <n v="6741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87509-AD45-4D0B-99A9-83FB55BE76D7}" name="Tabela przestawna13" cacheId="3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z stosunek" fld="3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7EAA7-3A89-4A98-823A-1CD50703216E}">
  <dimension ref="A3:B11"/>
  <sheetViews>
    <sheetView workbookViewId="0">
      <selection activeCell="K20" sqref="K20"/>
    </sheetView>
  </sheetViews>
  <sheetFormatPr defaultRowHeight="14.6" x14ac:dyDescent="0.4"/>
  <cols>
    <col min="1" max="1" width="16.3046875" bestFit="1" customWidth="1"/>
    <col min="2" max="2" width="14.61328125" bestFit="1" customWidth="1"/>
    <col min="3" max="3" width="11.84375" bestFit="1" customWidth="1"/>
    <col min="4" max="4" width="10.84375" bestFit="1" customWidth="1"/>
    <col min="5" max="5" width="11.84375" bestFit="1" customWidth="1"/>
    <col min="6" max="6" width="10.84375" bestFit="1" customWidth="1"/>
    <col min="7" max="8" width="11.84375" bestFit="1" customWidth="1"/>
    <col min="9" max="9" width="13.4609375" bestFit="1" customWidth="1"/>
  </cols>
  <sheetData>
    <row r="3" spans="1:2" x14ac:dyDescent="0.4">
      <c r="A3" s="19" t="s">
        <v>28</v>
      </c>
      <c r="B3" t="s">
        <v>29</v>
      </c>
    </row>
    <row r="4" spans="1:2" x14ac:dyDescent="0.4">
      <c r="A4" s="20">
        <v>3</v>
      </c>
      <c r="B4" s="21">
        <v>2.8328611898016998E-2</v>
      </c>
    </row>
    <row r="5" spans="1:2" x14ac:dyDescent="0.4">
      <c r="A5" s="20">
        <v>10</v>
      </c>
      <c r="B5" s="21">
        <v>2.3316062176165803E-2</v>
      </c>
    </row>
    <row r="6" spans="1:2" x14ac:dyDescent="0.4">
      <c r="A6" s="20">
        <v>100</v>
      </c>
      <c r="B6" s="21">
        <v>6.0133630289532294E-2</v>
      </c>
    </row>
    <row r="7" spans="1:2" x14ac:dyDescent="0.4">
      <c r="A7" s="20">
        <v>500</v>
      </c>
      <c r="B7" s="21">
        <v>9.8639455782312924E-2</v>
      </c>
    </row>
    <row r="8" spans="1:2" x14ac:dyDescent="0.4">
      <c r="A8" s="20">
        <v>1000</v>
      </c>
      <c r="B8" s="21">
        <v>0.14511041009463724</v>
      </c>
    </row>
    <row r="9" spans="1:2" x14ac:dyDescent="0.4">
      <c r="A9" s="20">
        <v>2500</v>
      </c>
      <c r="B9" s="21">
        <v>0.7097223835520966</v>
      </c>
    </row>
    <row r="10" spans="1:2" x14ac:dyDescent="0.4">
      <c r="A10" s="20">
        <v>5000</v>
      </c>
      <c r="B10" s="21">
        <v>0.93986412317916157</v>
      </c>
    </row>
    <row r="11" spans="1:2" x14ac:dyDescent="0.4">
      <c r="A11" s="20" t="s">
        <v>27</v>
      </c>
      <c r="B11" s="21">
        <v>2.0051146769719237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A20D5-C207-48FE-9400-421D96054CDE}">
  <dimension ref="A1:Q52"/>
  <sheetViews>
    <sheetView topLeftCell="B12" zoomScaleNormal="100" workbookViewId="0">
      <selection activeCell="K32" sqref="K32"/>
    </sheetView>
  </sheetViews>
  <sheetFormatPr defaultRowHeight="14.6" x14ac:dyDescent="0.4"/>
  <cols>
    <col min="2" max="2" width="15.765625" bestFit="1" customWidth="1"/>
    <col min="3" max="3" width="35.84375" bestFit="1" customWidth="1"/>
    <col min="4" max="4" width="11.84375" bestFit="1" customWidth="1"/>
    <col min="5" max="5" width="10.3828125" customWidth="1"/>
    <col min="8" max="8" width="12.69140625" customWidth="1"/>
    <col min="9" max="9" width="17.765625" bestFit="1" customWidth="1"/>
    <col min="12" max="12" width="17.53515625" customWidth="1"/>
    <col min="13" max="13" width="17.69140625" bestFit="1" customWidth="1"/>
    <col min="15" max="15" width="17.69140625" bestFit="1" customWidth="1"/>
    <col min="16" max="16" width="12.84375" bestFit="1" customWidth="1"/>
    <col min="17" max="17" width="18" bestFit="1" customWidth="1"/>
  </cols>
  <sheetData>
    <row r="1" spans="1:17" x14ac:dyDescent="0.4">
      <c r="A1" s="14" t="s">
        <v>3</v>
      </c>
      <c r="B1" s="14"/>
      <c r="C1" s="14"/>
      <c r="D1" s="14"/>
      <c r="E1" s="1"/>
      <c r="G1" s="2" t="s">
        <v>5</v>
      </c>
      <c r="H1" s="2"/>
      <c r="I1" s="2"/>
      <c r="K1" s="2" t="s">
        <v>7</v>
      </c>
      <c r="L1" s="2"/>
      <c r="M1" s="2"/>
      <c r="O1" s="2" t="s">
        <v>8</v>
      </c>
      <c r="P1" s="2"/>
      <c r="Q1" s="2"/>
    </row>
    <row r="2" spans="1:17" x14ac:dyDescent="0.4">
      <c r="A2" s="15" t="s">
        <v>0</v>
      </c>
      <c r="B2" s="7" t="s">
        <v>1</v>
      </c>
      <c r="C2" s="3" t="s">
        <v>2</v>
      </c>
      <c r="D2" s="5" t="s">
        <v>14</v>
      </c>
      <c r="G2" s="3" t="s">
        <v>4</v>
      </c>
      <c r="H2" s="5" t="s">
        <v>9</v>
      </c>
      <c r="I2" s="7" t="s">
        <v>6</v>
      </c>
      <c r="K2" s="3" t="s">
        <v>4</v>
      </c>
      <c r="L2" s="5" t="s">
        <v>9</v>
      </c>
      <c r="M2" s="7" t="s">
        <v>6</v>
      </c>
      <c r="O2" s="3" t="s">
        <v>4</v>
      </c>
      <c r="P2" s="5" t="s">
        <v>9</v>
      </c>
      <c r="Q2" s="7" t="s">
        <v>6</v>
      </c>
    </row>
    <row r="3" spans="1:17" x14ac:dyDescent="0.4">
      <c r="A3" s="16">
        <v>3</v>
      </c>
      <c r="B3" s="8">
        <v>10</v>
      </c>
      <c r="C3" s="4">
        <v>353</v>
      </c>
      <c r="D3" s="18">
        <f>B3/C3</f>
        <v>2.8328611898016998E-2</v>
      </c>
      <c r="G3" s="11">
        <v>1</v>
      </c>
      <c r="H3" s="10">
        <f>ROUNDUP(3/G3,0)</f>
        <v>3</v>
      </c>
      <c r="I3" s="9">
        <v>353</v>
      </c>
      <c r="K3" s="4">
        <v>1</v>
      </c>
      <c r="L3" s="6">
        <f>ROUNDUP(10/K3,0)</f>
        <v>10</v>
      </c>
      <c r="M3" s="8">
        <v>405</v>
      </c>
      <c r="O3" s="4">
        <v>1</v>
      </c>
      <c r="P3" s="6">
        <f>ROUNDUP(100/O3,0)</f>
        <v>100</v>
      </c>
      <c r="Q3" s="8">
        <v>692</v>
      </c>
    </row>
    <row r="4" spans="1:17" x14ac:dyDescent="0.4">
      <c r="A4" s="16">
        <v>10</v>
      </c>
      <c r="B4" s="8">
        <v>9</v>
      </c>
      <c r="C4" s="4">
        <v>386</v>
      </c>
      <c r="D4" s="18">
        <f t="shared" ref="D4:D9" si="0">B4/C4</f>
        <v>2.3316062176165803E-2</v>
      </c>
      <c r="G4" s="4">
        <v>2</v>
      </c>
      <c r="H4" s="6">
        <f t="shared" ref="H4:H5" si="1">ROUNDUP(3/G4,0)</f>
        <v>2</v>
      </c>
      <c r="I4" s="8">
        <v>387</v>
      </c>
      <c r="K4" s="4">
        <v>3</v>
      </c>
      <c r="L4" s="6">
        <f t="shared" ref="L4:L7" si="2">ROUNDUP(10/K4,0)</f>
        <v>4</v>
      </c>
      <c r="M4" s="8">
        <v>402</v>
      </c>
      <c r="O4" s="4">
        <v>5</v>
      </c>
      <c r="P4" s="6">
        <f t="shared" ref="P4:P10" si="3">ROUNDUP(100/O4,0)</f>
        <v>20</v>
      </c>
      <c r="Q4" s="8">
        <v>511</v>
      </c>
    </row>
    <row r="5" spans="1:17" x14ac:dyDescent="0.4">
      <c r="A5" s="16">
        <v>100</v>
      </c>
      <c r="B5" s="8">
        <v>27</v>
      </c>
      <c r="C5" s="4">
        <v>449</v>
      </c>
      <c r="D5" s="18">
        <f t="shared" si="0"/>
        <v>6.0133630289532294E-2</v>
      </c>
      <c r="G5" s="4">
        <v>3</v>
      </c>
      <c r="H5" s="6">
        <f t="shared" si="1"/>
        <v>1</v>
      </c>
      <c r="I5" s="8">
        <v>354</v>
      </c>
      <c r="K5" s="4">
        <v>5</v>
      </c>
      <c r="L5" s="6">
        <f t="shared" si="2"/>
        <v>2</v>
      </c>
      <c r="M5" s="8">
        <v>395</v>
      </c>
      <c r="O5" s="4">
        <v>10</v>
      </c>
      <c r="P5" s="6">
        <f t="shared" si="3"/>
        <v>10</v>
      </c>
      <c r="Q5" s="8">
        <v>482</v>
      </c>
    </row>
    <row r="6" spans="1:17" x14ac:dyDescent="0.4">
      <c r="A6" s="16">
        <v>500</v>
      </c>
      <c r="B6" s="8">
        <v>58</v>
      </c>
      <c r="C6" s="4">
        <v>588</v>
      </c>
      <c r="D6" s="18">
        <f t="shared" si="0"/>
        <v>9.8639455782312924E-2</v>
      </c>
      <c r="K6" s="4">
        <v>7</v>
      </c>
      <c r="L6" s="6">
        <f t="shared" si="2"/>
        <v>2</v>
      </c>
      <c r="M6" s="8">
        <v>393</v>
      </c>
      <c r="O6" s="4">
        <v>15</v>
      </c>
      <c r="P6" s="6">
        <f t="shared" si="3"/>
        <v>7</v>
      </c>
      <c r="Q6" s="8">
        <v>473</v>
      </c>
    </row>
    <row r="7" spans="1:17" x14ac:dyDescent="0.4">
      <c r="A7" s="16">
        <v>1000</v>
      </c>
      <c r="B7" s="8">
        <v>138</v>
      </c>
      <c r="C7" s="4">
        <v>951</v>
      </c>
      <c r="D7" s="18">
        <f t="shared" si="0"/>
        <v>0.14511041009463724</v>
      </c>
      <c r="K7" s="11">
        <v>10</v>
      </c>
      <c r="L7" s="10">
        <f t="shared" si="2"/>
        <v>1</v>
      </c>
      <c r="M7" s="9">
        <v>386</v>
      </c>
      <c r="O7" s="11">
        <v>25</v>
      </c>
      <c r="P7" s="10">
        <f t="shared" si="3"/>
        <v>4</v>
      </c>
      <c r="Q7" s="9">
        <v>449</v>
      </c>
    </row>
    <row r="8" spans="1:17" x14ac:dyDescent="0.4">
      <c r="A8" s="16">
        <v>2500</v>
      </c>
      <c r="B8" s="8">
        <v>6110</v>
      </c>
      <c r="C8" s="4">
        <v>8609</v>
      </c>
      <c r="D8" s="18">
        <f t="shared" si="0"/>
        <v>0.7097223835520966</v>
      </c>
      <c r="O8" s="4">
        <v>50</v>
      </c>
      <c r="P8" s="6">
        <f t="shared" si="3"/>
        <v>2</v>
      </c>
      <c r="Q8" s="8">
        <v>490</v>
      </c>
    </row>
    <row r="9" spans="1:17" x14ac:dyDescent="0.4">
      <c r="A9" s="16">
        <v>5000</v>
      </c>
      <c r="B9" s="8">
        <v>63360</v>
      </c>
      <c r="C9" s="17">
        <v>67414</v>
      </c>
      <c r="D9" s="18">
        <f t="shared" si="0"/>
        <v>0.93986412317916157</v>
      </c>
      <c r="O9" s="4">
        <v>75</v>
      </c>
      <c r="P9" s="6">
        <f t="shared" si="3"/>
        <v>2</v>
      </c>
      <c r="Q9" s="8">
        <v>481</v>
      </c>
    </row>
    <row r="10" spans="1:17" x14ac:dyDescent="0.4">
      <c r="C10" s="13"/>
      <c r="O10" s="4">
        <v>100</v>
      </c>
      <c r="P10" s="6">
        <f t="shared" si="3"/>
        <v>1</v>
      </c>
      <c r="Q10" s="8">
        <v>482</v>
      </c>
    </row>
    <row r="12" spans="1:17" x14ac:dyDescent="0.4">
      <c r="G12" s="2" t="s">
        <v>10</v>
      </c>
      <c r="H12" s="2"/>
      <c r="I12" s="2"/>
      <c r="K12" s="2" t="s">
        <v>11</v>
      </c>
      <c r="L12" s="2"/>
      <c r="M12" s="2"/>
      <c r="O12" s="2" t="s">
        <v>12</v>
      </c>
      <c r="P12" s="2"/>
      <c r="Q12" s="2"/>
    </row>
    <row r="13" spans="1:17" x14ac:dyDescent="0.4">
      <c r="G13" s="3" t="s">
        <v>4</v>
      </c>
      <c r="H13" s="5" t="s">
        <v>9</v>
      </c>
      <c r="I13" s="7" t="s">
        <v>6</v>
      </c>
      <c r="K13" s="3" t="s">
        <v>4</v>
      </c>
      <c r="L13" s="5" t="s">
        <v>9</v>
      </c>
      <c r="M13" s="7" t="s">
        <v>6</v>
      </c>
      <c r="O13" s="3" t="s">
        <v>4</v>
      </c>
      <c r="P13" s="5" t="s">
        <v>9</v>
      </c>
      <c r="Q13" s="7" t="s">
        <v>6</v>
      </c>
    </row>
    <row r="14" spans="1:17" x14ac:dyDescent="0.4">
      <c r="G14" s="4">
        <v>1</v>
      </c>
      <c r="H14" s="6">
        <f>ROUNDUP(500/G14,0)</f>
        <v>500</v>
      </c>
      <c r="I14" s="8">
        <v>4245</v>
      </c>
      <c r="K14" s="4">
        <v>1</v>
      </c>
      <c r="L14" s="6">
        <f>ROUNDUP(1000/K14,0)</f>
        <v>1000</v>
      </c>
      <c r="M14" s="8">
        <v>15041</v>
      </c>
      <c r="O14" s="4">
        <v>1</v>
      </c>
      <c r="P14" s="6">
        <f>ROUNDUP(2500/O14,0)</f>
        <v>2500</v>
      </c>
      <c r="Q14" s="8">
        <v>91296</v>
      </c>
    </row>
    <row r="15" spans="1:17" x14ac:dyDescent="0.4">
      <c r="G15" s="4">
        <v>50</v>
      </c>
      <c r="H15" s="6">
        <f t="shared" ref="H15:H22" si="4">ROUNDUP(500/G15,0)</f>
        <v>10</v>
      </c>
      <c r="I15" s="8">
        <v>641</v>
      </c>
      <c r="K15" s="4">
        <v>50</v>
      </c>
      <c r="L15" s="6">
        <f t="shared" ref="L15:L25" si="5">ROUNDUP(1000/K15,0)</f>
        <v>20</v>
      </c>
      <c r="M15" s="8">
        <v>1150</v>
      </c>
      <c r="O15" s="4">
        <v>25</v>
      </c>
      <c r="P15" s="6">
        <f>ROUNDUP(2500/O15,0)</f>
        <v>100</v>
      </c>
      <c r="Q15" s="8">
        <v>11953</v>
      </c>
    </row>
    <row r="16" spans="1:17" x14ac:dyDescent="0.4">
      <c r="G16" s="4">
        <v>100</v>
      </c>
      <c r="H16" s="6">
        <f t="shared" si="4"/>
        <v>5</v>
      </c>
      <c r="I16" s="8">
        <v>630</v>
      </c>
      <c r="K16" s="4">
        <v>75</v>
      </c>
      <c r="L16" s="6">
        <f t="shared" si="5"/>
        <v>14</v>
      </c>
      <c r="M16" s="8">
        <v>1081</v>
      </c>
      <c r="O16" s="4">
        <v>50</v>
      </c>
      <c r="P16" s="6">
        <f t="shared" ref="P16:P18" si="6">ROUNDUP(2500/O16,0)</f>
        <v>50</v>
      </c>
      <c r="Q16" s="8">
        <v>11026</v>
      </c>
    </row>
    <row r="17" spans="7:17" x14ac:dyDescent="0.4">
      <c r="G17" s="4">
        <v>125</v>
      </c>
      <c r="H17" s="6">
        <f t="shared" si="4"/>
        <v>4</v>
      </c>
      <c r="I17" s="8">
        <v>625</v>
      </c>
      <c r="K17" s="11">
        <v>100</v>
      </c>
      <c r="L17" s="10">
        <f t="shared" si="5"/>
        <v>10</v>
      </c>
      <c r="M17" s="12">
        <v>951</v>
      </c>
      <c r="O17" s="4">
        <v>75</v>
      </c>
      <c r="P17" s="6">
        <f t="shared" si="6"/>
        <v>34</v>
      </c>
      <c r="Q17" s="8">
        <v>9776</v>
      </c>
    </row>
    <row r="18" spans="7:17" x14ac:dyDescent="0.4">
      <c r="G18" s="4">
        <v>250</v>
      </c>
      <c r="H18" s="6">
        <f t="shared" si="4"/>
        <v>2</v>
      </c>
      <c r="I18" s="8">
        <v>617</v>
      </c>
      <c r="K18" s="4">
        <v>125</v>
      </c>
      <c r="L18" s="6">
        <f t="shared" si="5"/>
        <v>8</v>
      </c>
      <c r="M18" s="8">
        <v>1080</v>
      </c>
      <c r="O18" s="4">
        <v>85</v>
      </c>
      <c r="P18" s="6">
        <f t="shared" si="6"/>
        <v>30</v>
      </c>
      <c r="Q18" s="8">
        <v>9929</v>
      </c>
    </row>
    <row r="19" spans="7:17" x14ac:dyDescent="0.4">
      <c r="G19" s="4">
        <v>300</v>
      </c>
      <c r="H19" s="6">
        <f t="shared" si="4"/>
        <v>2</v>
      </c>
      <c r="I19" s="8">
        <v>631</v>
      </c>
      <c r="K19" s="4">
        <v>200</v>
      </c>
      <c r="L19" s="6">
        <f t="shared" si="5"/>
        <v>5</v>
      </c>
      <c r="M19" s="8">
        <v>1028</v>
      </c>
      <c r="O19" s="4">
        <v>100</v>
      </c>
      <c r="P19" s="6">
        <f>ROUNDUP(2500/O19,0)</f>
        <v>25</v>
      </c>
      <c r="Q19" s="8">
        <v>10829</v>
      </c>
    </row>
    <row r="20" spans="7:17" x14ac:dyDescent="0.4">
      <c r="G20" s="11">
        <v>375</v>
      </c>
      <c r="H20" s="10">
        <f t="shared" si="4"/>
        <v>2</v>
      </c>
      <c r="I20" s="9">
        <v>588</v>
      </c>
      <c r="K20" s="4">
        <v>250</v>
      </c>
      <c r="L20" s="6">
        <f t="shared" si="5"/>
        <v>4</v>
      </c>
      <c r="M20" s="8">
        <v>1029</v>
      </c>
      <c r="O20" s="4">
        <v>150</v>
      </c>
      <c r="P20" s="6">
        <f>ROUNDUP(2500/O20,0)</f>
        <v>17</v>
      </c>
      <c r="Q20" s="8">
        <v>9311</v>
      </c>
    </row>
    <row r="21" spans="7:17" x14ac:dyDescent="0.4">
      <c r="G21" s="4">
        <v>400</v>
      </c>
      <c r="H21" s="6">
        <f t="shared" si="4"/>
        <v>2</v>
      </c>
      <c r="I21" s="8">
        <v>605</v>
      </c>
      <c r="K21" s="4">
        <v>300</v>
      </c>
      <c r="L21" s="6">
        <f t="shared" si="5"/>
        <v>4</v>
      </c>
      <c r="M21" s="8">
        <v>1039</v>
      </c>
      <c r="O21" s="11">
        <v>175</v>
      </c>
      <c r="P21" s="10">
        <f>ROUNDUP(2500/O21,0)</f>
        <v>15</v>
      </c>
      <c r="Q21" s="12">
        <v>8609</v>
      </c>
    </row>
    <row r="22" spans="7:17" x14ac:dyDescent="0.4">
      <c r="G22" s="4">
        <v>500</v>
      </c>
      <c r="H22" s="6">
        <f t="shared" si="4"/>
        <v>1</v>
      </c>
      <c r="I22" s="8">
        <v>643</v>
      </c>
      <c r="K22" s="4">
        <v>500</v>
      </c>
      <c r="L22" s="6">
        <f t="shared" si="5"/>
        <v>2</v>
      </c>
      <c r="M22" s="8">
        <v>1147</v>
      </c>
      <c r="O22" s="4">
        <v>200</v>
      </c>
      <c r="P22" s="6">
        <f>ROUNDUP(2500/O22,0)</f>
        <v>13</v>
      </c>
      <c r="Q22" s="8">
        <v>9546</v>
      </c>
    </row>
    <row r="23" spans="7:17" x14ac:dyDescent="0.4">
      <c r="K23" s="4">
        <v>600</v>
      </c>
      <c r="L23" s="6">
        <f t="shared" si="5"/>
        <v>2</v>
      </c>
      <c r="M23" s="8">
        <v>1409</v>
      </c>
      <c r="O23" s="4">
        <v>250</v>
      </c>
      <c r="P23" s="6">
        <f>ROUNDUP(2500/O23,0)</f>
        <v>10</v>
      </c>
      <c r="Q23" s="8">
        <v>9914</v>
      </c>
    </row>
    <row r="24" spans="7:17" x14ac:dyDescent="0.4">
      <c r="K24" s="4">
        <v>750</v>
      </c>
      <c r="L24" s="6">
        <f t="shared" si="5"/>
        <v>2</v>
      </c>
      <c r="M24" s="8">
        <v>1246</v>
      </c>
      <c r="O24" s="4">
        <v>500</v>
      </c>
      <c r="P24" s="6">
        <f>ROUNDUP(2500/O24,0)</f>
        <v>5</v>
      </c>
      <c r="Q24" s="8">
        <v>11743</v>
      </c>
    </row>
    <row r="25" spans="7:17" x14ac:dyDescent="0.4">
      <c r="K25" s="4">
        <v>1000</v>
      </c>
      <c r="L25" s="6">
        <f t="shared" si="5"/>
        <v>1</v>
      </c>
      <c r="M25" s="8">
        <v>1912</v>
      </c>
      <c r="O25" s="4">
        <v>625</v>
      </c>
      <c r="P25" s="6">
        <f>ROUNDUP(2500/O25,0)</f>
        <v>4</v>
      </c>
      <c r="Q25" s="8">
        <v>12844</v>
      </c>
    </row>
    <row r="26" spans="7:17" x14ac:dyDescent="0.4">
      <c r="O26" s="4">
        <v>1250</v>
      </c>
      <c r="P26" s="6">
        <f>ROUNDUP(2500/O26,0)</f>
        <v>2</v>
      </c>
      <c r="Q26" s="8">
        <v>14304</v>
      </c>
    </row>
    <row r="27" spans="7:17" x14ac:dyDescent="0.4">
      <c r="O27" s="4">
        <v>1400</v>
      </c>
      <c r="P27" s="6">
        <f>ROUNDUP(2500/O27,0)</f>
        <v>2</v>
      </c>
      <c r="Q27" s="8">
        <v>14547</v>
      </c>
    </row>
    <row r="28" spans="7:17" x14ac:dyDescent="0.4">
      <c r="O28" s="4">
        <v>1875</v>
      </c>
      <c r="P28" s="6">
        <f>ROUNDUP(2500/O28,0)</f>
        <v>2</v>
      </c>
      <c r="Q28" s="8">
        <v>15149</v>
      </c>
    </row>
    <row r="29" spans="7:17" x14ac:dyDescent="0.4">
      <c r="O29" s="4">
        <v>2500</v>
      </c>
      <c r="P29" s="6">
        <f>ROUNDUP(2500/O29,0)</f>
        <v>1</v>
      </c>
      <c r="Q29" s="8">
        <v>23013</v>
      </c>
    </row>
    <row r="31" spans="7:17" x14ac:dyDescent="0.4">
      <c r="G31" s="2" t="s">
        <v>13</v>
      </c>
      <c r="H31" s="2"/>
      <c r="I31" s="2"/>
    </row>
    <row r="32" spans="7:17" x14ac:dyDescent="0.4">
      <c r="G32" s="3" t="s">
        <v>4</v>
      </c>
      <c r="H32" s="5" t="s">
        <v>9</v>
      </c>
      <c r="I32" s="7" t="s">
        <v>6</v>
      </c>
    </row>
    <row r="33" spans="7:9" x14ac:dyDescent="0.4">
      <c r="G33" s="4">
        <v>1</v>
      </c>
      <c r="H33" s="6">
        <f>ROUNDUP(5000/G33,0)</f>
        <v>5000</v>
      </c>
      <c r="I33" s="8">
        <v>403648</v>
      </c>
    </row>
    <row r="34" spans="7:9" x14ac:dyDescent="0.4">
      <c r="G34" s="4">
        <v>50</v>
      </c>
      <c r="H34" s="6">
        <f t="shared" ref="H34:H37" si="7">ROUNDUP(5000/G34,0)</f>
        <v>100</v>
      </c>
      <c r="I34" s="8">
        <v>72531</v>
      </c>
    </row>
    <row r="35" spans="7:9" x14ac:dyDescent="0.4">
      <c r="G35" s="11">
        <v>100</v>
      </c>
      <c r="H35" s="10">
        <f t="shared" si="7"/>
        <v>50</v>
      </c>
      <c r="I35" s="9">
        <v>67414</v>
      </c>
    </row>
    <row r="36" spans="7:9" x14ac:dyDescent="0.4">
      <c r="G36" s="4">
        <v>125</v>
      </c>
      <c r="H36" s="6">
        <f t="shared" si="7"/>
        <v>40</v>
      </c>
      <c r="I36" s="8">
        <v>68526</v>
      </c>
    </row>
    <row r="37" spans="7:9" x14ac:dyDescent="0.4">
      <c r="G37" s="4">
        <v>150</v>
      </c>
      <c r="H37" s="6">
        <f>ROUNDUP(5000/G37,0)</f>
        <v>34</v>
      </c>
      <c r="I37" s="8">
        <v>71750</v>
      </c>
    </row>
    <row r="38" spans="7:9" x14ac:dyDescent="0.4">
      <c r="G38" s="4">
        <v>200</v>
      </c>
      <c r="H38" s="6">
        <f>ROUNDUP(5000/G38,0)</f>
        <v>25</v>
      </c>
      <c r="I38" s="8">
        <v>70116</v>
      </c>
    </row>
    <row r="39" spans="7:9" x14ac:dyDescent="0.4">
      <c r="G39" s="4">
        <v>250</v>
      </c>
      <c r="H39" s="6">
        <f>ROUNDUP(5000/G39,0)</f>
        <v>20</v>
      </c>
      <c r="I39" s="8">
        <v>69443</v>
      </c>
    </row>
    <row r="40" spans="7:9" x14ac:dyDescent="0.4">
      <c r="G40" s="4">
        <v>500</v>
      </c>
      <c r="H40" s="6">
        <f>ROUNDUP(5000/G40,0)</f>
        <v>10</v>
      </c>
      <c r="I40" s="8">
        <v>73957</v>
      </c>
    </row>
    <row r="41" spans="7:9" x14ac:dyDescent="0.4">
      <c r="G41" s="4">
        <v>625</v>
      </c>
      <c r="H41" s="6">
        <f>ROUNDUP(5000/G41,0)</f>
        <v>8</v>
      </c>
      <c r="I41" s="8">
        <v>88834</v>
      </c>
    </row>
    <row r="42" spans="7:9" x14ac:dyDescent="0.4">
      <c r="G42" s="4">
        <v>750</v>
      </c>
      <c r="H42" s="6">
        <f>ROUNDUP(5000/G42,0)</f>
        <v>7</v>
      </c>
      <c r="I42" s="8">
        <v>84270</v>
      </c>
    </row>
    <row r="43" spans="7:9" x14ac:dyDescent="0.4">
      <c r="G43" s="4">
        <v>850</v>
      </c>
      <c r="H43" s="6">
        <f>ROUNDUP(5000/G43,0)</f>
        <v>6</v>
      </c>
      <c r="I43" s="8">
        <v>81652</v>
      </c>
    </row>
    <row r="44" spans="7:9" x14ac:dyDescent="0.4">
      <c r="G44" s="4">
        <v>925</v>
      </c>
      <c r="H44" s="6">
        <f>ROUNDUP(5000/G44,0)</f>
        <v>6</v>
      </c>
      <c r="I44" s="8">
        <v>79590</v>
      </c>
    </row>
    <row r="45" spans="7:9" x14ac:dyDescent="0.4">
      <c r="G45" s="4">
        <v>1000</v>
      </c>
      <c r="H45" s="6">
        <f>ROUNDUP(5000/G45,0)</f>
        <v>5</v>
      </c>
      <c r="I45" s="8">
        <v>82184</v>
      </c>
    </row>
    <row r="46" spans="7:9" x14ac:dyDescent="0.4">
      <c r="G46" s="4">
        <v>1250</v>
      </c>
      <c r="H46" s="6">
        <f>ROUNDUP(5000/G46,0)</f>
        <v>4</v>
      </c>
      <c r="I46" s="8">
        <v>96187</v>
      </c>
    </row>
    <row r="47" spans="7:9" x14ac:dyDescent="0.4">
      <c r="G47" s="4">
        <v>1500</v>
      </c>
      <c r="H47" s="6">
        <f>ROUNDUP(5000/G47,0)</f>
        <v>4</v>
      </c>
      <c r="I47" s="8">
        <v>81961</v>
      </c>
    </row>
    <row r="48" spans="7:9" x14ac:dyDescent="0.4">
      <c r="G48" s="4">
        <v>2000</v>
      </c>
      <c r="H48" s="6">
        <f>ROUNDUP(5000/G48,0)</f>
        <v>3</v>
      </c>
      <c r="I48" s="8">
        <v>88954</v>
      </c>
    </row>
    <row r="49" spans="7:9" x14ac:dyDescent="0.4">
      <c r="G49" s="4">
        <v>2500</v>
      </c>
      <c r="H49" s="6">
        <f>ROUNDUP(5000/G49,0)</f>
        <v>2</v>
      </c>
      <c r="I49" s="8">
        <v>111968</v>
      </c>
    </row>
    <row r="50" spans="7:9" x14ac:dyDescent="0.4">
      <c r="G50" s="4">
        <v>3000</v>
      </c>
      <c r="H50" s="6">
        <f>ROUNDUP(5000/G50,0)</f>
        <v>2</v>
      </c>
      <c r="I50" s="8">
        <v>99125</v>
      </c>
    </row>
    <row r="51" spans="7:9" x14ac:dyDescent="0.4">
      <c r="G51" s="4">
        <v>3750</v>
      </c>
      <c r="H51" s="6">
        <f>ROUNDUP(5000/G51,0)</f>
        <v>2</v>
      </c>
      <c r="I51" s="8">
        <v>103502</v>
      </c>
    </row>
    <row r="52" spans="7:9" x14ac:dyDescent="0.4">
      <c r="G52" s="4">
        <v>5000</v>
      </c>
      <c r="H52" s="6">
        <f>ROUNDUP(5000/G52,0)</f>
        <v>1</v>
      </c>
      <c r="I52" s="8">
        <v>156775</v>
      </c>
    </row>
  </sheetData>
  <mergeCells count="8">
    <mergeCell ref="G31:I31"/>
    <mergeCell ref="G12:I12"/>
    <mergeCell ref="G1:I1"/>
    <mergeCell ref="K1:M1"/>
    <mergeCell ref="A1:D1"/>
    <mergeCell ref="O1:Q1"/>
    <mergeCell ref="K12:M12"/>
    <mergeCell ref="O12:Q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D5634-E23C-4F45-90CC-2CBD36F95296}">
  <dimension ref="A1:Q52"/>
  <sheetViews>
    <sheetView tabSelected="1" topLeftCell="A19" zoomScale="85" zoomScaleNormal="85" workbookViewId="0">
      <selection activeCell="F31" sqref="F31"/>
    </sheetView>
  </sheetViews>
  <sheetFormatPr defaultRowHeight="14.6" x14ac:dyDescent="0.4"/>
  <cols>
    <col min="2" max="2" width="15.765625" bestFit="1" customWidth="1"/>
    <col min="3" max="3" width="35.84375" bestFit="1" customWidth="1"/>
    <col min="9" max="9" width="17.765625" bestFit="1" customWidth="1"/>
    <col min="13" max="13" width="17.765625" bestFit="1" customWidth="1"/>
    <col min="17" max="17" width="17.765625" bestFit="1" customWidth="1"/>
  </cols>
  <sheetData>
    <row r="1" spans="1:17" x14ac:dyDescent="0.4">
      <c r="A1" s="14" t="s">
        <v>15</v>
      </c>
      <c r="B1" s="14"/>
      <c r="C1" s="14"/>
      <c r="D1" s="14"/>
      <c r="G1" s="2" t="s">
        <v>20</v>
      </c>
      <c r="H1" s="2"/>
      <c r="I1" s="2"/>
      <c r="K1" s="2" t="s">
        <v>21</v>
      </c>
      <c r="L1" s="2"/>
      <c r="M1" s="2"/>
      <c r="O1" s="2" t="s">
        <v>22</v>
      </c>
      <c r="P1" s="2"/>
      <c r="Q1" s="2"/>
    </row>
    <row r="2" spans="1:17" x14ac:dyDescent="0.4">
      <c r="A2" s="15" t="s">
        <v>0</v>
      </c>
      <c r="B2" s="7" t="s">
        <v>1</v>
      </c>
      <c r="C2" s="3" t="s">
        <v>2</v>
      </c>
      <c r="D2" s="5" t="s">
        <v>14</v>
      </c>
      <c r="G2" s="3" t="s">
        <v>4</v>
      </c>
      <c r="H2" s="5" t="s">
        <v>9</v>
      </c>
      <c r="I2" s="7" t="s">
        <v>6</v>
      </c>
      <c r="K2" s="3" t="s">
        <v>4</v>
      </c>
      <c r="L2" s="5" t="s">
        <v>9</v>
      </c>
      <c r="M2" s="7" t="s">
        <v>6</v>
      </c>
      <c r="O2" s="3" t="s">
        <v>4</v>
      </c>
      <c r="P2" s="5" t="s">
        <v>9</v>
      </c>
      <c r="Q2" s="7" t="s">
        <v>6</v>
      </c>
    </row>
    <row r="3" spans="1:17" x14ac:dyDescent="0.4">
      <c r="A3" s="16">
        <v>3</v>
      </c>
      <c r="B3" s="8">
        <v>6</v>
      </c>
      <c r="C3" s="4">
        <f>MIN(I3:I5)</f>
        <v>344</v>
      </c>
      <c r="D3" s="18">
        <f>B3/C3</f>
        <v>1.7441860465116279E-2</v>
      </c>
      <c r="G3" s="4">
        <v>1</v>
      </c>
      <c r="H3" s="6">
        <f>ROUNDUP(3/G3,0)</f>
        <v>3</v>
      </c>
      <c r="I3" s="8">
        <v>351</v>
      </c>
      <c r="K3" s="4">
        <v>1</v>
      </c>
      <c r="L3" s="6">
        <f>ROUNDUP(10/K3,0)</f>
        <v>10</v>
      </c>
      <c r="M3" s="8">
        <v>348</v>
      </c>
      <c r="O3" s="4">
        <v>1</v>
      </c>
      <c r="P3" s="6">
        <f>ROUNDUP(100/O3,0)</f>
        <v>100</v>
      </c>
      <c r="Q3" s="8">
        <v>477</v>
      </c>
    </row>
    <row r="4" spans="1:17" x14ac:dyDescent="0.4">
      <c r="A4" s="16">
        <v>10</v>
      </c>
      <c r="B4" s="8">
        <v>5</v>
      </c>
      <c r="C4" s="4">
        <f>MIN(M3:M7)</f>
        <v>344</v>
      </c>
      <c r="D4" s="18">
        <f t="shared" ref="D4:D9" si="0">B4/C4</f>
        <v>1.4534883720930232E-2</v>
      </c>
      <c r="G4" s="4">
        <v>2</v>
      </c>
      <c r="H4" s="6">
        <f t="shared" ref="H4:H5" si="1">ROUNDUP(3/G4,0)</f>
        <v>2</v>
      </c>
      <c r="I4" s="8">
        <v>347</v>
      </c>
      <c r="K4" s="4">
        <v>3</v>
      </c>
      <c r="L4" s="6">
        <f t="shared" ref="L4:L7" si="2">ROUNDUP(10/K4,0)</f>
        <v>4</v>
      </c>
      <c r="M4" s="8">
        <v>351</v>
      </c>
      <c r="O4" s="4">
        <v>5</v>
      </c>
      <c r="P4" s="6">
        <f t="shared" ref="P4:P10" si="3">ROUNDUP(100/O4,0)</f>
        <v>20</v>
      </c>
      <c r="Q4" s="8">
        <v>447</v>
      </c>
    </row>
    <row r="5" spans="1:17" x14ac:dyDescent="0.4">
      <c r="A5" s="16">
        <v>100</v>
      </c>
      <c r="B5" s="8">
        <v>20</v>
      </c>
      <c r="C5" s="4">
        <f>MIN(Q3:Q10)</f>
        <v>376</v>
      </c>
      <c r="D5" s="18">
        <f t="shared" si="0"/>
        <v>5.3191489361702128E-2</v>
      </c>
      <c r="G5" s="11">
        <v>3</v>
      </c>
      <c r="H5" s="10">
        <f t="shared" si="1"/>
        <v>1</v>
      </c>
      <c r="I5" s="9">
        <v>344</v>
      </c>
      <c r="K5" s="11">
        <v>5</v>
      </c>
      <c r="L5" s="10">
        <f t="shared" si="2"/>
        <v>2</v>
      </c>
      <c r="M5" s="9">
        <v>344</v>
      </c>
      <c r="O5" s="4">
        <v>10</v>
      </c>
      <c r="P5" s="6">
        <f t="shared" si="3"/>
        <v>10</v>
      </c>
      <c r="Q5" s="8">
        <v>397</v>
      </c>
    </row>
    <row r="6" spans="1:17" x14ac:dyDescent="0.4">
      <c r="A6" s="16">
        <v>500</v>
      </c>
      <c r="B6" s="8">
        <v>19</v>
      </c>
      <c r="C6" s="4">
        <f>MIN(I14:I22)</f>
        <v>469</v>
      </c>
      <c r="D6" s="18">
        <f t="shared" si="0"/>
        <v>4.0511727078891259E-2</v>
      </c>
      <c r="K6" s="4">
        <v>7</v>
      </c>
      <c r="L6" s="6">
        <f t="shared" si="2"/>
        <v>2</v>
      </c>
      <c r="M6" s="8">
        <v>364</v>
      </c>
      <c r="O6" s="4">
        <v>15</v>
      </c>
      <c r="P6" s="6">
        <f t="shared" si="3"/>
        <v>7</v>
      </c>
      <c r="Q6" s="8">
        <v>385</v>
      </c>
    </row>
    <row r="7" spans="1:17" x14ac:dyDescent="0.4">
      <c r="A7" s="16">
        <v>1000</v>
      </c>
      <c r="B7" s="8">
        <v>26</v>
      </c>
      <c r="C7" s="4">
        <f>MIN(M14:M25)</f>
        <v>479</v>
      </c>
      <c r="D7" s="18">
        <f t="shared" si="0"/>
        <v>5.4279749478079335E-2</v>
      </c>
      <c r="K7" s="4">
        <v>10</v>
      </c>
      <c r="L7" s="6">
        <f t="shared" si="2"/>
        <v>1</v>
      </c>
      <c r="M7" s="8">
        <v>348</v>
      </c>
      <c r="O7" s="11">
        <v>25</v>
      </c>
      <c r="P7" s="10">
        <f t="shared" si="3"/>
        <v>4</v>
      </c>
      <c r="Q7" s="9">
        <v>376</v>
      </c>
    </row>
    <row r="8" spans="1:17" x14ac:dyDescent="0.4">
      <c r="A8" s="16">
        <v>2500</v>
      </c>
      <c r="B8" s="8">
        <v>65</v>
      </c>
      <c r="C8" s="4">
        <f>MIN(Q14:Q29)</f>
        <v>704</v>
      </c>
      <c r="D8" s="18">
        <f t="shared" si="0"/>
        <v>9.2329545454545456E-2</v>
      </c>
      <c r="O8" s="4">
        <v>50</v>
      </c>
      <c r="P8" s="6">
        <f t="shared" si="3"/>
        <v>2</v>
      </c>
      <c r="Q8" s="8">
        <v>405</v>
      </c>
    </row>
    <row r="9" spans="1:17" x14ac:dyDescent="0.4">
      <c r="A9" s="16">
        <v>5000</v>
      </c>
      <c r="B9" s="8">
        <v>140</v>
      </c>
      <c r="C9" s="17">
        <f>MIN(I33:I52)</f>
        <v>1534</v>
      </c>
      <c r="D9" s="18">
        <f t="shared" si="0"/>
        <v>9.126466753585398E-2</v>
      </c>
      <c r="O9" s="4">
        <v>75</v>
      </c>
      <c r="P9" s="6">
        <f t="shared" si="3"/>
        <v>2</v>
      </c>
      <c r="Q9" s="8">
        <v>459</v>
      </c>
    </row>
    <row r="10" spans="1:17" x14ac:dyDescent="0.4">
      <c r="O10" s="4">
        <v>100</v>
      </c>
      <c r="P10" s="6">
        <f t="shared" si="3"/>
        <v>1</v>
      </c>
      <c r="Q10" s="8">
        <v>484</v>
      </c>
    </row>
    <row r="12" spans="1:17" x14ac:dyDescent="0.4">
      <c r="G12" s="2" t="s">
        <v>23</v>
      </c>
      <c r="H12" s="2"/>
      <c r="I12" s="2"/>
      <c r="K12" s="2" t="s">
        <v>24</v>
      </c>
      <c r="L12" s="2"/>
      <c r="M12" s="2"/>
      <c r="O12" s="2" t="s">
        <v>25</v>
      </c>
      <c r="P12" s="2"/>
      <c r="Q12" s="2"/>
    </row>
    <row r="13" spans="1:17" x14ac:dyDescent="0.4">
      <c r="G13" s="3" t="s">
        <v>4</v>
      </c>
      <c r="H13" s="5" t="s">
        <v>9</v>
      </c>
      <c r="I13" s="7" t="s">
        <v>6</v>
      </c>
      <c r="K13" s="3" t="s">
        <v>4</v>
      </c>
      <c r="L13" s="5" t="s">
        <v>9</v>
      </c>
      <c r="M13" s="7" t="s">
        <v>6</v>
      </c>
      <c r="O13" s="3" t="s">
        <v>4</v>
      </c>
      <c r="P13" s="5" t="s">
        <v>9</v>
      </c>
      <c r="Q13" s="7" t="s">
        <v>6</v>
      </c>
    </row>
    <row r="14" spans="1:17" x14ac:dyDescent="0.4">
      <c r="G14" s="4">
        <v>1</v>
      </c>
      <c r="H14" s="6">
        <f>ROUNDUP(500/G14,0)</f>
        <v>500</v>
      </c>
      <c r="I14" s="8">
        <v>680</v>
      </c>
      <c r="K14" s="4">
        <v>1</v>
      </c>
      <c r="L14" s="6">
        <f>ROUNDUP(1000/K14,0)</f>
        <v>1000</v>
      </c>
      <c r="M14" s="8">
        <v>746</v>
      </c>
      <c r="O14" s="4">
        <v>1</v>
      </c>
      <c r="P14" s="6">
        <f>ROUNDUP(2500/O14,0)</f>
        <v>2500</v>
      </c>
      <c r="Q14" s="8">
        <v>2233</v>
      </c>
    </row>
    <row r="15" spans="1:17" x14ac:dyDescent="0.4">
      <c r="G15" s="4">
        <v>50</v>
      </c>
      <c r="H15" s="6">
        <f t="shared" ref="H15:H22" si="4">ROUNDUP(500/G15,0)</f>
        <v>10</v>
      </c>
      <c r="I15" s="8">
        <v>495</v>
      </c>
      <c r="K15" s="4">
        <v>50</v>
      </c>
      <c r="L15" s="6">
        <f t="shared" ref="L15:L25" si="5">ROUNDUP(1000/K15,0)</f>
        <v>20</v>
      </c>
      <c r="M15" s="8">
        <v>487</v>
      </c>
      <c r="O15" s="4">
        <v>25</v>
      </c>
      <c r="P15" s="6">
        <f>ROUNDUP(2500/O15,0)</f>
        <v>100</v>
      </c>
      <c r="Q15" s="8">
        <v>799</v>
      </c>
    </row>
    <row r="16" spans="1:17" x14ac:dyDescent="0.4">
      <c r="G16" s="4">
        <v>100</v>
      </c>
      <c r="H16" s="6">
        <f t="shared" si="4"/>
        <v>5</v>
      </c>
      <c r="I16" s="8">
        <v>504</v>
      </c>
      <c r="K16" s="11">
        <v>75</v>
      </c>
      <c r="L16" s="10">
        <f t="shared" si="5"/>
        <v>14</v>
      </c>
      <c r="M16" s="9">
        <v>479</v>
      </c>
      <c r="O16" s="4">
        <v>50</v>
      </c>
      <c r="P16" s="6">
        <f t="shared" ref="P16:P18" si="6">ROUNDUP(2500/O16,0)</f>
        <v>50</v>
      </c>
      <c r="Q16" s="8">
        <v>762</v>
      </c>
    </row>
    <row r="17" spans="7:17" x14ac:dyDescent="0.4">
      <c r="G17" s="4">
        <v>125</v>
      </c>
      <c r="H17" s="6">
        <f t="shared" si="4"/>
        <v>4</v>
      </c>
      <c r="I17" s="8">
        <v>514</v>
      </c>
      <c r="K17" s="4">
        <v>100</v>
      </c>
      <c r="L17" s="6">
        <f t="shared" si="5"/>
        <v>10</v>
      </c>
      <c r="M17" s="8">
        <v>554</v>
      </c>
      <c r="O17" s="4">
        <v>75</v>
      </c>
      <c r="P17" s="6">
        <f t="shared" si="6"/>
        <v>34</v>
      </c>
      <c r="Q17" s="8">
        <v>712</v>
      </c>
    </row>
    <row r="18" spans="7:17" x14ac:dyDescent="0.4">
      <c r="G18" s="4">
        <v>250</v>
      </c>
      <c r="H18" s="6">
        <f t="shared" si="4"/>
        <v>2</v>
      </c>
      <c r="I18" s="8">
        <v>476</v>
      </c>
      <c r="K18" s="4">
        <v>125</v>
      </c>
      <c r="L18" s="6">
        <f t="shared" si="5"/>
        <v>8</v>
      </c>
      <c r="M18" s="8">
        <v>509</v>
      </c>
      <c r="O18" s="4">
        <v>85</v>
      </c>
      <c r="P18" s="6">
        <f t="shared" si="6"/>
        <v>30</v>
      </c>
      <c r="Q18" s="8">
        <v>717</v>
      </c>
    </row>
    <row r="19" spans="7:17" x14ac:dyDescent="0.4">
      <c r="G19" s="11">
        <v>300</v>
      </c>
      <c r="H19" s="10">
        <f t="shared" si="4"/>
        <v>2</v>
      </c>
      <c r="I19" s="9">
        <v>469</v>
      </c>
      <c r="K19" s="4">
        <v>200</v>
      </c>
      <c r="L19" s="6">
        <f t="shared" si="5"/>
        <v>5</v>
      </c>
      <c r="M19" s="8">
        <v>504</v>
      </c>
      <c r="O19" s="11">
        <v>100</v>
      </c>
      <c r="P19" s="10">
        <f>ROUNDUP(2500/O19,0)</f>
        <v>25</v>
      </c>
      <c r="Q19" s="9">
        <v>704</v>
      </c>
    </row>
    <row r="20" spans="7:17" x14ac:dyDescent="0.4">
      <c r="G20" s="4">
        <v>375</v>
      </c>
      <c r="H20" s="6">
        <f t="shared" si="4"/>
        <v>2</v>
      </c>
      <c r="I20" s="8">
        <v>602</v>
      </c>
      <c r="K20" s="4">
        <v>250</v>
      </c>
      <c r="L20" s="6">
        <f t="shared" si="5"/>
        <v>4</v>
      </c>
      <c r="M20" s="8">
        <v>527</v>
      </c>
      <c r="O20" s="4">
        <v>150</v>
      </c>
      <c r="P20" s="6">
        <f>ROUNDUP(2500/O20,0)</f>
        <v>17</v>
      </c>
      <c r="Q20" s="8">
        <v>739</v>
      </c>
    </row>
    <row r="21" spans="7:17" x14ac:dyDescent="0.4">
      <c r="G21" s="4">
        <v>400</v>
      </c>
      <c r="H21" s="6">
        <f t="shared" si="4"/>
        <v>2</v>
      </c>
      <c r="I21" s="8">
        <v>641</v>
      </c>
      <c r="K21" s="4">
        <v>300</v>
      </c>
      <c r="L21" s="6">
        <f t="shared" si="5"/>
        <v>4</v>
      </c>
      <c r="M21" s="8">
        <v>548</v>
      </c>
      <c r="O21" s="4">
        <v>175</v>
      </c>
      <c r="P21" s="6">
        <f>ROUNDUP(2500/O21,0)</f>
        <v>15</v>
      </c>
      <c r="Q21" s="8">
        <v>733</v>
      </c>
    </row>
    <row r="22" spans="7:17" x14ac:dyDescent="0.4">
      <c r="G22" s="4">
        <v>500</v>
      </c>
      <c r="H22" s="6">
        <f t="shared" si="4"/>
        <v>1</v>
      </c>
      <c r="I22" s="8">
        <v>2183</v>
      </c>
      <c r="K22" s="4">
        <v>500</v>
      </c>
      <c r="L22" s="6">
        <f t="shared" si="5"/>
        <v>2</v>
      </c>
      <c r="M22" s="8">
        <v>570</v>
      </c>
      <c r="O22" s="4">
        <v>200</v>
      </c>
      <c r="P22" s="6">
        <f>ROUNDUP(2500/O22,0)</f>
        <v>13</v>
      </c>
      <c r="Q22" s="8">
        <v>770</v>
      </c>
    </row>
    <row r="23" spans="7:17" x14ac:dyDescent="0.4">
      <c r="K23" s="4">
        <v>600</v>
      </c>
      <c r="L23" s="6">
        <f t="shared" si="5"/>
        <v>2</v>
      </c>
      <c r="M23" s="8">
        <v>568</v>
      </c>
      <c r="O23" s="4">
        <v>250</v>
      </c>
      <c r="P23" s="6">
        <f>ROUNDUP(2500/O23,0)</f>
        <v>10</v>
      </c>
      <c r="Q23" s="8">
        <v>758</v>
      </c>
    </row>
    <row r="24" spans="7:17" x14ac:dyDescent="0.4">
      <c r="K24" s="4">
        <v>750</v>
      </c>
      <c r="L24" s="6">
        <f t="shared" si="5"/>
        <v>2</v>
      </c>
      <c r="M24" s="8">
        <v>749</v>
      </c>
      <c r="O24" s="4">
        <v>500</v>
      </c>
      <c r="P24" s="6">
        <f>ROUNDUP(2500/O24,0)</f>
        <v>5</v>
      </c>
      <c r="Q24" s="8">
        <v>852</v>
      </c>
    </row>
    <row r="25" spans="7:17" x14ac:dyDescent="0.4">
      <c r="K25" s="4">
        <v>1000</v>
      </c>
      <c r="L25" s="6">
        <f t="shared" si="5"/>
        <v>1</v>
      </c>
      <c r="M25" s="8">
        <v>9314</v>
      </c>
      <c r="O25" s="4">
        <v>625</v>
      </c>
      <c r="P25" s="6">
        <f>ROUNDUP(2500/O25,0)</f>
        <v>4</v>
      </c>
      <c r="Q25" s="8">
        <v>1235</v>
      </c>
    </row>
    <row r="26" spans="7:17" x14ac:dyDescent="0.4">
      <c r="O26" s="4">
        <v>1250</v>
      </c>
      <c r="P26" s="6">
        <f>ROUNDUP(2500/O26,0)</f>
        <v>2</v>
      </c>
      <c r="Q26" s="8">
        <v>2102</v>
      </c>
    </row>
    <row r="27" spans="7:17" x14ac:dyDescent="0.4">
      <c r="O27" s="4">
        <v>1400</v>
      </c>
      <c r="P27" s="6">
        <f>ROUNDUP(2500/O27,0)</f>
        <v>2</v>
      </c>
      <c r="Q27" s="8">
        <v>2149</v>
      </c>
    </row>
    <row r="28" spans="7:17" x14ac:dyDescent="0.4">
      <c r="O28" s="4">
        <v>1875</v>
      </c>
      <c r="P28" s="6">
        <f>ROUNDUP(2500/O28,0)</f>
        <v>2</v>
      </c>
      <c r="Q28" s="8">
        <v>3615</v>
      </c>
    </row>
    <row r="29" spans="7:17" x14ac:dyDescent="0.4">
      <c r="O29" s="4">
        <v>2500</v>
      </c>
      <c r="P29" s="6">
        <f>ROUNDUP(2500/O29,0)</f>
        <v>1</v>
      </c>
      <c r="Q29" s="8">
        <v>65138</v>
      </c>
    </row>
    <row r="31" spans="7:17" x14ac:dyDescent="0.4">
      <c r="G31" s="2" t="s">
        <v>26</v>
      </c>
      <c r="H31" s="2"/>
      <c r="I31" s="2"/>
    </row>
    <row r="32" spans="7:17" x14ac:dyDescent="0.4">
      <c r="G32" s="3" t="s">
        <v>4</v>
      </c>
      <c r="H32" s="5" t="s">
        <v>9</v>
      </c>
      <c r="I32" s="7" t="s">
        <v>6</v>
      </c>
    </row>
    <row r="33" spans="7:9" x14ac:dyDescent="0.4">
      <c r="G33" s="4">
        <v>1</v>
      </c>
      <c r="H33" s="6">
        <f>ROUNDUP(5000/G33,0)</f>
        <v>5000</v>
      </c>
      <c r="I33" s="8">
        <v>3222</v>
      </c>
    </row>
    <row r="34" spans="7:9" x14ac:dyDescent="0.4">
      <c r="G34" s="4">
        <v>50</v>
      </c>
      <c r="H34" s="6">
        <f t="shared" ref="H34:H36" si="7">ROUNDUP(5000/G34,0)</f>
        <v>100</v>
      </c>
      <c r="I34" s="8">
        <v>1535</v>
      </c>
    </row>
    <row r="35" spans="7:9" x14ac:dyDescent="0.4">
      <c r="G35" s="11">
        <v>100</v>
      </c>
      <c r="H35" s="10">
        <f t="shared" si="7"/>
        <v>50</v>
      </c>
      <c r="I35" s="9">
        <v>1534</v>
      </c>
    </row>
    <row r="36" spans="7:9" x14ac:dyDescent="0.4">
      <c r="G36" s="4">
        <v>125</v>
      </c>
      <c r="H36" s="6">
        <f t="shared" si="7"/>
        <v>40</v>
      </c>
      <c r="I36" s="8">
        <v>1551</v>
      </c>
    </row>
    <row r="37" spans="7:9" x14ac:dyDescent="0.4">
      <c r="G37" s="4">
        <v>150</v>
      </c>
      <c r="H37" s="6">
        <f>ROUNDUP(5000/G37,0)</f>
        <v>34</v>
      </c>
      <c r="I37" s="8">
        <v>1775</v>
      </c>
    </row>
    <row r="38" spans="7:9" x14ac:dyDescent="0.4">
      <c r="G38" s="4">
        <v>200</v>
      </c>
      <c r="H38" s="6">
        <f>ROUNDUP(5000/G38,0)</f>
        <v>25</v>
      </c>
      <c r="I38" s="8">
        <v>1659</v>
      </c>
    </row>
    <row r="39" spans="7:9" x14ac:dyDescent="0.4">
      <c r="G39" s="4">
        <v>250</v>
      </c>
      <c r="H39" s="6">
        <f>ROUNDUP(5000/G39,0)</f>
        <v>20</v>
      </c>
      <c r="I39" s="8">
        <v>2117</v>
      </c>
    </row>
    <row r="40" spans="7:9" x14ac:dyDescent="0.4">
      <c r="G40" s="4">
        <v>500</v>
      </c>
      <c r="H40" s="6">
        <f>ROUNDUP(5000/G40,0)</f>
        <v>10</v>
      </c>
      <c r="I40" s="8">
        <v>2011</v>
      </c>
    </row>
    <row r="41" spans="7:9" x14ac:dyDescent="0.4">
      <c r="G41" s="4">
        <v>625</v>
      </c>
      <c r="H41" s="6">
        <f>ROUNDUP(5000/G41,0)</f>
        <v>8</v>
      </c>
      <c r="I41" s="8">
        <v>1946</v>
      </c>
    </row>
    <row r="42" spans="7:9" x14ac:dyDescent="0.4">
      <c r="G42" s="4">
        <v>750</v>
      </c>
      <c r="H42" s="6">
        <f>ROUNDUP(5000/G42,0)</f>
        <v>7</v>
      </c>
      <c r="I42" s="8">
        <v>1911</v>
      </c>
    </row>
    <row r="43" spans="7:9" x14ac:dyDescent="0.4">
      <c r="G43" s="4">
        <v>850</v>
      </c>
      <c r="H43" s="6">
        <f>ROUNDUP(5000/G43,0)</f>
        <v>6</v>
      </c>
      <c r="I43" s="8">
        <v>2099</v>
      </c>
    </row>
    <row r="44" spans="7:9" x14ac:dyDescent="0.4">
      <c r="G44" s="4">
        <v>925</v>
      </c>
      <c r="H44" s="6">
        <f>ROUNDUP(5000/G44,0)</f>
        <v>6</v>
      </c>
      <c r="I44" s="8">
        <v>2079</v>
      </c>
    </row>
    <row r="45" spans="7:9" x14ac:dyDescent="0.4">
      <c r="G45" s="4">
        <v>1000</v>
      </c>
      <c r="H45" s="6">
        <f>ROUNDUP(5000/G45,0)</f>
        <v>5</v>
      </c>
      <c r="I45" s="8">
        <v>2217</v>
      </c>
    </row>
    <row r="46" spans="7:9" x14ac:dyDescent="0.4">
      <c r="G46" s="4">
        <v>1250</v>
      </c>
      <c r="H46" s="6">
        <f>ROUNDUP(5000/G46,0)</f>
        <v>4</v>
      </c>
      <c r="I46" s="8">
        <v>2194</v>
      </c>
    </row>
    <row r="47" spans="7:9" x14ac:dyDescent="0.4">
      <c r="G47" s="4">
        <v>1500</v>
      </c>
      <c r="H47" s="6">
        <f>ROUNDUP(5000/G47,0)</f>
        <v>4</v>
      </c>
      <c r="I47" s="8">
        <v>2389</v>
      </c>
    </row>
    <row r="48" spans="7:9" x14ac:dyDescent="0.4">
      <c r="G48" s="4">
        <v>2000</v>
      </c>
      <c r="H48" s="6">
        <f>ROUNDUP(5000/G48,0)</f>
        <v>3</v>
      </c>
      <c r="I48" s="8">
        <v>2653</v>
      </c>
    </row>
    <row r="49" spans="7:9" x14ac:dyDescent="0.4">
      <c r="G49" s="4">
        <v>2500</v>
      </c>
      <c r="H49" s="6">
        <f>ROUNDUP(5000/G49,0)</f>
        <v>2</v>
      </c>
      <c r="I49" s="8">
        <v>3709</v>
      </c>
    </row>
    <row r="50" spans="7:9" x14ac:dyDescent="0.4">
      <c r="G50" s="4">
        <v>3000</v>
      </c>
      <c r="H50" s="6">
        <f>ROUNDUP(5000/G50,0)</f>
        <v>2</v>
      </c>
      <c r="I50" s="8">
        <v>4827</v>
      </c>
    </row>
    <row r="51" spans="7:9" x14ac:dyDescent="0.4">
      <c r="G51" s="4">
        <v>3750</v>
      </c>
      <c r="H51" s="6">
        <f>ROUNDUP(5000/G51,0)</f>
        <v>2</v>
      </c>
      <c r="I51" s="8">
        <v>10580</v>
      </c>
    </row>
    <row r="52" spans="7:9" x14ac:dyDescent="0.4">
      <c r="G52" s="4">
        <v>5000</v>
      </c>
      <c r="H52" s="6">
        <f>ROUNDUP(5000/G52,0)</f>
        <v>1</v>
      </c>
      <c r="I52" s="8">
        <v>241222</v>
      </c>
    </row>
  </sheetData>
  <mergeCells count="8">
    <mergeCell ref="G31:I31"/>
    <mergeCell ref="A1:D1"/>
    <mergeCell ref="G1:I1"/>
    <mergeCell ref="K1:M1"/>
    <mergeCell ref="O1:Q1"/>
    <mergeCell ref="G12:I12"/>
    <mergeCell ref="K12:M12"/>
    <mergeCell ref="O12:Q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381E6-6970-4EAA-B877-52FB95BE1325}">
  <dimension ref="A1:G74"/>
  <sheetViews>
    <sheetView zoomScale="85" zoomScaleNormal="85" workbookViewId="0">
      <selection activeCell="F16" sqref="F16"/>
    </sheetView>
  </sheetViews>
  <sheetFormatPr defaultRowHeight="14.6" x14ac:dyDescent="0.4"/>
  <sheetData>
    <row r="1" spans="1:7" x14ac:dyDescent="0.4">
      <c r="A1" t="s">
        <v>18</v>
      </c>
      <c r="B1" t="s">
        <v>16</v>
      </c>
      <c r="C1" t="s">
        <v>17</v>
      </c>
      <c r="D1" t="s">
        <v>19</v>
      </c>
    </row>
    <row r="2" spans="1:7" x14ac:dyDescent="0.4">
      <c r="A2">
        <f>B2-C2</f>
        <v>333</v>
      </c>
      <c r="B2">
        <v>351</v>
      </c>
      <c r="C2">
        <v>18</v>
      </c>
      <c r="D2">
        <v>3</v>
      </c>
    </row>
    <row r="3" spans="1:7" x14ac:dyDescent="0.4">
      <c r="A3">
        <f>B3-C3</f>
        <v>334</v>
      </c>
      <c r="B3">
        <v>347</v>
      </c>
      <c r="C3">
        <v>13</v>
      </c>
      <c r="D3">
        <v>3</v>
      </c>
      <c r="F3" t="s">
        <v>0</v>
      </c>
      <c r="G3" t="s">
        <v>30</v>
      </c>
    </row>
    <row r="4" spans="1:7" x14ac:dyDescent="0.4">
      <c r="A4">
        <f>B4-C4</f>
        <v>331</v>
      </c>
      <c r="B4">
        <v>344</v>
      </c>
      <c r="C4">
        <v>13</v>
      </c>
      <c r="D4">
        <v>3</v>
      </c>
      <c r="F4">
        <v>3</v>
      </c>
      <c r="G4">
        <f>AVERAGE(A2:A4)</f>
        <v>332.66666666666669</v>
      </c>
    </row>
    <row r="5" spans="1:7" x14ac:dyDescent="0.4">
      <c r="A5">
        <f>B5-C5</f>
        <v>321</v>
      </c>
      <c r="B5">
        <v>348</v>
      </c>
      <c r="C5">
        <v>27</v>
      </c>
      <c r="D5">
        <v>10</v>
      </c>
      <c r="F5">
        <v>10</v>
      </c>
      <c r="G5">
        <f>AVERAGE(A5:A9)</f>
        <v>332.2</v>
      </c>
    </row>
    <row r="6" spans="1:7" x14ac:dyDescent="0.4">
      <c r="A6">
        <f>B6-C6</f>
        <v>333</v>
      </c>
      <c r="B6">
        <v>351</v>
      </c>
      <c r="C6">
        <v>18</v>
      </c>
      <c r="D6">
        <v>10</v>
      </c>
      <c r="F6">
        <v>100</v>
      </c>
      <c r="G6">
        <f>AVERAGE(A10:A17)</f>
        <v>371</v>
      </c>
    </row>
    <row r="7" spans="1:7" x14ac:dyDescent="0.4">
      <c r="A7">
        <f>B7-C7</f>
        <v>329</v>
      </c>
      <c r="B7">
        <v>344</v>
      </c>
      <c r="C7">
        <v>15</v>
      </c>
      <c r="D7">
        <v>10</v>
      </c>
      <c r="F7">
        <v>500</v>
      </c>
      <c r="G7">
        <f>AVERAGE(A18:A26)</f>
        <v>376.55555555555554</v>
      </c>
    </row>
    <row r="8" spans="1:7" x14ac:dyDescent="0.4">
      <c r="A8">
        <f>B8-C8</f>
        <v>346</v>
      </c>
      <c r="B8">
        <v>364</v>
      </c>
      <c r="C8">
        <v>18</v>
      </c>
      <c r="D8">
        <v>10</v>
      </c>
      <c r="F8">
        <v>1000</v>
      </c>
      <c r="G8">
        <f>AVERAGE(A27:A38)</f>
        <v>340.58333333333331</v>
      </c>
    </row>
    <row r="9" spans="1:7" x14ac:dyDescent="0.4">
      <c r="A9">
        <f>B9-C9</f>
        <v>332</v>
      </c>
      <c r="B9">
        <v>348</v>
      </c>
      <c r="C9">
        <v>16</v>
      </c>
      <c r="D9">
        <v>10</v>
      </c>
      <c r="F9">
        <v>2500</v>
      </c>
      <c r="G9">
        <f>AVERAGE(A39:A54)</f>
        <v>327.375</v>
      </c>
    </row>
    <row r="10" spans="1:7" x14ac:dyDescent="0.4">
      <c r="A10">
        <f>B10-C10</f>
        <v>393</v>
      </c>
      <c r="B10">
        <v>477</v>
      </c>
      <c r="C10">
        <v>84</v>
      </c>
      <c r="D10">
        <v>100</v>
      </c>
      <c r="F10">
        <v>5000</v>
      </c>
      <c r="G10">
        <f>AVERAGE(A55:A74)</f>
        <v>337.1</v>
      </c>
    </row>
    <row r="11" spans="1:7" x14ac:dyDescent="0.4">
      <c r="A11">
        <f>B11-C11</f>
        <v>386</v>
      </c>
      <c r="B11">
        <v>447</v>
      </c>
      <c r="C11">
        <v>61</v>
      </c>
      <c r="D11">
        <v>100</v>
      </c>
    </row>
    <row r="12" spans="1:7" x14ac:dyDescent="0.4">
      <c r="A12">
        <f>B12-C12</f>
        <v>356</v>
      </c>
      <c r="B12">
        <v>397</v>
      </c>
      <c r="C12">
        <v>41</v>
      </c>
      <c r="D12">
        <v>100</v>
      </c>
    </row>
    <row r="13" spans="1:7" x14ac:dyDescent="0.4">
      <c r="A13">
        <f>B13-C13</f>
        <v>345</v>
      </c>
      <c r="B13">
        <v>385</v>
      </c>
      <c r="C13">
        <v>40</v>
      </c>
      <c r="D13">
        <v>100</v>
      </c>
    </row>
    <row r="14" spans="1:7" x14ac:dyDescent="0.4">
      <c r="A14">
        <f>B14-C14</f>
        <v>343</v>
      </c>
      <c r="B14">
        <v>376</v>
      </c>
      <c r="C14">
        <v>33</v>
      </c>
      <c r="D14">
        <v>100</v>
      </c>
    </row>
    <row r="15" spans="1:7" x14ac:dyDescent="0.4">
      <c r="A15">
        <f>B15-C15</f>
        <v>371</v>
      </c>
      <c r="B15">
        <v>405</v>
      </c>
      <c r="C15">
        <v>34</v>
      </c>
      <c r="D15">
        <v>100</v>
      </c>
      <c r="F15">
        <f>AVERAGE(G4:G10)</f>
        <v>345.35436507936504</v>
      </c>
    </row>
    <row r="16" spans="1:7" x14ac:dyDescent="0.4">
      <c r="A16">
        <f>B16-C16</f>
        <v>393</v>
      </c>
      <c r="B16">
        <v>459</v>
      </c>
      <c r="C16">
        <v>66</v>
      </c>
      <c r="D16">
        <v>100</v>
      </c>
    </row>
    <row r="17" spans="1:4" x14ac:dyDescent="0.4">
      <c r="A17">
        <f>B17-C17</f>
        <v>381</v>
      </c>
      <c r="B17">
        <v>484</v>
      </c>
      <c r="C17">
        <v>103</v>
      </c>
      <c r="D17">
        <v>100</v>
      </c>
    </row>
    <row r="18" spans="1:4" x14ac:dyDescent="0.4">
      <c r="A18">
        <f>B18-C18</f>
        <v>439</v>
      </c>
      <c r="B18">
        <v>680</v>
      </c>
      <c r="C18">
        <v>241</v>
      </c>
      <c r="D18">
        <v>500</v>
      </c>
    </row>
    <row r="19" spans="1:4" x14ac:dyDescent="0.4">
      <c r="A19">
        <f>B19-C19</f>
        <v>356</v>
      </c>
      <c r="B19">
        <v>495</v>
      </c>
      <c r="C19">
        <v>139</v>
      </c>
      <c r="D19">
        <v>500</v>
      </c>
    </row>
    <row r="20" spans="1:4" x14ac:dyDescent="0.4">
      <c r="A20">
        <f>B20-C20</f>
        <v>357</v>
      </c>
      <c r="B20">
        <v>504</v>
      </c>
      <c r="C20">
        <v>147</v>
      </c>
      <c r="D20">
        <v>500</v>
      </c>
    </row>
    <row r="21" spans="1:4" x14ac:dyDescent="0.4">
      <c r="A21">
        <f>B21-C21</f>
        <v>386</v>
      </c>
      <c r="B21">
        <v>514</v>
      </c>
      <c r="C21">
        <v>128</v>
      </c>
      <c r="D21">
        <v>500</v>
      </c>
    </row>
    <row r="22" spans="1:4" x14ac:dyDescent="0.4">
      <c r="A22">
        <f>B22-C22</f>
        <v>361</v>
      </c>
      <c r="B22">
        <v>476</v>
      </c>
      <c r="C22">
        <v>115</v>
      </c>
      <c r="D22">
        <v>500</v>
      </c>
    </row>
    <row r="23" spans="1:4" x14ac:dyDescent="0.4">
      <c r="A23">
        <f>B23-C23</f>
        <v>347</v>
      </c>
      <c r="B23">
        <v>469</v>
      </c>
      <c r="C23">
        <v>122</v>
      </c>
      <c r="D23">
        <v>500</v>
      </c>
    </row>
    <row r="24" spans="1:4" x14ac:dyDescent="0.4">
      <c r="A24">
        <f>B24-C24</f>
        <v>404</v>
      </c>
      <c r="B24">
        <v>602</v>
      </c>
      <c r="C24">
        <v>198</v>
      </c>
      <c r="D24">
        <v>500</v>
      </c>
    </row>
    <row r="25" spans="1:4" x14ac:dyDescent="0.4">
      <c r="A25">
        <f>B25-C25</f>
        <v>367</v>
      </c>
      <c r="B25">
        <v>641</v>
      </c>
      <c r="C25">
        <v>274</v>
      </c>
      <c r="D25">
        <v>500</v>
      </c>
    </row>
    <row r="26" spans="1:4" x14ac:dyDescent="0.4">
      <c r="A26">
        <f>B26-C26</f>
        <v>372</v>
      </c>
      <c r="B26">
        <v>2183</v>
      </c>
      <c r="C26">
        <v>1811</v>
      </c>
      <c r="D26">
        <v>500</v>
      </c>
    </row>
    <row r="27" spans="1:4" x14ac:dyDescent="0.4">
      <c r="A27">
        <f>B27-C27</f>
        <v>390</v>
      </c>
      <c r="B27">
        <v>746</v>
      </c>
      <c r="C27">
        <v>356</v>
      </c>
      <c r="D27">
        <v>1000</v>
      </c>
    </row>
    <row r="28" spans="1:4" x14ac:dyDescent="0.4">
      <c r="A28">
        <f>B28-C28</f>
        <v>329</v>
      </c>
      <c r="B28">
        <v>513</v>
      </c>
      <c r="C28">
        <v>184</v>
      </c>
      <c r="D28">
        <v>1000</v>
      </c>
    </row>
    <row r="29" spans="1:4" x14ac:dyDescent="0.4">
      <c r="A29">
        <f>B29-C29</f>
        <v>363</v>
      </c>
      <c r="B29">
        <v>535</v>
      </c>
      <c r="C29">
        <v>172</v>
      </c>
      <c r="D29">
        <v>1000</v>
      </c>
    </row>
    <row r="30" spans="1:4" x14ac:dyDescent="0.4">
      <c r="A30">
        <f>B30-C30</f>
        <v>348</v>
      </c>
      <c r="B30">
        <v>501</v>
      </c>
      <c r="C30">
        <v>153</v>
      </c>
      <c r="D30">
        <v>1000</v>
      </c>
    </row>
    <row r="31" spans="1:4" x14ac:dyDescent="0.4">
      <c r="A31">
        <f>B31-C31</f>
        <v>320</v>
      </c>
      <c r="B31">
        <v>493</v>
      </c>
      <c r="C31">
        <v>173</v>
      </c>
      <c r="D31">
        <v>1000</v>
      </c>
    </row>
    <row r="32" spans="1:4" x14ac:dyDescent="0.4">
      <c r="A32">
        <f>B32-C32</f>
        <v>322</v>
      </c>
      <c r="B32">
        <v>497</v>
      </c>
      <c r="C32">
        <v>175</v>
      </c>
      <c r="D32">
        <v>1000</v>
      </c>
    </row>
    <row r="33" spans="1:4" x14ac:dyDescent="0.4">
      <c r="A33">
        <f>B33-C33</f>
        <v>330</v>
      </c>
      <c r="B33">
        <v>505</v>
      </c>
      <c r="C33">
        <v>175</v>
      </c>
      <c r="D33">
        <v>1000</v>
      </c>
    </row>
    <row r="34" spans="1:4" x14ac:dyDescent="0.4">
      <c r="A34">
        <f>B34-C34</f>
        <v>355</v>
      </c>
      <c r="B34">
        <v>548</v>
      </c>
      <c r="C34">
        <v>193</v>
      </c>
      <c r="D34">
        <v>1000</v>
      </c>
    </row>
    <row r="35" spans="1:4" x14ac:dyDescent="0.4">
      <c r="A35">
        <f>B35-C35</f>
        <v>324</v>
      </c>
      <c r="B35">
        <v>570</v>
      </c>
      <c r="C35">
        <v>246</v>
      </c>
      <c r="D35">
        <v>1000</v>
      </c>
    </row>
    <row r="36" spans="1:4" x14ac:dyDescent="0.4">
      <c r="A36">
        <f>B36-C36</f>
        <v>328</v>
      </c>
      <c r="B36">
        <v>568</v>
      </c>
      <c r="C36">
        <v>240</v>
      </c>
      <c r="D36">
        <v>1000</v>
      </c>
    </row>
    <row r="37" spans="1:4" x14ac:dyDescent="0.4">
      <c r="A37">
        <f>B37-C37</f>
        <v>330</v>
      </c>
      <c r="B37">
        <v>749</v>
      </c>
      <c r="C37">
        <v>419</v>
      </c>
      <c r="D37">
        <v>1000</v>
      </c>
    </row>
    <row r="38" spans="1:4" x14ac:dyDescent="0.4">
      <c r="A38">
        <f>B38-C38</f>
        <v>348</v>
      </c>
      <c r="B38">
        <v>9314</v>
      </c>
      <c r="C38">
        <v>8966</v>
      </c>
      <c r="D38">
        <v>1000</v>
      </c>
    </row>
    <row r="39" spans="1:4" x14ac:dyDescent="0.4">
      <c r="A39">
        <f>B39-C39</f>
        <v>451</v>
      </c>
      <c r="B39">
        <v>2233</v>
      </c>
      <c r="C39">
        <v>1782</v>
      </c>
      <c r="D39">
        <v>2500</v>
      </c>
    </row>
    <row r="40" spans="1:4" x14ac:dyDescent="0.4">
      <c r="A40">
        <f>B40-C40</f>
        <v>333</v>
      </c>
      <c r="B40">
        <v>799</v>
      </c>
      <c r="C40">
        <v>466</v>
      </c>
      <c r="D40">
        <v>2500</v>
      </c>
    </row>
    <row r="41" spans="1:4" x14ac:dyDescent="0.4">
      <c r="A41">
        <f>B41-C41</f>
        <v>324</v>
      </c>
      <c r="B41">
        <v>762</v>
      </c>
      <c r="C41">
        <v>438</v>
      </c>
      <c r="D41">
        <v>2500</v>
      </c>
    </row>
    <row r="42" spans="1:4" x14ac:dyDescent="0.4">
      <c r="A42">
        <f>B42-C42</f>
        <v>319</v>
      </c>
      <c r="B42">
        <v>712</v>
      </c>
      <c r="C42">
        <v>393</v>
      </c>
      <c r="D42">
        <v>2500</v>
      </c>
    </row>
    <row r="43" spans="1:4" x14ac:dyDescent="0.4">
      <c r="A43">
        <f>B43-C43</f>
        <v>308</v>
      </c>
      <c r="B43">
        <v>717</v>
      </c>
      <c r="C43">
        <v>409</v>
      </c>
      <c r="D43">
        <v>2500</v>
      </c>
    </row>
    <row r="44" spans="1:4" x14ac:dyDescent="0.4">
      <c r="A44">
        <f>B44-C44</f>
        <v>323</v>
      </c>
      <c r="B44">
        <v>743</v>
      </c>
      <c r="C44">
        <v>420</v>
      </c>
      <c r="D44">
        <v>2500</v>
      </c>
    </row>
    <row r="45" spans="1:4" x14ac:dyDescent="0.4">
      <c r="A45">
        <f>B45-C45</f>
        <v>315</v>
      </c>
      <c r="B45">
        <v>775</v>
      </c>
      <c r="C45">
        <v>460</v>
      </c>
      <c r="D45">
        <v>2500</v>
      </c>
    </row>
    <row r="46" spans="1:4" x14ac:dyDescent="0.4">
      <c r="A46">
        <f>B46-C46</f>
        <v>317</v>
      </c>
      <c r="B46">
        <v>968</v>
      </c>
      <c r="C46">
        <v>651</v>
      </c>
      <c r="D46">
        <v>2500</v>
      </c>
    </row>
    <row r="47" spans="1:4" x14ac:dyDescent="0.4">
      <c r="A47">
        <f>B47-C47</f>
        <v>305</v>
      </c>
      <c r="B47">
        <v>782</v>
      </c>
      <c r="C47">
        <v>477</v>
      </c>
      <c r="D47">
        <v>2500</v>
      </c>
    </row>
    <row r="48" spans="1:4" x14ac:dyDescent="0.4">
      <c r="A48">
        <f>B48-C48</f>
        <v>314</v>
      </c>
      <c r="B48">
        <v>758</v>
      </c>
      <c r="C48">
        <v>444</v>
      </c>
      <c r="D48">
        <v>2500</v>
      </c>
    </row>
    <row r="49" spans="1:4" x14ac:dyDescent="0.4">
      <c r="A49">
        <f>B49-C49</f>
        <v>302</v>
      </c>
      <c r="B49">
        <v>852</v>
      </c>
      <c r="C49">
        <v>550</v>
      </c>
      <c r="D49">
        <v>2500</v>
      </c>
    </row>
    <row r="50" spans="1:4" x14ac:dyDescent="0.4">
      <c r="A50">
        <f>B50-C50</f>
        <v>361</v>
      </c>
      <c r="B50">
        <v>1235</v>
      </c>
      <c r="C50">
        <v>874</v>
      </c>
      <c r="D50">
        <v>2500</v>
      </c>
    </row>
    <row r="51" spans="1:4" x14ac:dyDescent="0.4">
      <c r="A51">
        <f>B51-C51</f>
        <v>324</v>
      </c>
      <c r="B51">
        <v>2102</v>
      </c>
      <c r="C51">
        <v>1778</v>
      </c>
      <c r="D51">
        <v>2500</v>
      </c>
    </row>
    <row r="52" spans="1:4" x14ac:dyDescent="0.4">
      <c r="A52">
        <f>B52-C52</f>
        <v>322</v>
      </c>
      <c r="B52">
        <v>2149</v>
      </c>
      <c r="C52">
        <v>1827</v>
      </c>
      <c r="D52">
        <v>2500</v>
      </c>
    </row>
    <row r="53" spans="1:4" x14ac:dyDescent="0.4">
      <c r="A53">
        <f>B53-C53</f>
        <v>315</v>
      </c>
      <c r="B53">
        <v>3615</v>
      </c>
      <c r="C53">
        <v>3300</v>
      </c>
      <c r="D53">
        <v>2500</v>
      </c>
    </row>
    <row r="54" spans="1:4" x14ac:dyDescent="0.4">
      <c r="A54">
        <f>B54-C54</f>
        <v>305</v>
      </c>
      <c r="B54">
        <v>65138</v>
      </c>
      <c r="C54">
        <v>64833</v>
      </c>
      <c r="D54">
        <v>2500</v>
      </c>
    </row>
    <row r="55" spans="1:4" x14ac:dyDescent="0.4">
      <c r="A55">
        <f>B55-C55</f>
        <v>463</v>
      </c>
      <c r="B55">
        <v>4531</v>
      </c>
      <c r="C55">
        <v>4068</v>
      </c>
      <c r="D55">
        <v>5000</v>
      </c>
    </row>
    <row r="56" spans="1:4" x14ac:dyDescent="0.4">
      <c r="A56">
        <f>B56-C56</f>
        <v>319</v>
      </c>
      <c r="B56">
        <v>1598</v>
      </c>
      <c r="C56">
        <v>1279</v>
      </c>
      <c r="D56">
        <v>5000</v>
      </c>
    </row>
    <row r="57" spans="1:4" x14ac:dyDescent="0.4">
      <c r="A57">
        <f>B57-C57</f>
        <v>310</v>
      </c>
      <c r="B57">
        <v>1574</v>
      </c>
      <c r="C57">
        <v>1264</v>
      </c>
      <c r="D57">
        <v>5000</v>
      </c>
    </row>
    <row r="58" spans="1:4" x14ac:dyDescent="0.4">
      <c r="A58">
        <f>B58-C58</f>
        <v>347</v>
      </c>
      <c r="B58">
        <v>1676</v>
      </c>
      <c r="C58">
        <v>1329</v>
      </c>
      <c r="D58">
        <v>5000</v>
      </c>
    </row>
    <row r="59" spans="1:4" x14ac:dyDescent="0.4">
      <c r="A59">
        <f>B59-C59</f>
        <v>314</v>
      </c>
      <c r="B59">
        <v>1637</v>
      </c>
      <c r="C59">
        <v>1323</v>
      </c>
      <c r="D59">
        <v>5000</v>
      </c>
    </row>
    <row r="60" spans="1:4" x14ac:dyDescent="0.4">
      <c r="A60">
        <f>B60-C60</f>
        <v>397</v>
      </c>
      <c r="B60">
        <v>1880</v>
      </c>
      <c r="C60">
        <v>1483</v>
      </c>
      <c r="D60">
        <v>5000</v>
      </c>
    </row>
    <row r="61" spans="1:4" x14ac:dyDescent="0.4">
      <c r="A61">
        <f>B61-C61</f>
        <v>310</v>
      </c>
      <c r="B61">
        <v>1945</v>
      </c>
      <c r="C61">
        <v>1635</v>
      </c>
      <c r="D61">
        <v>5000</v>
      </c>
    </row>
    <row r="62" spans="1:4" x14ac:dyDescent="0.4">
      <c r="A62">
        <f>B62-C62</f>
        <v>323</v>
      </c>
      <c r="B62">
        <v>2198</v>
      </c>
      <c r="C62">
        <v>1875</v>
      </c>
      <c r="D62">
        <v>5000</v>
      </c>
    </row>
    <row r="63" spans="1:4" x14ac:dyDescent="0.4">
      <c r="A63">
        <f>B63-C63</f>
        <v>308</v>
      </c>
      <c r="B63">
        <v>2229</v>
      </c>
      <c r="C63">
        <v>1921</v>
      </c>
      <c r="D63">
        <v>5000</v>
      </c>
    </row>
    <row r="64" spans="1:4" x14ac:dyDescent="0.4">
      <c r="A64">
        <f>B64-C64</f>
        <v>314</v>
      </c>
      <c r="B64">
        <v>2091</v>
      </c>
      <c r="C64">
        <v>1777</v>
      </c>
      <c r="D64">
        <v>5000</v>
      </c>
    </row>
    <row r="65" spans="1:4" x14ac:dyDescent="0.4">
      <c r="A65">
        <f>B65-C65</f>
        <v>313</v>
      </c>
      <c r="B65">
        <v>2099</v>
      </c>
      <c r="C65">
        <v>1786</v>
      </c>
      <c r="D65">
        <v>5000</v>
      </c>
    </row>
    <row r="66" spans="1:4" x14ac:dyDescent="0.4">
      <c r="A66">
        <f>B66-C66</f>
        <v>383</v>
      </c>
      <c r="B66">
        <v>2079</v>
      </c>
      <c r="C66">
        <v>1696</v>
      </c>
      <c r="D66">
        <v>5000</v>
      </c>
    </row>
    <row r="67" spans="1:4" x14ac:dyDescent="0.4">
      <c r="A67">
        <f>B67-C67</f>
        <v>315</v>
      </c>
      <c r="B67">
        <v>2217</v>
      </c>
      <c r="C67">
        <v>1902</v>
      </c>
      <c r="D67">
        <v>5000</v>
      </c>
    </row>
    <row r="68" spans="1:4" x14ac:dyDescent="0.4">
      <c r="A68">
        <f>B68-C68</f>
        <v>365</v>
      </c>
      <c r="B68">
        <v>2194</v>
      </c>
      <c r="C68">
        <v>1829</v>
      </c>
      <c r="D68">
        <v>5000</v>
      </c>
    </row>
    <row r="69" spans="1:4" x14ac:dyDescent="0.4">
      <c r="A69">
        <f>B69-C69</f>
        <v>300</v>
      </c>
      <c r="B69">
        <v>2389</v>
      </c>
      <c r="C69">
        <v>2089</v>
      </c>
      <c r="D69">
        <v>5000</v>
      </c>
    </row>
    <row r="70" spans="1:4" x14ac:dyDescent="0.4">
      <c r="A70">
        <f>B70-C70</f>
        <v>305</v>
      </c>
      <c r="B70">
        <v>2653</v>
      </c>
      <c r="C70">
        <v>2348</v>
      </c>
      <c r="D70">
        <v>5000</v>
      </c>
    </row>
    <row r="71" spans="1:4" x14ac:dyDescent="0.4">
      <c r="A71">
        <f>B71-C71</f>
        <v>401</v>
      </c>
      <c r="B71">
        <v>3709</v>
      </c>
      <c r="C71">
        <v>3308</v>
      </c>
      <c r="D71">
        <v>5000</v>
      </c>
    </row>
    <row r="72" spans="1:4" x14ac:dyDescent="0.4">
      <c r="A72">
        <f>B72-C72</f>
        <v>309</v>
      </c>
      <c r="B72">
        <v>4827</v>
      </c>
      <c r="C72">
        <v>4518</v>
      </c>
      <c r="D72">
        <v>5000</v>
      </c>
    </row>
    <row r="73" spans="1:4" x14ac:dyDescent="0.4">
      <c r="A73">
        <f>B73-C73</f>
        <v>325</v>
      </c>
      <c r="B73">
        <v>10580</v>
      </c>
      <c r="C73">
        <v>10255</v>
      </c>
      <c r="D73">
        <v>5000</v>
      </c>
    </row>
    <row r="74" spans="1:4" x14ac:dyDescent="0.4">
      <c r="A74">
        <f>B74-C74</f>
        <v>321</v>
      </c>
      <c r="B74">
        <v>241222</v>
      </c>
      <c r="C74">
        <v>240901</v>
      </c>
      <c r="D74">
        <v>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Arkusz9</vt:lpstr>
      <vt:lpstr>GJ</vt:lpstr>
      <vt:lpstr>GS</vt:lpstr>
      <vt:lpstr>Inicjalizacja Systemu akka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Ciszewski</dc:creator>
  <cp:lastModifiedBy>Jakub Ciszewski</cp:lastModifiedBy>
  <dcterms:created xsi:type="dcterms:W3CDTF">2023-05-15T12:41:27Z</dcterms:created>
  <dcterms:modified xsi:type="dcterms:W3CDTF">2023-05-15T18:42:48Z</dcterms:modified>
</cp:coreProperties>
</file>