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245"/>
  </bookViews>
  <sheets>
    <sheet name="Heatmap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C18" i="1" l="1"/>
  <c r="AB18" i="1"/>
  <c r="Y18" i="1"/>
  <c r="X18" i="1"/>
  <c r="U18" i="1"/>
  <c r="T18" i="1"/>
  <c r="Q18" i="1"/>
  <c r="P18" i="1"/>
  <c r="M18" i="1"/>
  <c r="L18" i="1"/>
  <c r="AC15" i="1"/>
  <c r="AB15" i="1"/>
  <c r="Y15" i="1"/>
  <c r="X15" i="1"/>
  <c r="U15" i="1"/>
  <c r="T15" i="1"/>
  <c r="Q15" i="1"/>
  <c r="P15" i="1"/>
  <c r="M15" i="1"/>
  <c r="L15" i="1"/>
  <c r="F13" i="1"/>
  <c r="A13" i="1"/>
  <c r="AC12" i="1"/>
  <c r="AB12" i="1"/>
  <c r="Y12" i="1"/>
  <c r="X12" i="1"/>
  <c r="U12" i="1"/>
  <c r="T12" i="1"/>
  <c r="Q12" i="1"/>
  <c r="P12" i="1"/>
  <c r="M12" i="1"/>
  <c r="L12" i="1"/>
  <c r="F12" i="1"/>
  <c r="A12" i="1"/>
  <c r="F11" i="1"/>
  <c r="A11" i="1"/>
  <c r="F10" i="1"/>
  <c r="A10" i="1"/>
  <c r="AC9" i="1"/>
  <c r="AB9" i="1"/>
  <c r="Y9" i="1"/>
  <c r="X9" i="1"/>
  <c r="U9" i="1"/>
  <c r="T9" i="1"/>
  <c r="Q9" i="1"/>
  <c r="P9" i="1"/>
  <c r="M9" i="1"/>
  <c r="L9" i="1"/>
  <c r="F9" i="1"/>
  <c r="A9" i="1"/>
  <c r="F8" i="1"/>
  <c r="A8" i="1"/>
  <c r="F7" i="1"/>
  <c r="A7" i="1"/>
  <c r="AC6" i="1"/>
  <c r="AB6" i="1"/>
  <c r="Y6" i="1"/>
  <c r="X6" i="1"/>
  <c r="U6" i="1"/>
  <c r="T6" i="1"/>
  <c r="Q6" i="1"/>
  <c r="P6" i="1"/>
  <c r="M6" i="1"/>
  <c r="L6" i="1"/>
  <c r="F6" i="1"/>
  <c r="E6" i="1"/>
  <c r="T7" i="1" s="1"/>
  <c r="A6" i="1"/>
  <c r="F5" i="1"/>
  <c r="A5" i="1"/>
  <c r="F4" i="1"/>
  <c r="E4" i="1"/>
  <c r="N10" i="1" s="1"/>
  <c r="A4" i="1"/>
  <c r="E5" i="1" l="1"/>
  <c r="N4" i="1"/>
  <c r="X7" i="1"/>
  <c r="R10" i="1"/>
  <c r="J4" i="1"/>
  <c r="Z4" i="1"/>
  <c r="Z16" i="1"/>
  <c r="V16" i="1"/>
  <c r="R16" i="1"/>
  <c r="N16" i="1"/>
  <c r="J16" i="1"/>
  <c r="Z13" i="1"/>
  <c r="V13" i="1"/>
  <c r="R13" i="1"/>
  <c r="N13" i="1"/>
  <c r="J13" i="1"/>
  <c r="Z7" i="1"/>
  <c r="V7" i="1"/>
  <c r="R7" i="1"/>
  <c r="N7" i="1"/>
  <c r="J7" i="1"/>
  <c r="V4" i="1"/>
  <c r="AB16" i="1"/>
  <c r="X16" i="1"/>
  <c r="T16" i="1"/>
  <c r="P16" i="1"/>
  <c r="L16" i="1"/>
  <c r="AB13" i="1"/>
  <c r="X13" i="1"/>
  <c r="T13" i="1"/>
  <c r="P13" i="1"/>
  <c r="L13" i="1"/>
  <c r="AB10" i="1"/>
  <c r="X10" i="1"/>
  <c r="T10" i="1"/>
  <c r="P10" i="1"/>
  <c r="L10" i="1"/>
  <c r="AB4" i="1"/>
  <c r="X4" i="1"/>
  <c r="T4" i="1"/>
  <c r="P4" i="1"/>
  <c r="L4" i="1"/>
  <c r="P7" i="1"/>
  <c r="J10" i="1"/>
  <c r="Z10" i="1"/>
  <c r="R4" i="1"/>
  <c r="E7" i="1"/>
  <c r="L7" i="1"/>
  <c r="AB7" i="1"/>
  <c r="E8" i="1"/>
  <c r="E9" i="1"/>
  <c r="E10" i="1"/>
  <c r="V10" i="1"/>
  <c r="E11" i="1"/>
  <c r="E12" i="1"/>
  <c r="E13" i="1"/>
  <c r="AB17" i="1" l="1"/>
  <c r="X17" i="1"/>
  <c r="T17" i="1"/>
  <c r="P17" i="1"/>
  <c r="L17" i="1"/>
  <c r="AB14" i="1"/>
  <c r="X14" i="1"/>
  <c r="T14" i="1"/>
  <c r="P14" i="1"/>
  <c r="L14" i="1"/>
  <c r="AB8" i="1"/>
  <c r="X8" i="1"/>
  <c r="T8" i="1"/>
  <c r="P8" i="1"/>
  <c r="L8" i="1"/>
  <c r="T5" i="1"/>
  <c r="AB11" i="1"/>
  <c r="L11" i="1"/>
  <c r="X5" i="1"/>
  <c r="P11" i="1"/>
  <c r="AB5" i="1"/>
  <c r="L5" i="1"/>
  <c r="T11" i="1"/>
  <c r="P5" i="1"/>
  <c r="X11" i="1"/>
  <c r="Z17" i="1"/>
  <c r="V17" i="1"/>
  <c r="R17" i="1"/>
  <c r="N17" i="1"/>
  <c r="J17" i="1"/>
  <c r="Z14" i="1"/>
  <c r="V14" i="1"/>
  <c r="R14" i="1"/>
  <c r="N14" i="1"/>
  <c r="J14" i="1"/>
  <c r="Z11" i="1"/>
  <c r="V11" i="1"/>
  <c r="R11" i="1"/>
  <c r="N11" i="1"/>
  <c r="J11" i="1"/>
  <c r="Z5" i="1"/>
  <c r="V5" i="1"/>
  <c r="R5" i="1"/>
  <c r="N5" i="1"/>
  <c r="J5" i="1"/>
  <c r="V8" i="1"/>
  <c r="Z8" i="1"/>
  <c r="J8" i="1"/>
  <c r="N8" i="1"/>
  <c r="R8" i="1"/>
  <c r="AA18" i="1"/>
  <c r="W18" i="1"/>
  <c r="S18" i="1"/>
  <c r="O18" i="1"/>
  <c r="K18" i="1"/>
  <c r="AA15" i="1"/>
  <c r="W15" i="1"/>
  <c r="S15" i="1"/>
  <c r="O15" i="1"/>
  <c r="K15" i="1"/>
  <c r="W12" i="1"/>
  <c r="W9" i="1"/>
  <c r="AA12" i="1"/>
  <c r="K12" i="1"/>
  <c r="AA9" i="1"/>
  <c r="K9" i="1"/>
  <c r="AA6" i="1"/>
  <c r="W6" i="1"/>
  <c r="S6" i="1"/>
  <c r="O6" i="1"/>
  <c r="K6" i="1"/>
  <c r="O12" i="1"/>
  <c r="O9" i="1"/>
  <c r="S12" i="1"/>
  <c r="S9" i="1"/>
  <c r="Z12" i="1"/>
  <c r="V12" i="1"/>
  <c r="R12" i="1"/>
  <c r="N12" i="1"/>
  <c r="J12" i="1"/>
  <c r="Z18" i="1"/>
  <c r="V18" i="1"/>
  <c r="R18" i="1"/>
  <c r="N18" i="1"/>
  <c r="J18" i="1"/>
  <c r="Z15" i="1"/>
  <c r="V15" i="1"/>
  <c r="R15" i="1"/>
  <c r="N15" i="1"/>
  <c r="J15" i="1"/>
  <c r="Z9" i="1"/>
  <c r="V9" i="1"/>
  <c r="R9" i="1"/>
  <c r="N9" i="1"/>
  <c r="J9" i="1"/>
  <c r="Z6" i="1"/>
  <c r="V6" i="1"/>
  <c r="R6" i="1"/>
  <c r="N6" i="1"/>
  <c r="J6" i="1"/>
  <c r="AA17" i="1"/>
  <c r="W17" i="1"/>
  <c r="S17" i="1"/>
  <c r="O17" i="1"/>
  <c r="K17" i="1"/>
  <c r="AA14" i="1"/>
  <c r="W14" i="1"/>
  <c r="S14" i="1"/>
  <c r="O14" i="1"/>
  <c r="K14" i="1"/>
  <c r="W11" i="1"/>
  <c r="AA8" i="1"/>
  <c r="K8" i="1"/>
  <c r="S5" i="1"/>
  <c r="AA11" i="1"/>
  <c r="K11" i="1"/>
  <c r="O8" i="1"/>
  <c r="W5" i="1"/>
  <c r="O11" i="1"/>
  <c r="S8" i="1"/>
  <c r="AA5" i="1"/>
  <c r="K5" i="1"/>
  <c r="S11" i="1"/>
  <c r="W8" i="1"/>
  <c r="O5" i="1"/>
  <c r="AC16" i="1"/>
  <c r="Y16" i="1"/>
  <c r="U16" i="1"/>
  <c r="Q16" i="1"/>
  <c r="M16" i="1"/>
  <c r="Y13" i="1"/>
  <c r="Q10" i="1"/>
  <c r="Q7" i="1"/>
  <c r="AC4" i="1"/>
  <c r="M4" i="1"/>
  <c r="U13" i="1"/>
  <c r="U10" i="1"/>
  <c r="U7" i="1"/>
  <c r="Q4" i="1"/>
  <c r="Q13" i="1"/>
  <c r="Y10" i="1"/>
  <c r="Y7" i="1"/>
  <c r="U4" i="1"/>
  <c r="AC13" i="1"/>
  <c r="M13" i="1"/>
  <c r="AC10" i="1"/>
  <c r="M10" i="1"/>
  <c r="AC7" i="1"/>
  <c r="M7" i="1"/>
  <c r="Y4" i="1"/>
  <c r="AA16" i="1"/>
  <c r="W16" i="1"/>
  <c r="S16" i="1"/>
  <c r="O16" i="1"/>
  <c r="K16" i="1"/>
  <c r="AA13" i="1"/>
  <c r="W13" i="1"/>
  <c r="S13" i="1"/>
  <c r="O13" i="1"/>
  <c r="K13" i="1"/>
  <c r="AA10" i="1"/>
  <c r="K10" i="1"/>
  <c r="W7" i="1"/>
  <c r="W4" i="1"/>
  <c r="O10" i="1"/>
  <c r="AA7" i="1"/>
  <c r="K7" i="1"/>
  <c r="AA4" i="1"/>
  <c r="K4" i="1"/>
  <c r="S10" i="1"/>
  <c r="O7" i="1"/>
  <c r="O4" i="1"/>
  <c r="W10" i="1"/>
  <c r="S7" i="1"/>
  <c r="S4" i="1"/>
  <c r="AC17" i="1"/>
  <c r="Y17" i="1"/>
  <c r="U17" i="1"/>
  <c r="Q17" i="1"/>
  <c r="M17" i="1"/>
  <c r="AC14" i="1"/>
  <c r="U14" i="1"/>
  <c r="Q11" i="1"/>
  <c r="Q8" i="1"/>
  <c r="AC5" i="1"/>
  <c r="M5" i="1"/>
  <c r="Q14" i="1"/>
  <c r="U11" i="1"/>
  <c r="U8" i="1"/>
  <c r="Q5" i="1"/>
  <c r="M14" i="1"/>
  <c r="Y11" i="1"/>
  <c r="Y8" i="1"/>
  <c r="U5" i="1"/>
  <c r="Y14" i="1"/>
  <c r="AC11" i="1"/>
  <c r="M11" i="1"/>
  <c r="AC8" i="1"/>
  <c r="M8" i="1"/>
  <c r="Y5" i="1"/>
</calcChain>
</file>

<file path=xl/sharedStrings.xml><?xml version="1.0" encoding="utf-8"?>
<sst xmlns="http://schemas.openxmlformats.org/spreadsheetml/2006/main" count="20" uniqueCount="19">
  <si>
    <t>No</t>
  </si>
  <si>
    <t>Loss event</t>
  </si>
  <si>
    <t>Residual Risk</t>
  </si>
  <si>
    <t>RESIDUAL TOP RISK HEATMAP</t>
  </si>
  <si>
    <t>Impact</t>
  </si>
  <si>
    <t>Likelihood</t>
  </si>
  <si>
    <t>Risk level</t>
  </si>
  <si>
    <t>I M P A C T</t>
  </si>
  <si>
    <t>Catastrophic</t>
  </si>
  <si>
    <t>Major</t>
  </si>
  <si>
    <t>Moderate</t>
  </si>
  <si>
    <t>Minor</t>
  </si>
  <si>
    <t>Insignificant</t>
  </si>
  <si>
    <t>Rare</t>
  </si>
  <si>
    <t>Unlikely</t>
  </si>
  <si>
    <t>Possible</t>
  </si>
  <si>
    <t>Likely</t>
  </si>
  <si>
    <t>Almost Certain</t>
  </si>
  <si>
    <t>L I K E L I H O 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</si>
</sst>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BC0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4" borderId="1" xfId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Border="1" applyAlignment="1" applyProtection="1">
      <alignment horizontal="left" vertical="center"/>
      <protection locked="0"/>
    </xf>
    <xf numFmtId="1" fontId="3" fillId="4" borderId="1" xfId="1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center" vertical="center" textRotation="255"/>
    </xf>
    <xf numFmtId="0" fontId="6" fillId="5" borderId="4" xfId="0" applyFont="1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2" fillId="6" borderId="9" xfId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2" fillId="8" borderId="0" xfId="1" applyFont="1" applyFill="1" applyBorder="1" applyAlignment="1">
      <alignment horizontal="center" vertical="center"/>
    </xf>
    <xf numFmtId="0" fontId="2" fillId="6" borderId="10" xfId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6" borderId="12" xfId="1" applyFont="1" applyFill="1" applyBorder="1" applyAlignment="1">
      <alignment horizontal="center" vertical="center"/>
    </xf>
    <xf numFmtId="0" fontId="2" fillId="6" borderId="13" xfId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9" borderId="15" xfId="1" applyFont="1" applyFill="1" applyBorder="1" applyAlignment="1">
      <alignment horizontal="center" vertical="center"/>
    </xf>
    <xf numFmtId="0" fontId="2" fillId="9" borderId="16" xfId="1" applyFont="1" applyFill="1" applyBorder="1" applyAlignment="1">
      <alignment horizontal="center" vertical="center"/>
    </xf>
    <xf numFmtId="0" fontId="2" fillId="9" borderId="17" xfId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9" borderId="9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/>
    </xf>
    <xf numFmtId="0" fontId="2" fillId="9" borderId="20" xfId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9" borderId="18" xfId="1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9" borderId="12" xfId="1" applyFont="1" applyFill="1" applyBorder="1" applyAlignment="1">
      <alignment horizontal="center" vertical="center"/>
    </xf>
    <xf numFmtId="0" fontId="2" fillId="9" borderId="13" xfId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10" borderId="15" xfId="1" applyFont="1" applyFill="1" applyBorder="1" applyAlignment="1">
      <alignment horizontal="center" vertical="center"/>
    </xf>
    <xf numFmtId="0" fontId="2" fillId="10" borderId="16" xfId="1" applyFont="1" applyFill="1" applyBorder="1" applyAlignment="1">
      <alignment horizontal="center" vertical="center"/>
    </xf>
    <xf numFmtId="0" fontId="2" fillId="10" borderId="18" xfId="1" applyFont="1" applyFill="1" applyBorder="1" applyAlignment="1">
      <alignment horizontal="center" vertical="center"/>
    </xf>
    <xf numFmtId="0" fontId="2" fillId="10" borderId="9" xfId="1" applyFont="1" applyFill="1" applyBorder="1" applyAlignment="1">
      <alignment horizontal="center" vertical="center"/>
    </xf>
    <xf numFmtId="0" fontId="2" fillId="10" borderId="0" xfId="1" applyFont="1" applyFill="1" applyBorder="1" applyAlignment="1">
      <alignment horizontal="center" vertical="center"/>
    </xf>
    <xf numFmtId="0" fontId="2" fillId="10" borderId="10" xfId="1" applyFont="1" applyFill="1" applyBorder="1" applyAlignment="1">
      <alignment horizontal="center" vertical="center"/>
    </xf>
    <xf numFmtId="0" fontId="2" fillId="9" borderId="11" xfId="1" applyFont="1" applyFill="1" applyBorder="1" applyAlignment="1">
      <alignment horizontal="center" vertical="center"/>
    </xf>
    <xf numFmtId="0" fontId="2" fillId="10" borderId="21" xfId="1" applyFont="1" applyFill="1" applyBorder="1" applyAlignment="1">
      <alignment horizontal="center" vertical="center"/>
    </xf>
    <xf numFmtId="0" fontId="2" fillId="10" borderId="22" xfId="1" applyFont="1" applyFill="1" applyBorder="1" applyAlignment="1">
      <alignment horizontal="center" vertical="center"/>
    </xf>
    <xf numFmtId="0" fontId="2" fillId="10" borderId="23" xfId="1" applyFont="1" applyFill="1" applyBorder="1" applyAlignment="1">
      <alignment horizontal="center" vertical="center"/>
    </xf>
    <xf numFmtId="0" fontId="2" fillId="9" borderId="23" xfId="1" applyFont="1" applyFill="1" applyBorder="1" applyAlignment="1">
      <alignment horizontal="center" vertical="center"/>
    </xf>
    <xf numFmtId="0" fontId="2" fillId="9" borderId="22" xfId="1" applyFont="1" applyFill="1" applyBorder="1" applyAlignment="1">
      <alignment horizontal="center" vertical="center"/>
    </xf>
    <xf numFmtId="0" fontId="2" fillId="9" borderId="24" xfId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center" vertical="center" textRotation="255"/>
    </xf>
    <xf numFmtId="0" fontId="3" fillId="5" borderId="0" xfId="1" applyFont="1" applyFill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0" xfId="1" applyFont="1" applyFill="1" applyAlignment="1">
      <alignment horizontal="right" vertical="center"/>
    </xf>
    <xf numFmtId="0" fontId="5" fillId="5" borderId="0" xfId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Normal" xfId="0" builtinId="0"/>
    <cellStyle name="Normal 17" xfId="1"/>
  </cellStyles>
  <dxfs count="4">
    <dxf>
      <fill>
        <patternFill>
          <bgColor rgb="FF00B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.%20Template%20Kirim/Q1%202022/Risk%20Register_WP%20(Nama%20Affco)%20-%201st%20Half%20Yea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"/>
      <sheetName val="Indicator"/>
      <sheetName val="Template WP"/>
      <sheetName val="Heatmap"/>
      <sheetName val="Risk Library"/>
      <sheetName val="Tab"/>
      <sheetName val="Risk Type"/>
    </sheetNames>
    <sheetDataSet>
      <sheetData sheetId="0"/>
      <sheetData sheetId="1"/>
      <sheetData sheetId="2"/>
      <sheetData sheetId="3">
        <row r="8">
          <cell r="A8">
            <v>1</v>
          </cell>
          <cell r="C8" t="str">
            <v>All Dept.</v>
          </cell>
          <cell r="D8" t="str">
            <v>External :
Change Market : Electric Vehicle</v>
          </cell>
          <cell r="E8" t="str">
            <v>Competitiveness - Changes in Customer Needs/Wants (Electric Vehicle)</v>
          </cell>
          <cell r="G8" t="str">
            <v>Strategic Risk</v>
          </cell>
          <cell r="O8" t="str">
            <v/>
          </cell>
          <cell r="AA8" t="str">
            <v/>
          </cell>
        </row>
        <row r="9">
          <cell r="A9">
            <v>2</v>
          </cell>
          <cell r="C9" t="str">
            <v>IT Dept.</v>
          </cell>
          <cell r="E9" t="str">
            <v>Cyber Risk - Business Disruption and System Failures</v>
          </cell>
          <cell r="G9" t="str">
            <v>Cyber-attacks Risk</v>
          </cell>
          <cell r="O9" t="str">
            <v/>
          </cell>
          <cell r="AA9" t="str">
            <v/>
          </cell>
        </row>
        <row r="10">
          <cell r="A10">
            <v>3</v>
          </cell>
          <cell r="C10" t="str">
            <v>IT Dept.</v>
          </cell>
          <cell r="E10" t="str">
            <v>Cyber Risk - Data-breach / Data Loss</v>
          </cell>
          <cell r="G10" t="str">
            <v>Cyber-attacks Risk</v>
          </cell>
          <cell r="O10" t="str">
            <v/>
          </cell>
          <cell r="AA10" t="str">
            <v/>
          </cell>
        </row>
        <row r="11">
          <cell r="A11">
            <v>4</v>
          </cell>
          <cell r="C11" t="str">
            <v>IT Dept.</v>
          </cell>
          <cell r="E11" t="str">
            <v>Cyber Risk - Phishing / Financial Fraud</v>
          </cell>
          <cell r="G11" t="str">
            <v>Cyber-attacks Risk</v>
          </cell>
          <cell r="O11" t="str">
            <v/>
          </cell>
          <cell r="AA11" t="str">
            <v/>
          </cell>
        </row>
        <row r="12">
          <cell r="A12">
            <v>5</v>
          </cell>
          <cell r="O12" t="str">
            <v/>
          </cell>
          <cell r="AA12" t="str">
            <v/>
          </cell>
        </row>
        <row r="13">
          <cell r="A13">
            <v>6</v>
          </cell>
          <cell r="O13" t="str">
            <v/>
          </cell>
          <cell r="AA13" t="str">
            <v/>
          </cell>
        </row>
        <row r="14">
          <cell r="A14">
            <v>7</v>
          </cell>
          <cell r="O14" t="str">
            <v/>
          </cell>
          <cell r="AA14" t="str">
            <v/>
          </cell>
        </row>
        <row r="15">
          <cell r="A15">
            <v>8</v>
          </cell>
          <cell r="O15" t="str">
            <v/>
          </cell>
          <cell r="AA15" t="str">
            <v/>
          </cell>
        </row>
        <row r="16">
          <cell r="A16">
            <v>9</v>
          </cell>
          <cell r="O16" t="str">
            <v/>
          </cell>
          <cell r="AA16" t="str">
            <v/>
          </cell>
        </row>
        <row r="17">
          <cell r="A17">
            <v>10</v>
          </cell>
          <cell r="O17" t="str">
            <v/>
          </cell>
          <cell r="AA17" t="str">
            <v/>
          </cell>
        </row>
      </sheetData>
      <sheetData sheetId="4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3"/>
  <sheetViews>
    <sheetView showGridLines="0" tabSelected="1" workbookViewId="0">
      <selection activeCell="C18" sqref="C18"/>
    </sheetView>
  </sheetViews>
  <sheetFormatPr defaultRowHeight="14.25" x14ac:dyDescent="0.25"/>
  <cols>
    <col min="1" max="1" width="6.140625" style="4" customWidth="1"/>
    <col min="2" max="2" width="61.7109375" style="4" bestFit="1" customWidth="1"/>
    <col min="3" max="4" width="12.85546875" style="4" customWidth="1"/>
    <col min="5" max="5" width="19.7109375" style="4" hidden="1" customWidth="1"/>
    <col min="6" max="6" width="12.85546875" style="4" customWidth="1"/>
    <col min="7" max="7" width="2.85546875" style="4" customWidth="1"/>
    <col min="8" max="8" width="4.28515625" style="8" customWidth="1"/>
    <col min="9" max="9" width="11.7109375" style="78" customWidth="1"/>
    <col min="10" max="29" width="2.5703125" style="4" customWidth="1"/>
    <col min="30" max="30" width="4.7109375" style="4" customWidth="1"/>
    <col min="31" max="16384" width="9.140625" style="4"/>
  </cols>
  <sheetData>
    <row r="2" spans="1:29" x14ac:dyDescent="0.25">
      <c r="A2" s="1" t="s">
        <v>0</v>
      </c>
      <c r="B2" s="2" t="s">
        <v>1</v>
      </c>
      <c r="C2" s="3" t="s">
        <v>2</v>
      </c>
      <c r="D2" s="3"/>
      <c r="E2" s="3"/>
      <c r="F2" s="3"/>
      <c r="H2" s="5" t="s">
        <v>3</v>
      </c>
      <c r="I2" s="4"/>
    </row>
    <row r="3" spans="1:29" ht="15" thickBot="1" x14ac:dyDescent="0.3">
      <c r="A3" s="1"/>
      <c r="B3" s="6"/>
      <c r="C3" s="7" t="s">
        <v>4</v>
      </c>
      <c r="D3" s="7" t="s">
        <v>5</v>
      </c>
      <c r="E3" s="7" t="s">
        <v>6</v>
      </c>
      <c r="F3" s="7" t="s">
        <v>6</v>
      </c>
      <c r="I3" s="4"/>
      <c r="J3" s="9"/>
      <c r="L3" s="10"/>
    </row>
    <row r="4" spans="1:29" x14ac:dyDescent="0.25">
      <c r="A4" s="11">
        <f>'[1]Template WP'!A8</f>
        <v>1</v>
      </c>
      <c r="B4" s="12"/>
      <c r="C4" s="13"/>
      <c r="D4" s="13"/>
      <c r="E4" s="14" t="str">
        <f>CONCATENATE(C4,"+",D4)</f>
        <v>+</v>
      </c>
      <c r="F4" s="14" t="str">
        <f>VLOOKUP([1]Heatmap!A4,'[1]Template WP'!A8:AA17,27,0)</f>
        <v/>
      </c>
      <c r="H4" s="15" t="s">
        <v>7</v>
      </c>
      <c r="I4" s="16" t="s">
        <v>8</v>
      </c>
      <c r="J4" s="17" t="str">
        <f>IF($E$4="Catastrophic+Rare",$A$4," ")</f>
        <v xml:space="preserve"> </v>
      </c>
      <c r="K4" s="18" t="str">
        <f>IF($E$5="Catastrophic+Rare",$A$5," ")</f>
        <v xml:space="preserve"> </v>
      </c>
      <c r="L4" s="18" t="str">
        <f>IF($E$6="Catastrophic+Rare",$A$6," ")</f>
        <v xml:space="preserve"> </v>
      </c>
      <c r="M4" s="18" t="str">
        <f>IF($E$7="Catastrophic+Rare",$A$7," ")</f>
        <v xml:space="preserve"> </v>
      </c>
      <c r="N4" s="19" t="str">
        <f>IF($E$4="Catastrophic+Unlikely",$A$4," ")</f>
        <v xml:space="preserve"> </v>
      </c>
      <c r="O4" s="18" t="str">
        <f>IF($E$5="Catastrophic+Unlikely",$A$5," ")</f>
        <v xml:space="preserve"> </v>
      </c>
      <c r="P4" s="18" t="str">
        <f>IF($E$6="Catastrophic+Unlikely",$A$6," ")</f>
        <v xml:space="preserve"> </v>
      </c>
      <c r="Q4" s="18" t="str">
        <f>IF($E$7="Catastrophic+Unlikely",$A$7," ")</f>
        <v xml:space="preserve"> </v>
      </c>
      <c r="R4" s="20" t="str">
        <f>IF($E$4="Catastrophic+Possible",$A$4," ")</f>
        <v xml:space="preserve"> </v>
      </c>
      <c r="S4" s="21" t="str">
        <f>IF($E$5="Catastrophic+Possible",$A$5," ")</f>
        <v xml:space="preserve"> </v>
      </c>
      <c r="T4" s="21" t="str">
        <f>IF($E$6="Catastrophic+Possible",$A$6," ")</f>
        <v xml:space="preserve"> </v>
      </c>
      <c r="U4" s="21" t="str">
        <f>IF($E$7="Catastrophic+Possible",$A$7," ")</f>
        <v xml:space="preserve"> </v>
      </c>
      <c r="V4" s="20" t="str">
        <f>IF($E$4="Catastrophic+Likely",$A$4," ")</f>
        <v xml:space="preserve"> </v>
      </c>
      <c r="W4" s="21" t="str">
        <f>IF($E$5="Catastrophic+Likely",$A$5," ")</f>
        <v xml:space="preserve"> </v>
      </c>
      <c r="X4" s="21" t="str">
        <f>IF($E$6="Catastrophic+Likely",$A$6," ")</f>
        <v xml:space="preserve"> </v>
      </c>
      <c r="Y4" s="21" t="str">
        <f>IF($E$7="Catastrophic+Likely",$A$7," ")</f>
        <v xml:space="preserve"> </v>
      </c>
      <c r="Z4" s="20" t="str">
        <f>IF($E$4="Catastrophic+Almost Certain",$A$4," ")</f>
        <v xml:space="preserve"> </v>
      </c>
      <c r="AA4" s="21" t="str">
        <f>IF($E$5="Catastrophic+Almost Certain",$A$5," ")</f>
        <v xml:space="preserve"> </v>
      </c>
      <c r="AB4" s="21" t="str">
        <f>IF($E$6="Catastrophic+Almost Certain",$A$6," ")</f>
        <v xml:space="preserve"> </v>
      </c>
      <c r="AC4" s="22" t="str">
        <f>IF($E$7="Catastrophic+Almost Certain",$A$7," ")</f>
        <v xml:space="preserve"> </v>
      </c>
    </row>
    <row r="5" spans="1:29" x14ac:dyDescent="0.25">
      <c r="A5" s="11">
        <f>'[1]Template WP'!A9</f>
        <v>2</v>
      </c>
      <c r="B5" s="12"/>
      <c r="C5" s="13"/>
      <c r="D5" s="13"/>
      <c r="E5" s="14" t="str">
        <f t="shared" ref="E5:E13" si="0">CONCATENATE(C5,"+",D5)</f>
        <v>+</v>
      </c>
      <c r="F5" s="14" t="str">
        <f>VLOOKUP([1]Heatmap!A5,'[1]Template WP'!A9:AA18,27,0)</f>
        <v/>
      </c>
      <c r="G5" s="23"/>
      <c r="H5" s="15"/>
      <c r="I5" s="16"/>
      <c r="J5" s="24" t="str">
        <f>IF($E$8="Catastrophic+Rare",$A$8," ")</f>
        <v xml:space="preserve"> </v>
      </c>
      <c r="K5" s="25" t="str">
        <f>IF($E$9="Catastrophic+Rare",$A$9," ")</f>
        <v xml:space="preserve"> </v>
      </c>
      <c r="L5" s="26" t="str">
        <f>IF($E$10="Catastrophic+Rare",$A$10," ")</f>
        <v xml:space="preserve"> </v>
      </c>
      <c r="M5" s="25" t="str">
        <f>IF($E$11="Catastrophic+Rare",$A$11," ")</f>
        <v xml:space="preserve"> </v>
      </c>
      <c r="N5" s="27" t="str">
        <f>IF($E$8="Catastrophic+Unlikely",$A$8," ")</f>
        <v xml:space="preserve"> </v>
      </c>
      <c r="O5" s="25" t="str">
        <f>IF($E$9="Catastrophic+Unlikely",$A$9," ")</f>
        <v xml:space="preserve"> </v>
      </c>
      <c r="P5" s="25" t="str">
        <f>IF($E$10="Catastrophic+Unlikely",$A$10," ")</f>
        <v xml:space="preserve"> </v>
      </c>
      <c r="Q5" s="25" t="str">
        <f>IF($E$11="Catastrophic+Unlikely",$A$11," ")</f>
        <v xml:space="preserve"> </v>
      </c>
      <c r="R5" s="28" t="str">
        <f>IF($E$8="Catastrophic+Possible",$A$8," ")</f>
        <v xml:space="preserve"> </v>
      </c>
      <c r="S5" s="29" t="str">
        <f>IF($E$9="Catastrophic+Possible",$A$9," ")</f>
        <v xml:space="preserve"> </v>
      </c>
      <c r="T5" s="29" t="str">
        <f>IF($E$10="Catastrophic+Possible",$A$10," ")</f>
        <v xml:space="preserve"> </v>
      </c>
      <c r="U5" s="29" t="str">
        <f>IF($E$11="Catastrophic+Possible",$A$11," ")</f>
        <v xml:space="preserve"> </v>
      </c>
      <c r="V5" s="28" t="str">
        <f>IF($E$8="Catastrophic+Likely",$A$8," ")</f>
        <v xml:space="preserve"> </v>
      </c>
      <c r="W5" s="29" t="str">
        <f>IF($E$9="Catastrophic+Likely",$A$9," ")</f>
        <v xml:space="preserve"> </v>
      </c>
      <c r="X5" s="29" t="str">
        <f>IF($E$10="Catastrophic+Likely",$A$10," ")</f>
        <v xml:space="preserve"> </v>
      </c>
      <c r="Y5" s="29" t="str">
        <f>IF($E$11="Catastrophic+Likely",$A$11," ")</f>
        <v xml:space="preserve"> </v>
      </c>
      <c r="Z5" s="28" t="str">
        <f>IF($E$8="Catastrophic+Almost Certain",$A$8," ")</f>
        <v xml:space="preserve"> </v>
      </c>
      <c r="AA5" s="29" t="str">
        <f>IF($E$9="Catastrophic+Almost Certain",$A$9," ")</f>
        <v xml:space="preserve"> </v>
      </c>
      <c r="AB5" s="29" t="str">
        <f>IF($E$10="Catastrophic+Almost Certain",$A$10," ")</f>
        <v xml:space="preserve"> </v>
      </c>
      <c r="AC5" s="30" t="str">
        <f>IF($E$11="Catastrophic+Almost Certain",$A$11," ")</f>
        <v xml:space="preserve"> </v>
      </c>
    </row>
    <row r="6" spans="1:29" x14ac:dyDescent="0.25">
      <c r="A6" s="11">
        <f>'[1]Template WP'!A10</f>
        <v>3</v>
      </c>
      <c r="B6" s="12"/>
      <c r="C6" s="13"/>
      <c r="D6" s="13"/>
      <c r="E6" s="14" t="str">
        <f t="shared" si="0"/>
        <v>+</v>
      </c>
      <c r="F6" s="14" t="str">
        <f>VLOOKUP([1]Heatmap!A6,'[1]Template WP'!A10:AA19,27,0)</f>
        <v/>
      </c>
      <c r="G6" s="23"/>
      <c r="H6" s="15"/>
      <c r="I6" s="16"/>
      <c r="J6" s="24" t="str">
        <f>IF($E$12="Catastrophic+Rare",$A$12," ")</f>
        <v xml:space="preserve"> </v>
      </c>
      <c r="K6" s="25" t="str">
        <f>IF($E$13="Catastrophic+Rare",$A$13," ")</f>
        <v xml:space="preserve"> </v>
      </c>
      <c r="L6" s="25" t="str">
        <f>IF($E$14="Catastrophic+Rare",$A$14," ")</f>
        <v xml:space="preserve"> </v>
      </c>
      <c r="M6" s="25" t="str">
        <f>IF($E$15="Catastrophic+Rare",$A$15," ")</f>
        <v xml:space="preserve"> </v>
      </c>
      <c r="N6" s="31" t="str">
        <f>IF($E$12="Catastrophic+Unlikely",$A$12," ")</f>
        <v xml:space="preserve"> </v>
      </c>
      <c r="O6" s="32" t="str">
        <f>IF($E$13="Catastrophic+Unlikely",$A$13," ")</f>
        <v xml:space="preserve"> </v>
      </c>
      <c r="P6" s="32" t="str">
        <f>IF($E$14="Catastrophic+Unlikely",$A$14," ")</f>
        <v xml:space="preserve"> </v>
      </c>
      <c r="Q6" s="32" t="str">
        <f>IF($E$15="Catastrophic+Unlikely",$A$15," ")</f>
        <v xml:space="preserve"> </v>
      </c>
      <c r="R6" s="33" t="str">
        <f>IF($E$12="Catastrophic+Possible",$A$12," ")</f>
        <v xml:space="preserve"> </v>
      </c>
      <c r="S6" s="34" t="str">
        <f>IF($E$13="Catastrophic+Possible",$A$13," ")</f>
        <v xml:space="preserve"> </v>
      </c>
      <c r="T6" s="34" t="str">
        <f>IF($E$14="Catastrophic+Possible",$A$14," ")</f>
        <v xml:space="preserve"> </v>
      </c>
      <c r="U6" s="34" t="str">
        <f>IF($E$15="Catastrophic+Possible",$A$15," ")</f>
        <v xml:space="preserve"> </v>
      </c>
      <c r="V6" s="33" t="str">
        <f>IF($E$12="Catastrophic+Likely",$A$12," ")</f>
        <v xml:space="preserve"> </v>
      </c>
      <c r="W6" s="34" t="str">
        <f>IF($E$13="Catastrophic+Likely",$A$13," ")</f>
        <v xml:space="preserve"> </v>
      </c>
      <c r="X6" s="34" t="str">
        <f>IF($E$14="Catastrophic+Likely",$A$14," ")</f>
        <v xml:space="preserve"> </v>
      </c>
      <c r="Y6" s="34" t="str">
        <f>IF($E$15="Catastrophic+Likely",$A$15," ")</f>
        <v xml:space="preserve"> </v>
      </c>
      <c r="Z6" s="33" t="str">
        <f>IF($E$12="Catastrophic+Almost Certain",$A$12," ")</f>
        <v xml:space="preserve"> </v>
      </c>
      <c r="AA6" s="34" t="str">
        <f>IF($E$13="Catastrophic+Almost Certain",$A$13," ")</f>
        <v xml:space="preserve"> </v>
      </c>
      <c r="AB6" s="34" t="str">
        <f>IF($E$14="Catastrophic+Almost Certain",$A$14," ")</f>
        <v xml:space="preserve"> </v>
      </c>
      <c r="AC6" s="35" t="str">
        <f>IF($E$15="Catastrophic+Almost Certain",$A$15," ")</f>
        <v xml:space="preserve"> </v>
      </c>
    </row>
    <row r="7" spans="1:29" x14ac:dyDescent="0.25">
      <c r="A7" s="11">
        <f>'[1]Template WP'!A11</f>
        <v>4</v>
      </c>
      <c r="B7" s="12"/>
      <c r="C7" s="13"/>
      <c r="D7" s="13"/>
      <c r="E7" s="14" t="str">
        <f t="shared" si="0"/>
        <v>+</v>
      </c>
      <c r="F7" s="14" t="str">
        <f>VLOOKUP([1]Heatmap!A7,'[1]Template WP'!A11:AA20,27,0)</f>
        <v/>
      </c>
      <c r="G7" s="23"/>
      <c r="H7" s="15"/>
      <c r="I7" s="16" t="s">
        <v>9</v>
      </c>
      <c r="J7" s="36" t="str">
        <f>IF($E$4="Major+Rare",$A$4," ")</f>
        <v xml:space="preserve"> </v>
      </c>
      <c r="K7" s="37" t="str">
        <f>IF($E$5="Major+Rare",$A$5," ")</f>
        <v xml:space="preserve"> </v>
      </c>
      <c r="L7" s="37" t="str">
        <f>IF($E$6="Major+Rare",$A$6," ")</f>
        <v xml:space="preserve"> </v>
      </c>
      <c r="M7" s="38" t="str">
        <f>IF($E$7="Major+Rare",$A$7," ")</f>
        <v xml:space="preserve"> </v>
      </c>
      <c r="N7" s="39" t="str">
        <f>IF($E$4="Major+Unlikely",$A$4," ")</f>
        <v xml:space="preserve"> </v>
      </c>
      <c r="O7" s="40" t="str">
        <f>IF($E$5="Major+Unlikely",$A$5," ")</f>
        <v xml:space="preserve"> </v>
      </c>
      <c r="P7" s="40" t="str">
        <f>IF($E$6="Major+Unlikely",$A$6," ")</f>
        <v xml:space="preserve"> </v>
      </c>
      <c r="Q7" s="41" t="str">
        <f>IF($E$7="Major+Unlikely",$A$7," ")</f>
        <v xml:space="preserve"> </v>
      </c>
      <c r="R7" s="39" t="str">
        <f>IF($E$4="Major+Possible",$A$4," ")</f>
        <v xml:space="preserve"> </v>
      </c>
      <c r="S7" s="40" t="str">
        <f>IF($E$5="Major+Possible",$A$5," ")</f>
        <v xml:space="preserve"> </v>
      </c>
      <c r="T7" s="40" t="str">
        <f>IF($E$6="Major+Possible",$A$6," ")</f>
        <v xml:space="preserve"> </v>
      </c>
      <c r="U7" s="41" t="str">
        <f>IF($E$7="Major+Possible",$A$7," ")</f>
        <v xml:space="preserve"> </v>
      </c>
      <c r="V7" s="42" t="str">
        <f>IF($E$4="Major+Likely",$A$4," ")</f>
        <v xml:space="preserve"> </v>
      </c>
      <c r="W7" s="43" t="str">
        <f>IF($E$5="Major+Likely",$A$5," ")</f>
        <v xml:space="preserve"> </v>
      </c>
      <c r="X7" s="43" t="str">
        <f>IF($E$6="Major+Likely",$A$6," ")</f>
        <v xml:space="preserve"> </v>
      </c>
      <c r="Y7" s="43" t="str">
        <f>IF($E$7="Major+Likely",$A$7," ")</f>
        <v xml:space="preserve"> </v>
      </c>
      <c r="Z7" s="42" t="str">
        <f>IF($E$4="Major+Almost Certain",$A$4," ")</f>
        <v xml:space="preserve"> </v>
      </c>
      <c r="AA7" s="43" t="str">
        <f>IF($E$5="Major+Almost Certain",$A$5," ")</f>
        <v xml:space="preserve"> </v>
      </c>
      <c r="AB7" s="43" t="str">
        <f>IF($E$6="Major+Almost Certain",$A$6," ")</f>
        <v xml:space="preserve"> </v>
      </c>
      <c r="AC7" s="44" t="str">
        <f>IF($E$7="Major+Almost Certain",$A$7," ")</f>
        <v xml:space="preserve"> </v>
      </c>
    </row>
    <row r="8" spans="1:29" x14ac:dyDescent="0.25">
      <c r="A8" s="11">
        <f>'[1]Template WP'!A12</f>
        <v>5</v>
      </c>
      <c r="B8" s="12"/>
      <c r="C8" s="13"/>
      <c r="D8" s="13"/>
      <c r="E8" s="14" t="str">
        <f t="shared" si="0"/>
        <v>+</v>
      </c>
      <c r="F8" s="14" t="str">
        <f>VLOOKUP([1]Heatmap!A8,'[1]Template WP'!A12:AA21,27,0)</f>
        <v/>
      </c>
      <c r="G8" s="23"/>
      <c r="H8" s="15"/>
      <c r="I8" s="16"/>
      <c r="J8" s="45" t="str">
        <f>IF($E$8="Major+Rare",$A$8," ")</f>
        <v xml:space="preserve"> </v>
      </c>
      <c r="K8" s="46" t="str">
        <f>IF($E$9="Major+Rare",$A$9," ")</f>
        <v xml:space="preserve"> </v>
      </c>
      <c r="L8" s="46" t="str">
        <f>IF($E$10="Major+Rare",$A$10," ")</f>
        <v xml:space="preserve"> </v>
      </c>
      <c r="M8" s="47" t="str">
        <f>IF($E$11="Major+Rare",$A$11," ")</f>
        <v xml:space="preserve"> </v>
      </c>
      <c r="N8" s="48" t="str">
        <f>IF($E$8="Major+Unlikely",$A$8," ")</f>
        <v xml:space="preserve"> </v>
      </c>
      <c r="O8" s="49" t="str">
        <f>IF($E$9="Major+Unlikely",$A$9," ")</f>
        <v xml:space="preserve"> </v>
      </c>
      <c r="P8" s="49" t="str">
        <f>IF($E$10="Major+Unlikely",$A$10," ")</f>
        <v xml:space="preserve"> </v>
      </c>
      <c r="Q8" s="50" t="str">
        <f>IF($E$11="Major+Unlikely",$A$11," ")</f>
        <v xml:space="preserve"> </v>
      </c>
      <c r="R8" s="48" t="str">
        <f>IF($E$8="Major+Possible",$A$8," ")</f>
        <v xml:space="preserve"> </v>
      </c>
      <c r="S8" s="49" t="str">
        <f>IF($E$9="Major+Possible",$A$9," ")</f>
        <v xml:space="preserve"> </v>
      </c>
      <c r="T8" s="49" t="str">
        <f>IF($E$10="Major+Possible",$A$10," ")</f>
        <v xml:space="preserve"> </v>
      </c>
      <c r="U8" s="50" t="str">
        <f>IF($E$11="Major+Possible",$A$11," ")</f>
        <v xml:space="preserve"> </v>
      </c>
      <c r="V8" s="28" t="str">
        <f>IF($E$8="Major+Likely",$A$8," ")</f>
        <v xml:space="preserve"> </v>
      </c>
      <c r="W8" s="29" t="str">
        <f>IF($E$9="Major+Likely",$A$9," ")</f>
        <v xml:space="preserve"> </v>
      </c>
      <c r="X8" s="29" t="str">
        <f>IF($E$10="Major+Likely",$A$10," ")</f>
        <v xml:space="preserve"> </v>
      </c>
      <c r="Y8" s="29" t="str">
        <f>IF($E$11="Major+Likely",$A$11," ")</f>
        <v xml:space="preserve"> </v>
      </c>
      <c r="Z8" s="28" t="str">
        <f>IF($E$8="Major+Almost Certain",$A$8," ")</f>
        <v xml:space="preserve"> </v>
      </c>
      <c r="AA8" s="29" t="str">
        <f>IF($E$9="Major+Almost Certain",$A$9," ")</f>
        <v xml:space="preserve"> </v>
      </c>
      <c r="AB8" s="29" t="str">
        <f>IF($E$10="Major+Almost Certain",$A$10," ")</f>
        <v xml:space="preserve"> </v>
      </c>
      <c r="AC8" s="30" t="str">
        <f>IF($E$11="Major+Almost Certain",$A$11," ")</f>
        <v xml:space="preserve"> </v>
      </c>
    </row>
    <row r="9" spans="1:29" x14ac:dyDescent="0.25">
      <c r="A9" s="11">
        <f>'[1]Template WP'!A13</f>
        <v>6</v>
      </c>
      <c r="B9" s="12"/>
      <c r="C9" s="13"/>
      <c r="D9" s="13"/>
      <c r="E9" s="14" t="str">
        <f t="shared" si="0"/>
        <v>+</v>
      </c>
      <c r="F9" s="14" t="str">
        <f>VLOOKUP([1]Heatmap!A9,'[1]Template WP'!A13:AA22,27,0)</f>
        <v/>
      </c>
      <c r="G9" s="23"/>
      <c r="H9" s="15"/>
      <c r="I9" s="16"/>
      <c r="J9" s="45" t="str">
        <f>IF($E$12="Major+Rare",$A$12," ")</f>
        <v xml:space="preserve"> </v>
      </c>
      <c r="K9" s="46" t="str">
        <f>IF($E$13="Major+Rare",$A$13," ")</f>
        <v xml:space="preserve"> </v>
      </c>
      <c r="L9" s="46" t="str">
        <f>IF($E$14="Major+Rare",$A$14," ")</f>
        <v xml:space="preserve"> </v>
      </c>
      <c r="M9" s="47" t="str">
        <f>IF($E$15="Major+Rare",$A$15," ")</f>
        <v xml:space="preserve"> </v>
      </c>
      <c r="N9" s="48" t="str">
        <f>IF($E$12="Major+Unlikely",$A$12," ")</f>
        <v xml:space="preserve"> </v>
      </c>
      <c r="O9" s="49" t="str">
        <f>IF($E$13="Major+Unlikely",$A$13," ")</f>
        <v xml:space="preserve"> </v>
      </c>
      <c r="P9" s="49" t="str">
        <f>IF($E$14="Major+Unlikely",$A$14," ")</f>
        <v xml:space="preserve"> </v>
      </c>
      <c r="Q9" s="50" t="str">
        <f>IF($E$15="Major+Unlikely",$A$15," ")</f>
        <v xml:space="preserve"> </v>
      </c>
      <c r="R9" s="48" t="str">
        <f>IF($E$12="Major+Possible",$A$12," ")</f>
        <v xml:space="preserve"> </v>
      </c>
      <c r="S9" s="49" t="str">
        <f>IF($E$13="Major+Possible",$A$13," ")</f>
        <v xml:space="preserve"> </v>
      </c>
      <c r="T9" s="49" t="str">
        <f>IF($E$14="Major+Possible",$A$14," ")</f>
        <v xml:space="preserve"> </v>
      </c>
      <c r="U9" s="50" t="str">
        <f>IF($E$15="Major+Possible",$A$15," ")</f>
        <v xml:space="preserve"> </v>
      </c>
      <c r="V9" s="28" t="str">
        <f>IF($E$12="Major+Likely",$A$12," ")</f>
        <v xml:space="preserve"> </v>
      </c>
      <c r="W9" s="29" t="str">
        <f>IF($E$13="Major+Likely",$A$13," ")</f>
        <v xml:space="preserve"> </v>
      </c>
      <c r="X9" s="29" t="str">
        <f>IF($E$14="Major+Likely",$A$14," ")</f>
        <v xml:space="preserve"> </v>
      </c>
      <c r="Y9" s="29" t="str">
        <f>IF($E$15="Major+Likely",$A$15," ")</f>
        <v xml:space="preserve"> </v>
      </c>
      <c r="Z9" s="28" t="str">
        <f>IF($E$12="Major+Almost Certain",$A$12," ")</f>
        <v xml:space="preserve"> </v>
      </c>
      <c r="AA9" s="29" t="str">
        <f>IF($E$13="Major+Almost Certain",$A$13," ")</f>
        <v xml:space="preserve"> </v>
      </c>
      <c r="AB9" s="29" t="str">
        <f>IF($E$14="Major+Almost Certain",$A$14," ")</f>
        <v xml:space="preserve"> </v>
      </c>
      <c r="AC9" s="30" t="str">
        <f>IF($E$15="Major+Almost Certain",$A$15," ")</f>
        <v xml:space="preserve"> </v>
      </c>
    </row>
    <row r="10" spans="1:29" x14ac:dyDescent="0.25">
      <c r="A10" s="11">
        <f>'[1]Template WP'!A14</f>
        <v>7</v>
      </c>
      <c r="B10" s="12"/>
      <c r="C10" s="13"/>
      <c r="D10" s="13"/>
      <c r="E10" s="14" t="str">
        <f t="shared" si="0"/>
        <v>+</v>
      </c>
      <c r="F10" s="14" t="str">
        <f>VLOOKUP([1]Heatmap!A10,'[1]Template WP'!A14:AA23,27,0)</f>
        <v/>
      </c>
      <c r="G10" s="23"/>
      <c r="H10" s="15"/>
      <c r="I10" s="16" t="s">
        <v>10</v>
      </c>
      <c r="J10" s="36" t="str">
        <f>IF($E$4="Moderate+Rare",$A$4," ")</f>
        <v xml:space="preserve"> </v>
      </c>
      <c r="K10" s="37" t="str">
        <f>IF($E$5="Moderate+Rare",$A$5," ")</f>
        <v xml:space="preserve"> </v>
      </c>
      <c r="L10" s="37" t="str">
        <f>IF($E$6="Moderate+Rare",$A$6," ")</f>
        <v xml:space="preserve"> </v>
      </c>
      <c r="M10" s="37" t="str">
        <f>IF($E$7="Moderate+Rare",$A$7," ")</f>
        <v xml:space="preserve"> </v>
      </c>
      <c r="N10" s="51" t="str">
        <f>IF($E$4="Moderate+Unlikely",$A$4," ")</f>
        <v xml:space="preserve"> </v>
      </c>
      <c r="O10" s="37" t="str">
        <f>IF($E$5="Moderate+Unlikely",$A$5," ")</f>
        <v xml:space="preserve"> </v>
      </c>
      <c r="P10" s="37" t="str">
        <f>IF($E$6="Moderate+Unlikely",$A$6," ")</f>
        <v xml:space="preserve"> </v>
      </c>
      <c r="Q10" s="37" t="str">
        <f>IF($E$7="Moderate+Unlikely",$A$7," ")</f>
        <v xml:space="preserve"> </v>
      </c>
      <c r="R10" s="39" t="str">
        <f>IF($E$4="Moderate+Possible",$A$4," ")</f>
        <v xml:space="preserve"> </v>
      </c>
      <c r="S10" s="40" t="str">
        <f>IF($E$5="Moderate+Possible",$A$5," ")</f>
        <v xml:space="preserve"> </v>
      </c>
      <c r="T10" s="40" t="str">
        <f>IF($E$6="Moderate+Possible",$A$6," ")</f>
        <v xml:space="preserve"> </v>
      </c>
      <c r="U10" s="40" t="str">
        <f>IF($E$7="Moderate+Possible",$A$7," ")</f>
        <v xml:space="preserve"> </v>
      </c>
      <c r="V10" s="39" t="str">
        <f>IF($E$4="Moderate+Likely",$A$4," ")</f>
        <v xml:space="preserve"> </v>
      </c>
      <c r="W10" s="40" t="str">
        <f>IF($E$5="Moderate+Likely",$A$5," ")</f>
        <v xml:space="preserve"> </v>
      </c>
      <c r="X10" s="40" t="str">
        <f>IF($E$6="Moderate+Likely",$A$6," ")</f>
        <v xml:space="preserve"> </v>
      </c>
      <c r="Y10" s="40" t="str">
        <f>IF($E$7="Moderate+Likely",$A$7," ")</f>
        <v xml:space="preserve"> </v>
      </c>
      <c r="Z10" s="39" t="str">
        <f>IF($E$4="Moderate+Almost Certain",$A$4," ")</f>
        <v xml:space="preserve"> </v>
      </c>
      <c r="AA10" s="40" t="str">
        <f>IF($E$5="Moderate+Almost Certain",$A$5," ")</f>
        <v xml:space="preserve"> </v>
      </c>
      <c r="AB10" s="40" t="str">
        <f>IF($E$6="Moderate+Almost Certain",$A$6," ")</f>
        <v xml:space="preserve"> </v>
      </c>
      <c r="AC10" s="52" t="str">
        <f>IF($E$7="Moderate+Almost Certain",$A$7," ")</f>
        <v xml:space="preserve"> </v>
      </c>
    </row>
    <row r="11" spans="1:29" x14ac:dyDescent="0.25">
      <c r="A11" s="11">
        <f>'[1]Template WP'!A15</f>
        <v>8</v>
      </c>
      <c r="B11" s="12"/>
      <c r="C11" s="13"/>
      <c r="D11" s="13"/>
      <c r="E11" s="14" t="str">
        <f t="shared" si="0"/>
        <v>+</v>
      </c>
      <c r="F11" s="14" t="str">
        <f>VLOOKUP([1]Heatmap!A11,'[1]Template WP'!A15:AA24,27,0)</f>
        <v/>
      </c>
      <c r="G11" s="23"/>
      <c r="H11" s="15"/>
      <c r="I11" s="16"/>
      <c r="J11" s="45" t="str">
        <f>IF($E$8="Moderate+Rare",$A$8," ")</f>
        <v xml:space="preserve"> </v>
      </c>
      <c r="K11" s="46" t="str">
        <f>IF($E$9="Moderate+Rare",$A$9," ")</f>
        <v xml:space="preserve"> </v>
      </c>
      <c r="L11" s="46" t="str">
        <f>IF($E$10="Moderate+Rare",$A$10," ")</f>
        <v xml:space="preserve"> </v>
      </c>
      <c r="M11" s="46" t="str">
        <f>IF($E$11="Moderate+Rare",$A$11," ")</f>
        <v xml:space="preserve"> </v>
      </c>
      <c r="N11" s="53" t="str">
        <f>IF($E$8="Moderate+Unlikely",$A$8," ")</f>
        <v xml:space="preserve"> </v>
      </c>
      <c r="O11" s="46" t="str">
        <f>IF($E$9="Moderate+Unlikely",$A$9," ")</f>
        <v xml:space="preserve"> </v>
      </c>
      <c r="P11" s="46" t="str">
        <f>IF($E$10="Moderate+Unlikely",$A$10," ")</f>
        <v xml:space="preserve"> </v>
      </c>
      <c r="Q11" s="46" t="str">
        <f>IF($E$11="Moderate+Unlikely",$A$11," ")</f>
        <v xml:space="preserve"> </v>
      </c>
      <c r="R11" s="48" t="str">
        <f>IF($E$8="Moderate+Possible",$A$8," ")</f>
        <v xml:space="preserve"> </v>
      </c>
      <c r="S11" s="49" t="str">
        <f>IF($E$9="Moderate+Possible",$A$9," ")</f>
        <v xml:space="preserve"> </v>
      </c>
      <c r="T11" s="49" t="str">
        <f>IF($E$10="Moderate+Possible",$A$10," ")</f>
        <v xml:space="preserve"> </v>
      </c>
      <c r="U11" s="49" t="str">
        <f>IF($E$11="Moderate+Possible",$A$11," ")</f>
        <v xml:space="preserve"> </v>
      </c>
      <c r="V11" s="48" t="str">
        <f>IF($E$8="Moderate+Likely",$A$8," ")</f>
        <v xml:space="preserve"> </v>
      </c>
      <c r="W11" s="49" t="str">
        <f>IF($E$9="Moderate+Likely",$A$9," ")</f>
        <v xml:space="preserve"> </v>
      </c>
      <c r="X11" s="49" t="str">
        <f>IF($E$10="Moderate+Likely",$A$10," ")</f>
        <v xml:space="preserve"> </v>
      </c>
      <c r="Y11" s="49" t="str">
        <f>IF($E$11="Moderate+Likely",$A$11," ")</f>
        <v xml:space="preserve"> </v>
      </c>
      <c r="Z11" s="48" t="str">
        <f>IF($E$8="Moderate+Almost Certain",$A$8," ")</f>
        <v xml:space="preserve"> </v>
      </c>
      <c r="AA11" s="49" t="str">
        <f>IF($E$9="Moderate+Almost Certain",$A$9," ")</f>
        <v xml:space="preserve"> </v>
      </c>
      <c r="AB11" s="49" t="str">
        <f>IF($E$10="Moderate+Almost Certain",$A$10," ")</f>
        <v xml:space="preserve"> </v>
      </c>
      <c r="AC11" s="54" t="str">
        <f>IF($E$11="Moderate+Almost Certain",$A$11," ")</f>
        <v xml:space="preserve"> </v>
      </c>
    </row>
    <row r="12" spans="1:29" x14ac:dyDescent="0.25">
      <c r="A12" s="11">
        <f>'[1]Template WP'!A16</f>
        <v>9</v>
      </c>
      <c r="B12" s="12"/>
      <c r="C12" s="13"/>
      <c r="D12" s="13"/>
      <c r="E12" s="14" t="str">
        <f t="shared" si="0"/>
        <v>+</v>
      </c>
      <c r="F12" s="14" t="str">
        <f>VLOOKUP([1]Heatmap!A12,'[1]Template WP'!A16:AA25,27,0)</f>
        <v/>
      </c>
      <c r="G12" s="23"/>
      <c r="H12" s="15"/>
      <c r="I12" s="16"/>
      <c r="J12" s="45" t="str">
        <f>IF($E$12="Moderate+Rare",$A$12," ")</f>
        <v xml:space="preserve"> </v>
      </c>
      <c r="K12" s="46" t="str">
        <f>IF($E$13="Moderate+Rare",$A$13," ")</f>
        <v xml:space="preserve"> </v>
      </c>
      <c r="L12" s="46" t="str">
        <f>IF($E$14="Moderate+Rare",$A$14," ")</f>
        <v xml:space="preserve"> </v>
      </c>
      <c r="M12" s="46" t="str">
        <f>IF($E$15="Moderate+Rare",$A$15," ")</f>
        <v xml:space="preserve"> </v>
      </c>
      <c r="N12" s="55" t="str">
        <f>IF($E$12="Moderate+Unlikely",$A$12," ")</f>
        <v xml:space="preserve"> </v>
      </c>
      <c r="O12" s="56" t="str">
        <f>IF($E$13="Moderate+Unlikely",$A$13," ")</f>
        <v xml:space="preserve"> </v>
      </c>
      <c r="P12" s="56" t="str">
        <f>IF($E$14="Moderate+Unlikely",$A$14," ")</f>
        <v xml:space="preserve"> </v>
      </c>
      <c r="Q12" s="56" t="str">
        <f>IF($E$15="Moderate+Unlikely",$A$15," ")</f>
        <v xml:space="preserve"> </v>
      </c>
      <c r="R12" s="57" t="str">
        <f>IF($E$12="Moderate+Possible",$A$12," ")</f>
        <v xml:space="preserve"> </v>
      </c>
      <c r="S12" s="58" t="str">
        <f>IF($E$13="Moderate+Possible",$A$13," ")</f>
        <v xml:space="preserve"> </v>
      </c>
      <c r="T12" s="58" t="str">
        <f>IF($E$14="Moderate+Possible",$A$14," ")</f>
        <v xml:space="preserve"> </v>
      </c>
      <c r="U12" s="58" t="str">
        <f>IF($E$15="Moderate+Possible",$A$15," ")</f>
        <v xml:space="preserve"> </v>
      </c>
      <c r="V12" s="57" t="str">
        <f>IF($E$12="Moderate+Likely",$A$12," ")</f>
        <v xml:space="preserve"> </v>
      </c>
      <c r="W12" s="58" t="str">
        <f>IF($E$13="Moderate+Likely",$A$13," ")</f>
        <v xml:space="preserve"> </v>
      </c>
      <c r="X12" s="58" t="str">
        <f>IF($E$14="Moderate+Likely",$A$14," ")</f>
        <v xml:space="preserve"> </v>
      </c>
      <c r="Y12" s="58" t="str">
        <f>IF($E$15="Moderate+Likely",$A$15," ")</f>
        <v xml:space="preserve"> </v>
      </c>
      <c r="Z12" s="57" t="str">
        <f>IF($E$12="Moderate+Almost Certain",$A$12," ")</f>
        <v xml:space="preserve"> </v>
      </c>
      <c r="AA12" s="58" t="str">
        <f>IF($E$13="Moderate+Almost Certain",$A$13," ")</f>
        <v xml:space="preserve"> </v>
      </c>
      <c r="AB12" s="58" t="str">
        <f>IF($E$14="Moderate+Almost Certain",$A$14," ")</f>
        <v xml:space="preserve"> </v>
      </c>
      <c r="AC12" s="59" t="str">
        <f>IF($E$15="Moderate+Almost Certain",$A$15," ")</f>
        <v xml:space="preserve"> </v>
      </c>
    </row>
    <row r="13" spans="1:29" x14ac:dyDescent="0.25">
      <c r="A13" s="11">
        <f>'[1]Template WP'!A17</f>
        <v>10</v>
      </c>
      <c r="B13" s="12"/>
      <c r="C13" s="13"/>
      <c r="D13" s="13"/>
      <c r="E13" s="14" t="str">
        <f t="shared" si="0"/>
        <v>+</v>
      </c>
      <c r="F13" s="14" t="str">
        <f>VLOOKUP([1]Heatmap!A13,'[1]Template WP'!A17:AA26,27,0)</f>
        <v/>
      </c>
      <c r="G13" s="23"/>
      <c r="H13" s="15"/>
      <c r="I13" s="16" t="s">
        <v>11</v>
      </c>
      <c r="J13" s="60" t="str">
        <f>IF($E$4="Minor+Rare",$A$4," ")</f>
        <v xml:space="preserve"> </v>
      </c>
      <c r="K13" s="61" t="str">
        <f>IF($E$5="Minor+Rare",$A$5," ")</f>
        <v xml:space="preserve"> </v>
      </c>
      <c r="L13" s="61" t="str">
        <f>IF($E$6="Minor+Rare",$A$6," ")</f>
        <v xml:space="preserve"> </v>
      </c>
      <c r="M13" s="61" t="str">
        <f>IF($E$7="Minor+Rare",$A$7," ")</f>
        <v xml:space="preserve"> </v>
      </c>
      <c r="N13" s="62" t="str">
        <f>IF($E$4="Minor+Unlikely",$A$4," ")</f>
        <v xml:space="preserve"> </v>
      </c>
      <c r="O13" s="61" t="str">
        <f>IF($E$5="Minor+Unlikely",$A$5," ")</f>
        <v xml:space="preserve"> </v>
      </c>
      <c r="P13" s="61" t="str">
        <f>IF($E$6="Minor+Unlikely",$A$6," ")</f>
        <v xml:space="preserve"> </v>
      </c>
      <c r="Q13" s="61" t="str">
        <f>IF($E$7="Minor+Unlikely",$A$7," ")</f>
        <v xml:space="preserve"> </v>
      </c>
      <c r="R13" s="53" t="str">
        <f>IF($E$4="Minor+Possible",$A$4," ")</f>
        <v xml:space="preserve"> </v>
      </c>
      <c r="S13" s="46" t="str">
        <f>IF($E$5="Minor+Possible",$A$5," ")</f>
        <v xml:space="preserve"> </v>
      </c>
      <c r="T13" s="46" t="str">
        <f>IF($E$6="Minor+Possible",$A$6," ")</f>
        <v xml:space="preserve"> </v>
      </c>
      <c r="U13" s="46" t="str">
        <f>IF($E$7="Minor+Possible",$A$7," ")</f>
        <v xml:space="preserve"> </v>
      </c>
      <c r="V13" s="53" t="str">
        <f>IF($E$4="Minor+Likely",$A$4," ")</f>
        <v xml:space="preserve"> </v>
      </c>
      <c r="W13" s="46" t="str">
        <f>IF($E$5="Minor+Likely",$A$5," ")</f>
        <v xml:space="preserve"> </v>
      </c>
      <c r="X13" s="46" t="str">
        <f>IF($E$6="Minor+Likely",$A$6," ")</f>
        <v xml:space="preserve"> </v>
      </c>
      <c r="Y13" s="46" t="str">
        <f>IF($E$7="Minor+Likely",$A$7," ")</f>
        <v xml:space="preserve"> </v>
      </c>
      <c r="Z13" s="39" t="str">
        <f>IF($E$4="Minor+Almost Certain",$A$4," ")</f>
        <v xml:space="preserve"> </v>
      </c>
      <c r="AA13" s="40" t="str">
        <f>IF($E$5="Minor+Almost Certain",$A$5," ")</f>
        <v xml:space="preserve"> </v>
      </c>
      <c r="AB13" s="40" t="str">
        <f>IF($E$6="Minor+Almost Certain",$A$6," ")</f>
        <v xml:space="preserve"> </v>
      </c>
      <c r="AC13" s="52" t="str">
        <f>IF($E$7="Minor+Almost Certain",$A$7," ")</f>
        <v xml:space="preserve"> </v>
      </c>
    </row>
    <row r="14" spans="1:29" x14ac:dyDescent="0.25">
      <c r="H14" s="15"/>
      <c r="I14" s="16"/>
      <c r="J14" s="63" t="str">
        <f>IF($E$8="Minor+Rare",$A$8," ")</f>
        <v xml:space="preserve"> </v>
      </c>
      <c r="K14" s="64" t="str">
        <f>IF($E$9="Minor+Rare",$A$9," ")</f>
        <v xml:space="preserve"> </v>
      </c>
      <c r="L14" s="64" t="str">
        <f>IF($E$10="Minor+Rare",$A$10," ")</f>
        <v xml:space="preserve"> </v>
      </c>
      <c r="M14" s="64" t="str">
        <f>IF($E$11="Minor+Rare",$A$11," ")</f>
        <v xml:space="preserve"> </v>
      </c>
      <c r="N14" s="65" t="str">
        <f>IF($E$8="Minor+Unlikely",$A$8," ")</f>
        <v xml:space="preserve"> </v>
      </c>
      <c r="O14" s="64" t="str">
        <f>IF($E$9="Minor+Unlikely",$A$9," ")</f>
        <v xml:space="preserve"> </v>
      </c>
      <c r="P14" s="64" t="str">
        <f>IF($E$10="Minor+Unlikely",$A$10," ")</f>
        <v xml:space="preserve"> </v>
      </c>
      <c r="Q14" s="64" t="str">
        <f>IF($E$11="Minor+Unlikely",$A$11," ")</f>
        <v xml:space="preserve"> </v>
      </c>
      <c r="R14" s="53" t="str">
        <f>IF($E$8="Minor+Possible",$A$8," ")</f>
        <v xml:space="preserve"> </v>
      </c>
      <c r="S14" s="46" t="str">
        <f>IF($E$9="Minor+Possible",$A$9," ")</f>
        <v xml:space="preserve"> </v>
      </c>
      <c r="T14" s="46" t="str">
        <f>IF($E$10="Minor+Possible",$A$10," ")</f>
        <v xml:space="preserve"> </v>
      </c>
      <c r="U14" s="46" t="str">
        <f>IF($E$11="Minor+Possible",$A$11," ")</f>
        <v xml:space="preserve"> </v>
      </c>
      <c r="V14" s="53" t="str">
        <f>IF($E$8="Minor+Likely",$A$8," ")</f>
        <v xml:space="preserve"> </v>
      </c>
      <c r="W14" s="46" t="str">
        <f>IF($E$9="Minor+Likely",$A$9," ")</f>
        <v xml:space="preserve"> </v>
      </c>
      <c r="X14" s="46" t="str">
        <f>IF($E$10="Minor+Likely",$A$10," ")</f>
        <v xml:space="preserve"> </v>
      </c>
      <c r="Y14" s="46" t="str">
        <f>IF($E$11="Minor+Likely",$A$11," ")</f>
        <v xml:space="preserve"> </v>
      </c>
      <c r="Z14" s="48" t="str">
        <f>IF($E$8="Minor+Almost Certain",$A$8," ")</f>
        <v xml:space="preserve"> </v>
      </c>
      <c r="AA14" s="49" t="str">
        <f>IF($E$9="Minor+Almost Certain",$A$9," ")</f>
        <v xml:space="preserve"> </v>
      </c>
      <c r="AB14" s="49" t="str">
        <f>IF($E$10="Minor+Almost Certain",$A$10," ")</f>
        <v xml:space="preserve"> </v>
      </c>
      <c r="AC14" s="54" t="str">
        <f>IF($E$11="Minor+Almost Certain",$A$11," ")</f>
        <v xml:space="preserve"> </v>
      </c>
    </row>
    <row r="15" spans="1:29" x14ac:dyDescent="0.25">
      <c r="H15" s="15"/>
      <c r="I15" s="16"/>
      <c r="J15" s="63" t="str">
        <f>IF($E$12="Minor+Rare",$A$12," ")</f>
        <v xml:space="preserve"> </v>
      </c>
      <c r="K15" s="64" t="str">
        <f>IF($E$13="Minor+Rare",$A$13," ")</f>
        <v xml:space="preserve"> </v>
      </c>
      <c r="L15" s="64" t="str">
        <f>IF($E$14="Minor+Rare",$A$14," ")</f>
        <v xml:space="preserve"> </v>
      </c>
      <c r="M15" s="64" t="str">
        <f>IF($E$15="Minor+Rare",$A$15," ")</f>
        <v xml:space="preserve"> </v>
      </c>
      <c r="N15" s="65" t="str">
        <f>IF($E$12="Minor+Unlikely",$A$12," ")</f>
        <v xml:space="preserve"> </v>
      </c>
      <c r="O15" s="64" t="str">
        <f>IF($E$13="Minor+Unlikely",$A$13," ")</f>
        <v xml:space="preserve"> </v>
      </c>
      <c r="P15" s="64" t="str">
        <f>IF($E$14="Minor+Unlikely",$A$14," ")</f>
        <v xml:space="preserve"> </v>
      </c>
      <c r="Q15" s="64" t="str">
        <f>IF($E$15="Minor+Unlikely",$A$15," ")</f>
        <v xml:space="preserve"> </v>
      </c>
      <c r="R15" s="55" t="str">
        <f>IF($E$12="Minor+Possible",$A$12," ")</f>
        <v xml:space="preserve"> </v>
      </c>
      <c r="S15" s="56" t="str">
        <f>IF($E$13="Minor+Possible",$A$13," ")</f>
        <v xml:space="preserve"> </v>
      </c>
      <c r="T15" s="56" t="str">
        <f>IF($E$14="Minor+Possible",$A$14," ")</f>
        <v xml:space="preserve"> </v>
      </c>
      <c r="U15" s="56" t="str">
        <f>IF($E$15="Minor+Possible",$A$15," ")</f>
        <v xml:space="preserve"> </v>
      </c>
      <c r="V15" s="55" t="str">
        <f>IF($E$12="Minor+Likely",$A$12," ")</f>
        <v xml:space="preserve"> </v>
      </c>
      <c r="W15" s="56" t="str">
        <f>IF($E$13="Minor+Likely",$A$13," ")</f>
        <v xml:space="preserve"> </v>
      </c>
      <c r="X15" s="56" t="str">
        <f>IF($E$14="Minor+Likely",$A$14," ")</f>
        <v xml:space="preserve"> </v>
      </c>
      <c r="Y15" s="56" t="str">
        <f>IF($E$15="Minor+Likely",$A$15," ")</f>
        <v xml:space="preserve"> </v>
      </c>
      <c r="Z15" s="57" t="str">
        <f>IF($E$12="Minor+Almost Certain",$A$12," ")</f>
        <v xml:space="preserve"> </v>
      </c>
      <c r="AA15" s="58" t="str">
        <f>IF($E$13="Minor+Almost Certain",$A$13," ")</f>
        <v xml:space="preserve"> </v>
      </c>
      <c r="AB15" s="58" t="str">
        <f>IF($E$14="Minor+Almost Certain",$A$14," ")</f>
        <v xml:space="preserve"> </v>
      </c>
      <c r="AC15" s="59" t="str">
        <f>IF($E$15="Minor+Almost Certain",$A$15," ")</f>
        <v xml:space="preserve"> </v>
      </c>
    </row>
    <row r="16" spans="1:29" x14ac:dyDescent="0.25">
      <c r="H16" s="15"/>
      <c r="I16" s="16" t="s">
        <v>12</v>
      </c>
      <c r="J16" s="60" t="str">
        <f>IF($E$4="Insignificant+Rare",$A$4," ")</f>
        <v xml:space="preserve"> </v>
      </c>
      <c r="K16" s="61" t="str">
        <f>IF($E$5="Insignificant+Rare",$A$5," ")</f>
        <v xml:space="preserve"> </v>
      </c>
      <c r="L16" s="61" t="str">
        <f>IF($E$6="Insignificant+Rare",$A$6," ")</f>
        <v xml:space="preserve"> </v>
      </c>
      <c r="M16" s="61" t="str">
        <f>IF($E$7="Insignificant+Rare",$A$7," ")</f>
        <v xml:space="preserve"> </v>
      </c>
      <c r="N16" s="62" t="str">
        <f>IF($E$4="Insignificant+Unlikely",$A$4," ")</f>
        <v xml:space="preserve"> </v>
      </c>
      <c r="O16" s="61" t="str">
        <f>IF($E$5="Insignificant+Unlikely",$A$5," ")</f>
        <v xml:space="preserve"> </v>
      </c>
      <c r="P16" s="61" t="str">
        <f>IF($E$6="Insignificant+Unlikely",$A$6," ")</f>
        <v xml:space="preserve"> </v>
      </c>
      <c r="Q16" s="61" t="str">
        <f>IF($E$7="Insignificant+Unlikely",$A$7," ")</f>
        <v xml:space="preserve"> </v>
      </c>
      <c r="R16" s="62" t="str">
        <f>IF($E$4="Insignificant+Possible",$A$4," ")</f>
        <v xml:space="preserve"> </v>
      </c>
      <c r="S16" s="61" t="str">
        <f>IF($E$5="Insignificant+Possible",$A$5," ")</f>
        <v xml:space="preserve"> </v>
      </c>
      <c r="T16" s="61" t="str">
        <f>IF($E$6="Insignificant+Possible",$A$6," ")</f>
        <v xml:space="preserve"> </v>
      </c>
      <c r="U16" s="61" t="str">
        <f>IF($E$7="Insignificant+Possible",$A$7," ")</f>
        <v xml:space="preserve"> </v>
      </c>
      <c r="V16" s="53" t="str">
        <f>IF($E$4="Insignificant+Likely",$A$4," ")</f>
        <v xml:space="preserve"> </v>
      </c>
      <c r="W16" s="46" t="str">
        <f>IF($E$5="Insignificant+Likely",$A$5," ")</f>
        <v xml:space="preserve"> </v>
      </c>
      <c r="X16" s="46" t="str">
        <f>IF($E$6="Insignificant+Likely",$A$6," ")</f>
        <v xml:space="preserve"> </v>
      </c>
      <c r="Y16" s="46" t="str">
        <f>IF($E$7="Insignificant+Likely",$A$7," ")</f>
        <v xml:space="preserve"> </v>
      </c>
      <c r="Z16" s="53" t="str">
        <f>IF($E$4="Insignificant+Almost Certain",$A$4," ")</f>
        <v xml:space="preserve"> </v>
      </c>
      <c r="AA16" s="46" t="str">
        <f>IF($E$5="Insignificant+Almost Certain",$A$5," ")</f>
        <v xml:space="preserve"> </v>
      </c>
      <c r="AB16" s="46" t="str">
        <f>IF($E$6="Insignificant+Almost Certain",$A$6," ")</f>
        <v xml:space="preserve"> </v>
      </c>
      <c r="AC16" s="66" t="str">
        <f>IF($E$7="Insignificant+Almost Certain",$A$7," ")</f>
        <v xml:space="preserve"> </v>
      </c>
    </row>
    <row r="17" spans="8:29" x14ac:dyDescent="0.25">
      <c r="H17" s="15"/>
      <c r="I17" s="16"/>
      <c r="J17" s="63" t="str">
        <f>IF($E$8="Insignificant+Rare",$A$8," ")</f>
        <v xml:space="preserve"> </v>
      </c>
      <c r="K17" s="64" t="str">
        <f>IF($E$9="Insignificant+Rare",$A$9," ")</f>
        <v xml:space="preserve"> </v>
      </c>
      <c r="L17" s="64" t="str">
        <f>IF($E$10="Insignificant+Rare",$A$10," ")</f>
        <v xml:space="preserve"> </v>
      </c>
      <c r="M17" s="64" t="str">
        <f>IF($E$11="Insignificant+Rare",$A$11," ")</f>
        <v xml:space="preserve"> </v>
      </c>
      <c r="N17" s="65" t="str">
        <f>IF($E$8="Insignificant+Unlikely",$A$8," ")</f>
        <v xml:space="preserve"> </v>
      </c>
      <c r="O17" s="64" t="str">
        <f>IF($E$9="Insignificant+Unlikely",$A$9," ")</f>
        <v xml:space="preserve"> </v>
      </c>
      <c r="P17" s="64" t="str">
        <f>IF($E$10="Insignificant+Unlikely",$A$10," ")</f>
        <v xml:space="preserve"> </v>
      </c>
      <c r="Q17" s="64" t="str">
        <f>IF($E$11="Insignificant+Unlikely",$A$11," ")</f>
        <v xml:space="preserve"> </v>
      </c>
      <c r="R17" s="65" t="str">
        <f>IF($E$8="Insignificant+Possible",$A$8," ")</f>
        <v xml:space="preserve"> </v>
      </c>
      <c r="S17" s="64" t="str">
        <f>IF($E$9="Insignificant+Possible",$A$9," ")</f>
        <v xml:space="preserve"> </v>
      </c>
      <c r="T17" s="64" t="str">
        <f>IF($E$10="Insignificant+Possible",$A$10," ")</f>
        <v xml:space="preserve"> </v>
      </c>
      <c r="U17" s="64" t="str">
        <f>IF($E$11="Insignificant+Possible",$A$11," ")</f>
        <v xml:space="preserve"> </v>
      </c>
      <c r="V17" s="53" t="str">
        <f>IF($E$8="Insignificant+Likely",$A$8," ")</f>
        <v xml:space="preserve"> </v>
      </c>
      <c r="W17" s="46" t="str">
        <f>IF($E$9="Insignificant+Likely",$A$9," ")</f>
        <v xml:space="preserve"> </v>
      </c>
      <c r="X17" s="46" t="str">
        <f>IF($E$10="Insignificant+Likely",$A$10," ")</f>
        <v xml:space="preserve"> </v>
      </c>
      <c r="Y17" s="46" t="str">
        <f>IF($E$11="Insignificant+Likely",$A$11," ")</f>
        <v xml:space="preserve"> </v>
      </c>
      <c r="Z17" s="53" t="str">
        <f>IF($E$8="Insignificant+Almost Certain",$A$8," ")</f>
        <v xml:space="preserve"> </v>
      </c>
      <c r="AA17" s="46" t="str">
        <f>IF($E$9="Insignificant+Almost Certain",$A$9," ")</f>
        <v xml:space="preserve"> </v>
      </c>
      <c r="AB17" s="46" t="str">
        <f>IF($E$10="Insignificant+Almost Certain",$A$10," ")</f>
        <v xml:space="preserve"> </v>
      </c>
      <c r="AC17" s="66" t="str">
        <f>IF($E$11="Insignificant+Almost Certain",$A$11," ")</f>
        <v xml:space="preserve"> </v>
      </c>
    </row>
    <row r="18" spans="8:29" ht="15" thickBot="1" x14ac:dyDescent="0.3">
      <c r="H18" s="15"/>
      <c r="I18" s="16"/>
      <c r="J18" s="67" t="str">
        <f>IF($E$12="Insignificant+Rare",$A$12," ")</f>
        <v xml:space="preserve"> </v>
      </c>
      <c r="K18" s="68" t="str">
        <f>IF($E$13="Insignificant+Rare",$A$13," ")</f>
        <v xml:space="preserve"> </v>
      </c>
      <c r="L18" s="68" t="str">
        <f>IF($E$14="Insignificant+Rare",$A$14," ")</f>
        <v xml:space="preserve"> </v>
      </c>
      <c r="M18" s="68" t="str">
        <f>IF($E$15="Insignificant+Rare",$A$15," ")</f>
        <v xml:space="preserve"> </v>
      </c>
      <c r="N18" s="69" t="str">
        <f>IF($E$12="Insignificant+Unlikely",$A$12," ")</f>
        <v xml:space="preserve"> </v>
      </c>
      <c r="O18" s="68" t="str">
        <f>IF($E$13="Insignificant+Unlikely",$A$13," ")</f>
        <v xml:space="preserve"> </v>
      </c>
      <c r="P18" s="68" t="str">
        <f>IF($E$14="Insignificant+Unlikely",$A$14," ")</f>
        <v xml:space="preserve"> </v>
      </c>
      <c r="Q18" s="68" t="str">
        <f>IF($E$15="Insignificant+Unlikely",$A$15," ")</f>
        <v xml:space="preserve"> </v>
      </c>
      <c r="R18" s="69" t="str">
        <f>IF($E$12="Insignificant+Possible",$A$12," ")</f>
        <v xml:space="preserve"> </v>
      </c>
      <c r="S18" s="68" t="str">
        <f>IF($E$13="Insignificant+Possible",$A$13," ")</f>
        <v xml:space="preserve"> </v>
      </c>
      <c r="T18" s="68" t="str">
        <f>IF($E$14="Insignificant+Possible",$A$14," ")</f>
        <v xml:space="preserve"> </v>
      </c>
      <c r="U18" s="68" t="str">
        <f>IF($E$15="Insignificant+Possible",$A$15," ")</f>
        <v xml:space="preserve"> </v>
      </c>
      <c r="V18" s="70" t="str">
        <f>IF($E$12="Insignificant+Likely",$A$12," ")</f>
        <v xml:space="preserve"> </v>
      </c>
      <c r="W18" s="71" t="str">
        <f>IF($E$13="Insignificant+Likely",$A$13," ")</f>
        <v xml:space="preserve"> </v>
      </c>
      <c r="X18" s="71" t="str">
        <f>IF($E$14="Insignificant+Likely",$A$14," ")</f>
        <v xml:space="preserve"> </v>
      </c>
      <c r="Y18" s="71" t="str">
        <f>IF($E$15="Insignificant+Likely",$A$15," ")</f>
        <v xml:space="preserve"> </v>
      </c>
      <c r="Z18" s="70" t="str">
        <f>IF($E$12="Insignificant+Almost Certain",$A$12," ")</f>
        <v xml:space="preserve"> </v>
      </c>
      <c r="AA18" s="71" t="str">
        <f>IF($E$13="Insignificant+Almost Certain",$A$13," ")</f>
        <v xml:space="preserve"> </v>
      </c>
      <c r="AB18" s="71" t="str">
        <f>IF($E$14="Insignificant+Almost Certain",$A$14," ")</f>
        <v xml:space="preserve"> </v>
      </c>
      <c r="AC18" s="72" t="str">
        <f>IF($E$15="Insignificant+Almost Certain",$A$15," ")</f>
        <v xml:space="preserve"> </v>
      </c>
    </row>
    <row r="19" spans="8:29" x14ac:dyDescent="0.25">
      <c r="H19" s="73"/>
      <c r="I19" s="74"/>
      <c r="J19" s="75" t="s">
        <v>13</v>
      </c>
      <c r="K19" s="75"/>
      <c r="L19" s="75"/>
      <c r="M19" s="75"/>
      <c r="N19" s="75" t="s">
        <v>14</v>
      </c>
      <c r="O19" s="75"/>
      <c r="P19" s="75"/>
      <c r="Q19" s="75"/>
      <c r="R19" s="75" t="s">
        <v>15</v>
      </c>
      <c r="S19" s="75"/>
      <c r="T19" s="75"/>
      <c r="U19" s="75"/>
      <c r="V19" s="75" t="s">
        <v>16</v>
      </c>
      <c r="W19" s="75"/>
      <c r="X19" s="75"/>
      <c r="Y19" s="75"/>
      <c r="Z19" s="75" t="s">
        <v>17</v>
      </c>
      <c r="AA19" s="75"/>
      <c r="AB19" s="75"/>
      <c r="AC19" s="75"/>
    </row>
    <row r="20" spans="8:29" x14ac:dyDescent="0.25">
      <c r="H20" s="76"/>
      <c r="I20" s="74"/>
      <c r="J20" s="77" t="s">
        <v>18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</row>
    <row r="21" spans="8:29" x14ac:dyDescent="0.25">
      <c r="I21" s="4"/>
    </row>
    <row r="22" spans="8:29" x14ac:dyDescent="0.25">
      <c r="I22" s="4"/>
    </row>
    <row r="23" spans="8:29" x14ac:dyDescent="0.25">
      <c r="I23" s="4"/>
    </row>
    <row r="24" spans="8:29" x14ac:dyDescent="0.25">
      <c r="I24" s="4"/>
    </row>
    <row r="25" spans="8:29" x14ac:dyDescent="0.25">
      <c r="I25" s="4"/>
    </row>
    <row r="26" spans="8:29" x14ac:dyDescent="0.25">
      <c r="I26" s="4"/>
    </row>
    <row r="27" spans="8:29" x14ac:dyDescent="0.25">
      <c r="I27" s="4"/>
    </row>
    <row r="28" spans="8:29" x14ac:dyDescent="0.25">
      <c r="I28" s="4"/>
    </row>
    <row r="29" spans="8:29" x14ac:dyDescent="0.25">
      <c r="I29" s="4"/>
    </row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9" spans="8:8" s="4" customFormat="1" x14ac:dyDescent="0.25">
      <c r="H49" s="8"/>
    </row>
    <row r="53" spans="8:8" s="4" customFormat="1" x14ac:dyDescent="0.25"/>
    <row r="54" spans="8:8" s="4" customFormat="1" x14ac:dyDescent="0.25"/>
    <row r="55" spans="8:8" s="4" customFormat="1" x14ac:dyDescent="0.25"/>
    <row r="56" spans="8:8" s="4" customFormat="1" x14ac:dyDescent="0.25"/>
    <row r="58" spans="8:8" s="4" customFormat="1" x14ac:dyDescent="0.25"/>
    <row r="59" spans="8:8" s="4" customFormat="1" x14ac:dyDescent="0.25"/>
    <row r="60" spans="8:8" s="4" customFormat="1" x14ac:dyDescent="0.25"/>
    <row r="61" spans="8:8" s="4" customFormat="1" x14ac:dyDescent="0.25"/>
    <row r="62" spans="8:8" s="4" customFormat="1" x14ac:dyDescent="0.25"/>
    <row r="63" spans="8:8" s="4" customFormat="1" x14ac:dyDescent="0.25"/>
  </sheetData>
  <mergeCells count="15">
    <mergeCell ref="J19:M19"/>
    <mergeCell ref="N19:Q19"/>
    <mergeCell ref="R19:U19"/>
    <mergeCell ref="V19:Y19"/>
    <mergeCell ref="Z19:AC19"/>
    <mergeCell ref="J20:AC20"/>
    <mergeCell ref="A2:A3"/>
    <mergeCell ref="B2:B3"/>
    <mergeCell ref="C2:F2"/>
    <mergeCell ref="H4:H18"/>
    <mergeCell ref="I4:I6"/>
    <mergeCell ref="I7:I9"/>
    <mergeCell ref="I10:I12"/>
    <mergeCell ref="I13:I15"/>
    <mergeCell ref="I16:I18"/>
  </mergeCells>
  <conditionalFormatting sqref="F4:F13">
    <cfRule type="cellIs" dxfId="3" priority="1" stopIfTrue="1" operator="equal">
      <formula>"Extreme"</formula>
    </cfRule>
    <cfRule type="cellIs" dxfId="2" priority="2" stopIfTrue="1" operator="equal">
      <formula>"High"</formula>
    </cfRule>
    <cfRule type="cellIs" dxfId="1" priority="3" stopIfTrue="1" operator="equal">
      <formula>"Medium"</formula>
    </cfRule>
    <cfRule type="cellIs" dxfId="0" priority="4" stopIfTrue="1" operator="equal">
      <formula>"Low"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Monica</dc:creator>
  <cp:lastModifiedBy>Silvia Monica</cp:lastModifiedBy>
  <dcterms:created xsi:type="dcterms:W3CDTF">2022-02-04T03:40:07Z</dcterms:created>
  <dcterms:modified xsi:type="dcterms:W3CDTF">2022-02-04T03:41:15Z</dcterms:modified>
</cp:coreProperties>
</file>