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DEV-GIT\longxiaoproject\data\"/>
    </mc:Choice>
  </mc:AlternateContent>
  <bookViews>
    <workbookView xWindow="120" yWindow="96" windowWidth="23712" windowHeight="9636"/>
  </bookViews>
  <sheets>
    <sheet name="2016-2018重庆" sheetId="1" r:id="rId1"/>
    <sheet name="2019重庆" sheetId="2" r:id="rId2"/>
    <sheet name="2020重庆 " sheetId="4" r:id="rId3"/>
    <sheet name="2021重庆 " sheetId="6" r:id="rId4"/>
  </sheets>
  <externalReferences>
    <externalReference r:id="rId5"/>
    <externalReference r:id="rId6"/>
  </externalReferences>
  <definedNames>
    <definedName name="_xlnm._FilterDatabase" localSheetId="0" hidden="1">'2016-2018重庆'!$A$2:$N$833</definedName>
    <definedName name="_xlnm._FilterDatabase" localSheetId="1" hidden="1">'2019重庆'!$B$2:$P$313</definedName>
    <definedName name="_xlnm._FilterDatabase" localSheetId="2" hidden="1">'2020重庆 '!$B$2:$P$207</definedName>
    <definedName name="_xlnm._FilterDatabase" localSheetId="3" hidden="1">'2021重庆 '!$B$2:$Q$74</definedName>
  </definedNames>
  <calcPr calcId="162913"/>
</workbook>
</file>

<file path=xl/calcChain.xml><?xml version="1.0" encoding="utf-8"?>
<calcChain xmlns="http://schemas.openxmlformats.org/spreadsheetml/2006/main">
  <c r="N833" i="1" l="1"/>
  <c r="N832" i="1"/>
  <c r="J832" i="1"/>
  <c r="N831" i="1"/>
  <c r="J831" i="1"/>
  <c r="N830" i="1"/>
  <c r="J830" i="1"/>
  <c r="N829" i="1"/>
  <c r="J829" i="1"/>
  <c r="N828" i="1"/>
  <c r="J828" i="1"/>
  <c r="N827" i="1"/>
  <c r="J827" i="1"/>
  <c r="N826" i="1"/>
  <c r="J826" i="1"/>
  <c r="N825" i="1"/>
  <c r="J825" i="1"/>
  <c r="N824" i="1"/>
  <c r="J824" i="1"/>
  <c r="N823" i="1"/>
  <c r="J823" i="1"/>
  <c r="N822" i="1"/>
  <c r="J822" i="1"/>
  <c r="N821" i="1"/>
  <c r="J821" i="1"/>
  <c r="N820" i="1"/>
  <c r="J820" i="1"/>
  <c r="N819" i="1"/>
  <c r="J819" i="1"/>
  <c r="N818" i="1"/>
  <c r="J818" i="1"/>
  <c r="N817" i="1"/>
  <c r="J817" i="1"/>
  <c r="N816" i="1"/>
  <c r="J816" i="1"/>
  <c r="N815" i="1"/>
  <c r="J815" i="1"/>
  <c r="N814" i="1"/>
  <c r="J814" i="1"/>
  <c r="N813" i="1"/>
  <c r="J813" i="1"/>
  <c r="N812" i="1"/>
  <c r="J812" i="1"/>
  <c r="N811" i="1"/>
  <c r="J811" i="1"/>
  <c r="N810" i="1"/>
  <c r="J810" i="1"/>
  <c r="N809" i="1"/>
  <c r="J809" i="1"/>
  <c r="N808" i="1"/>
  <c r="J808" i="1"/>
  <c r="N807" i="1"/>
  <c r="J807" i="1"/>
  <c r="N806" i="1"/>
  <c r="J806" i="1"/>
  <c r="N805" i="1"/>
  <c r="J805" i="1"/>
  <c r="N804" i="1"/>
  <c r="J804" i="1"/>
  <c r="M803" i="1"/>
  <c r="N803" i="1" s="1"/>
  <c r="J803" i="1"/>
  <c r="N802" i="1"/>
  <c r="J802" i="1"/>
  <c r="N801" i="1"/>
  <c r="J801" i="1"/>
  <c r="N800" i="1"/>
  <c r="J800" i="1"/>
  <c r="N799" i="1"/>
  <c r="J799" i="1"/>
  <c r="N798" i="1"/>
  <c r="J798" i="1"/>
  <c r="N797" i="1"/>
  <c r="J797" i="1"/>
  <c r="N796" i="1"/>
  <c r="J796" i="1"/>
  <c r="N795" i="1"/>
  <c r="J795" i="1"/>
  <c r="N794" i="1"/>
  <c r="J794" i="1"/>
  <c r="N793" i="1"/>
  <c r="J793" i="1"/>
  <c r="N792" i="1"/>
  <c r="J792" i="1"/>
  <c r="N791" i="1"/>
  <c r="J791" i="1"/>
  <c r="N790" i="1"/>
  <c r="J790" i="1"/>
  <c r="N789" i="1"/>
  <c r="J789" i="1"/>
  <c r="N788" i="1"/>
  <c r="J788" i="1"/>
  <c r="N787" i="1"/>
  <c r="J787" i="1"/>
  <c r="N786" i="1"/>
  <c r="J786" i="1"/>
  <c r="N785" i="1"/>
  <c r="J785" i="1"/>
  <c r="N784" i="1"/>
  <c r="J784" i="1"/>
  <c r="N783" i="1"/>
  <c r="J783" i="1"/>
  <c r="N782" i="1"/>
  <c r="J782" i="1"/>
  <c r="N781" i="1"/>
  <c r="J781" i="1"/>
  <c r="N780" i="1"/>
  <c r="J780" i="1"/>
  <c r="N779" i="1"/>
  <c r="J779" i="1"/>
  <c r="N778" i="1"/>
  <c r="J778" i="1"/>
  <c r="N777" i="1"/>
  <c r="J777" i="1"/>
  <c r="N776" i="1"/>
  <c r="J776" i="1"/>
  <c r="N775" i="1"/>
  <c r="J775" i="1"/>
  <c r="N774" i="1"/>
  <c r="J774" i="1"/>
  <c r="N773" i="1"/>
  <c r="J773" i="1"/>
  <c r="M772" i="1"/>
  <c r="J772" i="1"/>
  <c r="M771" i="1"/>
  <c r="J771" i="1"/>
  <c r="M770" i="1"/>
  <c r="J770" i="1"/>
  <c r="M769" i="1"/>
  <c r="J769" i="1"/>
  <c r="M768" i="1"/>
  <c r="J768" i="1"/>
  <c r="M767" i="1"/>
  <c r="J767" i="1"/>
  <c r="M766" i="1"/>
  <c r="J766" i="1"/>
  <c r="M765" i="1"/>
  <c r="J765" i="1"/>
  <c r="M764" i="1"/>
  <c r="J764" i="1"/>
  <c r="M763" i="1"/>
  <c r="J763" i="1"/>
  <c r="M762" i="1"/>
  <c r="J762" i="1"/>
  <c r="M761" i="1"/>
  <c r="J761" i="1"/>
  <c r="M760" i="1"/>
  <c r="J760" i="1"/>
  <c r="M759" i="1"/>
  <c r="J759" i="1"/>
  <c r="M758" i="1"/>
  <c r="J758" i="1"/>
  <c r="M757" i="1"/>
  <c r="J757" i="1"/>
  <c r="M756" i="1"/>
  <c r="J756" i="1"/>
  <c r="M755" i="1"/>
  <c r="J755" i="1"/>
  <c r="M754" i="1"/>
  <c r="J754" i="1"/>
  <c r="M753" i="1"/>
  <c r="J753" i="1"/>
  <c r="M752" i="1"/>
  <c r="J752" i="1"/>
  <c r="M751" i="1"/>
  <c r="J751" i="1"/>
  <c r="M750" i="1"/>
  <c r="J750" i="1"/>
  <c r="M749" i="1"/>
  <c r="J749" i="1"/>
  <c r="M748" i="1"/>
  <c r="J748" i="1"/>
  <c r="M747" i="1"/>
  <c r="J747" i="1"/>
  <c r="M746" i="1"/>
  <c r="J746" i="1"/>
  <c r="M745" i="1"/>
  <c r="J745" i="1"/>
  <c r="M744" i="1"/>
  <c r="J744" i="1"/>
  <c r="M743" i="1"/>
  <c r="J743" i="1"/>
  <c r="M742" i="1"/>
  <c r="J742" i="1"/>
  <c r="M741" i="1"/>
  <c r="J741" i="1"/>
  <c r="M740" i="1"/>
  <c r="J740" i="1"/>
  <c r="M739" i="1"/>
  <c r="J739" i="1"/>
  <c r="M738" i="1"/>
  <c r="J738" i="1"/>
  <c r="M737" i="1"/>
  <c r="J737" i="1"/>
  <c r="M736" i="1"/>
  <c r="J736" i="1"/>
  <c r="M735" i="1"/>
  <c r="J735" i="1"/>
  <c r="M734" i="1"/>
  <c r="J734" i="1"/>
  <c r="M733" i="1"/>
  <c r="J733" i="1"/>
  <c r="M732" i="1"/>
  <c r="J732" i="1"/>
  <c r="M731" i="1"/>
  <c r="J731" i="1"/>
  <c r="M730" i="1"/>
  <c r="J730" i="1"/>
  <c r="M729" i="1"/>
  <c r="J729" i="1"/>
  <c r="M728" i="1"/>
  <c r="J728" i="1"/>
  <c r="M727" i="1"/>
  <c r="J727" i="1"/>
  <c r="M726" i="1"/>
  <c r="J726" i="1"/>
  <c r="M725" i="1"/>
  <c r="J725" i="1"/>
  <c r="M724" i="1"/>
  <c r="J724" i="1"/>
  <c r="M723" i="1"/>
  <c r="J723" i="1"/>
  <c r="M722" i="1"/>
  <c r="J722" i="1"/>
  <c r="M721" i="1"/>
  <c r="J721" i="1"/>
  <c r="M720" i="1"/>
  <c r="J720" i="1"/>
  <c r="M719" i="1"/>
  <c r="J719" i="1"/>
  <c r="M718" i="1"/>
  <c r="J718" i="1"/>
  <c r="M717" i="1"/>
  <c r="J717" i="1"/>
  <c r="M716" i="1"/>
  <c r="J716" i="1"/>
  <c r="M715" i="1"/>
  <c r="J715" i="1"/>
  <c r="M714" i="1"/>
  <c r="J714" i="1"/>
  <c r="M713" i="1"/>
  <c r="J713" i="1"/>
  <c r="M712" i="1"/>
  <c r="J712" i="1"/>
  <c r="M711" i="1"/>
  <c r="J711" i="1"/>
  <c r="M710" i="1"/>
  <c r="J710" i="1"/>
  <c r="M709" i="1"/>
  <c r="J709" i="1"/>
  <c r="M708" i="1"/>
  <c r="J708" i="1"/>
  <c r="M707" i="1"/>
  <c r="J707" i="1"/>
  <c r="M706" i="1"/>
  <c r="J706" i="1"/>
  <c r="M705" i="1"/>
  <c r="J705" i="1"/>
  <c r="M704" i="1"/>
  <c r="J704" i="1"/>
  <c r="M703" i="1"/>
  <c r="J703" i="1"/>
  <c r="M702" i="1"/>
  <c r="J702" i="1"/>
  <c r="M701" i="1"/>
  <c r="J701" i="1"/>
  <c r="M700" i="1"/>
  <c r="J700" i="1"/>
  <c r="M699" i="1"/>
  <c r="J699" i="1"/>
  <c r="M698" i="1"/>
  <c r="J698" i="1"/>
  <c r="M697" i="1"/>
  <c r="J697" i="1"/>
  <c r="M696" i="1"/>
  <c r="J696" i="1"/>
  <c r="M695" i="1"/>
  <c r="J695" i="1"/>
  <c r="M694" i="1"/>
  <c r="J694" i="1"/>
  <c r="M693" i="1"/>
  <c r="J693" i="1"/>
  <c r="M692" i="1"/>
  <c r="J692" i="1"/>
  <c r="M691" i="1"/>
  <c r="J691" i="1"/>
  <c r="M690" i="1"/>
  <c r="J690" i="1"/>
  <c r="M689" i="1"/>
  <c r="J689" i="1"/>
  <c r="M688" i="1"/>
  <c r="J688" i="1"/>
  <c r="M687" i="1"/>
  <c r="J687" i="1"/>
  <c r="M686" i="1"/>
  <c r="J686" i="1"/>
  <c r="M685" i="1"/>
  <c r="J685" i="1"/>
  <c r="M684" i="1"/>
  <c r="J684" i="1"/>
  <c r="M683" i="1"/>
  <c r="J683" i="1"/>
  <c r="M682" i="1"/>
  <c r="J682" i="1"/>
  <c r="M681" i="1"/>
  <c r="J681" i="1"/>
  <c r="M680" i="1"/>
  <c r="J680" i="1"/>
  <c r="M679" i="1"/>
  <c r="J679" i="1"/>
  <c r="M678" i="1"/>
  <c r="J678" i="1"/>
  <c r="M677" i="1"/>
  <c r="J677" i="1"/>
  <c r="M676" i="1"/>
  <c r="J676" i="1"/>
  <c r="M675" i="1"/>
  <c r="J675" i="1"/>
  <c r="M674" i="1"/>
  <c r="J674" i="1"/>
  <c r="M673" i="1"/>
  <c r="J673" i="1"/>
  <c r="M672" i="1"/>
  <c r="J672" i="1"/>
  <c r="M671" i="1"/>
  <c r="J671" i="1"/>
  <c r="M670" i="1"/>
  <c r="J670" i="1"/>
  <c r="M669" i="1"/>
  <c r="J669" i="1"/>
  <c r="M668" i="1"/>
  <c r="J668" i="1"/>
  <c r="M667" i="1"/>
  <c r="J667" i="1"/>
  <c r="M666" i="1"/>
  <c r="J666" i="1"/>
  <c r="M665" i="1"/>
  <c r="J665" i="1"/>
  <c r="M664" i="1"/>
  <c r="J664" i="1"/>
  <c r="M663" i="1"/>
  <c r="J663" i="1"/>
  <c r="M662" i="1"/>
  <c r="J662" i="1"/>
  <c r="M661" i="1"/>
  <c r="J661" i="1"/>
  <c r="M660" i="1"/>
  <c r="J660" i="1"/>
  <c r="M659" i="1"/>
  <c r="J659" i="1"/>
  <c r="M658" i="1"/>
  <c r="J658" i="1"/>
  <c r="M657" i="1"/>
  <c r="J657" i="1"/>
  <c r="M656" i="1"/>
  <c r="J656" i="1"/>
  <c r="M655" i="1"/>
  <c r="J655" i="1"/>
  <c r="M654" i="1"/>
  <c r="J654" i="1"/>
  <c r="M653" i="1"/>
  <c r="J653" i="1"/>
  <c r="M652" i="1"/>
  <c r="J652" i="1"/>
  <c r="M651" i="1"/>
  <c r="J651" i="1"/>
  <c r="M650" i="1"/>
  <c r="J650" i="1"/>
  <c r="M649" i="1"/>
  <c r="J649" i="1"/>
  <c r="M648" i="1"/>
  <c r="J648" i="1"/>
  <c r="M647" i="1"/>
  <c r="J647" i="1"/>
  <c r="M646" i="1"/>
  <c r="J646" i="1"/>
  <c r="M645" i="1"/>
  <c r="J645" i="1"/>
  <c r="M644" i="1"/>
  <c r="J644" i="1"/>
  <c r="M643" i="1"/>
  <c r="J643" i="1"/>
  <c r="M642" i="1"/>
  <c r="J642" i="1"/>
  <c r="M641" i="1"/>
  <c r="J641" i="1"/>
  <c r="M640" i="1"/>
  <c r="J640" i="1"/>
  <c r="M639" i="1"/>
  <c r="J639" i="1"/>
  <c r="M638" i="1"/>
  <c r="J638" i="1"/>
  <c r="M637" i="1"/>
  <c r="J637" i="1"/>
  <c r="M636" i="1"/>
  <c r="J636" i="1"/>
  <c r="L635" i="1"/>
  <c r="M635" i="1" s="1"/>
  <c r="J635" i="1"/>
  <c r="M634" i="1"/>
  <c r="J634" i="1"/>
  <c r="M633" i="1"/>
  <c r="J633" i="1"/>
  <c r="M632" i="1"/>
  <c r="J632" i="1"/>
  <c r="M631" i="1"/>
  <c r="J631" i="1"/>
  <c r="M630" i="1"/>
  <c r="J630" i="1"/>
  <c r="M629" i="1"/>
  <c r="J629" i="1"/>
  <c r="M628" i="1"/>
  <c r="J628" i="1"/>
  <c r="M627" i="1"/>
  <c r="J627" i="1"/>
  <c r="M626" i="1"/>
  <c r="J626" i="1"/>
  <c r="M625" i="1"/>
  <c r="J625" i="1"/>
  <c r="M624" i="1"/>
  <c r="J624" i="1"/>
  <c r="M623" i="1"/>
  <c r="J623" i="1"/>
  <c r="M622" i="1"/>
  <c r="J622" i="1"/>
  <c r="M621" i="1"/>
  <c r="J621" i="1"/>
  <c r="M620" i="1"/>
  <c r="J620" i="1"/>
  <c r="M619" i="1"/>
  <c r="J619" i="1"/>
  <c r="M618" i="1"/>
  <c r="J618" i="1"/>
  <c r="M617" i="1"/>
  <c r="L617" i="1"/>
  <c r="J617" i="1"/>
  <c r="M616" i="1"/>
  <c r="J616" i="1"/>
  <c r="M615" i="1"/>
  <c r="J615" i="1"/>
  <c r="L614" i="1"/>
  <c r="M614" i="1" s="1"/>
  <c r="J614" i="1"/>
  <c r="M613" i="1"/>
  <c r="J613" i="1"/>
  <c r="L612" i="1"/>
  <c r="M612" i="1" s="1"/>
  <c r="J612" i="1"/>
  <c r="M611" i="1"/>
  <c r="J611" i="1"/>
  <c r="M610" i="1"/>
  <c r="J610" i="1"/>
  <c r="M609" i="1"/>
  <c r="J609" i="1"/>
  <c r="M608" i="1"/>
  <c r="J608" i="1"/>
  <c r="M607" i="1"/>
  <c r="J607" i="1"/>
  <c r="M606" i="1"/>
  <c r="J606" i="1"/>
  <c r="L605" i="1"/>
  <c r="I605" i="1"/>
  <c r="L604" i="1"/>
  <c r="M604" i="1" s="1"/>
  <c r="J604" i="1"/>
  <c r="M603" i="1"/>
  <c r="J603" i="1"/>
  <c r="M602" i="1"/>
  <c r="J602" i="1"/>
  <c r="M601" i="1"/>
  <c r="J601" i="1"/>
  <c r="M600" i="1"/>
  <c r="J600" i="1"/>
  <c r="M599" i="1"/>
  <c r="J599" i="1"/>
  <c r="M598" i="1"/>
  <c r="J598" i="1"/>
  <c r="M597" i="1"/>
  <c r="J597" i="1"/>
  <c r="L596" i="1"/>
  <c r="M596" i="1" s="1"/>
  <c r="J596" i="1"/>
  <c r="M595" i="1"/>
  <c r="J595" i="1"/>
  <c r="M594" i="1"/>
  <c r="J594" i="1"/>
  <c r="M593" i="1"/>
  <c r="J593" i="1"/>
  <c r="M592" i="1"/>
  <c r="J592" i="1"/>
  <c r="M591" i="1"/>
  <c r="J591" i="1"/>
  <c r="M590" i="1"/>
  <c r="J590" i="1"/>
  <c r="M589" i="1"/>
  <c r="J589" i="1"/>
  <c r="M588" i="1"/>
  <c r="J588" i="1"/>
  <c r="M587" i="1"/>
  <c r="J587" i="1"/>
  <c r="M586" i="1"/>
  <c r="J586" i="1"/>
  <c r="M585" i="1"/>
  <c r="J585" i="1"/>
  <c r="M584" i="1"/>
  <c r="J584" i="1"/>
  <c r="M583" i="1"/>
  <c r="J583" i="1"/>
  <c r="M582" i="1"/>
  <c r="J582" i="1"/>
  <c r="M581" i="1"/>
  <c r="J581" i="1"/>
  <c r="L580" i="1"/>
  <c r="M580" i="1" s="1"/>
  <c r="J580" i="1"/>
  <c r="M579" i="1"/>
  <c r="J579" i="1"/>
  <c r="M578" i="1"/>
  <c r="J578" i="1"/>
  <c r="M577" i="1"/>
  <c r="J577" i="1"/>
  <c r="M576" i="1"/>
  <c r="J576" i="1"/>
  <c r="M575" i="1"/>
  <c r="J575" i="1"/>
  <c r="M574" i="1"/>
  <c r="J574" i="1"/>
  <c r="M573" i="1"/>
  <c r="J573" i="1"/>
  <c r="M572" i="1"/>
  <c r="J572" i="1"/>
  <c r="M571" i="1"/>
  <c r="J571" i="1"/>
  <c r="M570" i="1"/>
  <c r="J570" i="1"/>
  <c r="M569" i="1"/>
  <c r="J569" i="1"/>
  <c r="M568" i="1"/>
  <c r="J568" i="1"/>
  <c r="M567" i="1"/>
  <c r="J567" i="1"/>
  <c r="M566" i="1"/>
  <c r="J566" i="1"/>
  <c r="M565" i="1"/>
  <c r="J565" i="1"/>
  <c r="M564" i="1"/>
  <c r="J564" i="1"/>
  <c r="M563" i="1"/>
  <c r="J563" i="1"/>
  <c r="M562" i="1"/>
  <c r="J562" i="1"/>
  <c r="M561" i="1"/>
  <c r="J561" i="1"/>
  <c r="M560" i="1"/>
  <c r="J560" i="1"/>
  <c r="M559" i="1"/>
  <c r="J559" i="1"/>
  <c r="M558" i="1"/>
  <c r="J558" i="1"/>
  <c r="M557" i="1"/>
  <c r="J557" i="1"/>
  <c r="M556" i="1"/>
  <c r="J556" i="1"/>
  <c r="M555" i="1"/>
  <c r="J555" i="1"/>
  <c r="M554" i="1"/>
  <c r="J554" i="1"/>
  <c r="M553" i="1"/>
  <c r="J553" i="1"/>
  <c r="M552" i="1"/>
  <c r="J552" i="1"/>
  <c r="M551" i="1"/>
  <c r="J551" i="1"/>
  <c r="M550" i="1"/>
  <c r="J550" i="1"/>
  <c r="M549" i="1"/>
  <c r="J549" i="1"/>
  <c r="M548" i="1"/>
  <c r="J548" i="1"/>
  <c r="L547" i="1"/>
  <c r="M547" i="1" s="1"/>
  <c r="J547" i="1"/>
  <c r="M546" i="1"/>
  <c r="J546" i="1"/>
  <c r="M545" i="1"/>
  <c r="J545" i="1"/>
  <c r="M544" i="1"/>
  <c r="J544" i="1"/>
  <c r="M543" i="1"/>
  <c r="J543" i="1"/>
  <c r="M542" i="1"/>
  <c r="J542" i="1"/>
  <c r="M541" i="1"/>
  <c r="J541" i="1"/>
  <c r="M540" i="1"/>
  <c r="J540" i="1"/>
  <c r="M539" i="1"/>
  <c r="J539" i="1"/>
  <c r="M538" i="1"/>
  <c r="J538" i="1"/>
  <c r="M537" i="1"/>
  <c r="J537" i="1"/>
  <c r="M536" i="1"/>
  <c r="J536" i="1"/>
  <c r="M535" i="1"/>
  <c r="J535" i="1"/>
  <c r="M534" i="1"/>
  <c r="J534" i="1"/>
  <c r="M533" i="1"/>
  <c r="J533" i="1"/>
  <c r="M532" i="1"/>
  <c r="J532" i="1"/>
  <c r="M531" i="1"/>
  <c r="J531" i="1"/>
  <c r="M530" i="1"/>
  <c r="J530" i="1"/>
  <c r="M529" i="1"/>
  <c r="J529" i="1"/>
  <c r="M528" i="1"/>
  <c r="J528" i="1"/>
  <c r="M527" i="1"/>
  <c r="J527" i="1"/>
  <c r="M526" i="1"/>
  <c r="J526" i="1"/>
  <c r="M525" i="1"/>
  <c r="J525" i="1"/>
  <c r="M524" i="1"/>
  <c r="J524" i="1"/>
  <c r="M523" i="1"/>
  <c r="J523" i="1"/>
  <c r="M522" i="1"/>
  <c r="J522" i="1"/>
  <c r="M521" i="1"/>
  <c r="J521" i="1"/>
  <c r="M520" i="1"/>
  <c r="J520" i="1"/>
  <c r="M519" i="1"/>
  <c r="J519" i="1"/>
  <c r="M518" i="1"/>
  <c r="J518" i="1"/>
  <c r="M517" i="1"/>
  <c r="J517" i="1"/>
  <c r="M516" i="1"/>
  <c r="J516" i="1"/>
  <c r="M515" i="1"/>
  <c r="J515" i="1"/>
  <c r="M514" i="1"/>
  <c r="J514" i="1"/>
  <c r="M513" i="1"/>
  <c r="J513" i="1"/>
  <c r="M512" i="1"/>
  <c r="J512" i="1"/>
  <c r="M511" i="1"/>
  <c r="J511" i="1"/>
  <c r="M510" i="1"/>
  <c r="J510" i="1"/>
  <c r="M509" i="1"/>
  <c r="J509" i="1"/>
  <c r="M508" i="1"/>
  <c r="J508" i="1"/>
  <c r="M507" i="1"/>
  <c r="J507" i="1"/>
  <c r="M506" i="1"/>
  <c r="J506" i="1"/>
  <c r="M505" i="1"/>
  <c r="J505" i="1"/>
  <c r="M504" i="1"/>
  <c r="J504" i="1"/>
  <c r="M503" i="1"/>
  <c r="J503" i="1"/>
  <c r="M502" i="1"/>
  <c r="J502" i="1"/>
  <c r="M501" i="1"/>
  <c r="J501" i="1"/>
  <c r="M500" i="1"/>
  <c r="J500" i="1"/>
  <c r="M499" i="1"/>
  <c r="J499" i="1"/>
  <c r="M498" i="1"/>
  <c r="J498" i="1"/>
  <c r="M497" i="1"/>
  <c r="J497" i="1"/>
  <c r="M496" i="1"/>
  <c r="J496" i="1"/>
  <c r="M495" i="1"/>
  <c r="J495" i="1"/>
  <c r="M494" i="1"/>
  <c r="J494" i="1"/>
  <c r="M493" i="1"/>
  <c r="J493" i="1"/>
  <c r="M492" i="1"/>
  <c r="J492" i="1"/>
  <c r="M491" i="1"/>
  <c r="J491" i="1"/>
  <c r="L490" i="1"/>
  <c r="M490" i="1" s="1"/>
  <c r="J490" i="1"/>
  <c r="M489" i="1"/>
  <c r="J489" i="1"/>
  <c r="M488" i="1"/>
  <c r="J488" i="1"/>
  <c r="M487" i="1"/>
  <c r="J487" i="1"/>
  <c r="M486" i="1"/>
  <c r="J486" i="1"/>
  <c r="M485" i="1"/>
  <c r="J485" i="1"/>
  <c r="M484" i="1"/>
  <c r="J484" i="1"/>
  <c r="M483" i="1"/>
  <c r="J483" i="1"/>
  <c r="M482" i="1"/>
  <c r="J482" i="1"/>
  <c r="M481" i="1"/>
  <c r="J481" i="1"/>
  <c r="M480" i="1"/>
  <c r="J480" i="1"/>
  <c r="M479" i="1"/>
  <c r="J479" i="1"/>
  <c r="M478" i="1"/>
  <c r="J478" i="1"/>
  <c r="M477" i="1"/>
  <c r="J477" i="1"/>
  <c r="M476" i="1"/>
  <c r="J476" i="1"/>
  <c r="M475" i="1"/>
  <c r="J475" i="1"/>
  <c r="M474" i="1"/>
  <c r="J474" i="1"/>
  <c r="M473" i="1"/>
  <c r="J473" i="1"/>
  <c r="M472" i="1"/>
  <c r="J472" i="1"/>
  <c r="M471" i="1"/>
  <c r="J471" i="1"/>
  <c r="M470" i="1"/>
  <c r="J470" i="1"/>
  <c r="M469" i="1"/>
  <c r="J469" i="1"/>
  <c r="M468" i="1"/>
  <c r="J468" i="1"/>
  <c r="M467" i="1"/>
  <c r="J467" i="1"/>
  <c r="M466" i="1"/>
  <c r="J466" i="1"/>
  <c r="M465" i="1"/>
  <c r="J465" i="1"/>
  <c r="M464" i="1"/>
  <c r="J464" i="1"/>
  <c r="M463" i="1"/>
  <c r="J463" i="1"/>
  <c r="M462" i="1"/>
  <c r="J462" i="1"/>
  <c r="M461" i="1"/>
  <c r="J461" i="1"/>
  <c r="M460" i="1"/>
  <c r="J460" i="1"/>
  <c r="M459" i="1"/>
  <c r="J459" i="1"/>
  <c r="M458" i="1"/>
  <c r="J458" i="1"/>
  <c r="M457" i="1"/>
  <c r="J457" i="1"/>
  <c r="M456" i="1"/>
  <c r="J456" i="1"/>
  <c r="M455" i="1"/>
  <c r="J455" i="1"/>
  <c r="M454" i="1"/>
  <c r="J454" i="1"/>
  <c r="M453" i="1"/>
  <c r="J453" i="1"/>
  <c r="M452" i="1"/>
  <c r="J452" i="1"/>
  <c r="M451" i="1"/>
  <c r="J451" i="1"/>
  <c r="M450" i="1"/>
  <c r="J450" i="1"/>
  <c r="M449" i="1"/>
  <c r="J449" i="1"/>
  <c r="M448" i="1"/>
  <c r="J448" i="1"/>
  <c r="M447" i="1"/>
  <c r="J447" i="1"/>
  <c r="M446" i="1"/>
  <c r="J446" i="1"/>
  <c r="M445" i="1"/>
  <c r="J445" i="1"/>
  <c r="M444" i="1"/>
  <c r="J444" i="1"/>
  <c r="M443" i="1"/>
  <c r="J443" i="1"/>
  <c r="M442" i="1"/>
  <c r="J442" i="1"/>
  <c r="M441" i="1"/>
  <c r="J441" i="1"/>
  <c r="M440" i="1"/>
  <c r="J440" i="1"/>
  <c r="M439" i="1"/>
  <c r="J439" i="1"/>
  <c r="M438" i="1"/>
  <c r="J438" i="1"/>
  <c r="M437" i="1"/>
  <c r="J437" i="1"/>
  <c r="M436" i="1"/>
  <c r="J436" i="1"/>
  <c r="M435" i="1"/>
  <c r="J435" i="1"/>
  <c r="M434" i="1"/>
  <c r="J434" i="1"/>
  <c r="M433" i="1"/>
  <c r="J433" i="1"/>
  <c r="M432" i="1"/>
  <c r="J432" i="1"/>
  <c r="M431" i="1"/>
  <c r="J431" i="1"/>
  <c r="M430" i="1"/>
  <c r="J430" i="1"/>
  <c r="M429" i="1"/>
  <c r="J429" i="1"/>
  <c r="M428" i="1"/>
  <c r="J428" i="1"/>
  <c r="M427" i="1"/>
  <c r="J427" i="1"/>
  <c r="M426" i="1"/>
  <c r="J426" i="1"/>
  <c r="M425" i="1"/>
  <c r="J425" i="1"/>
  <c r="M424" i="1"/>
  <c r="J424" i="1"/>
  <c r="M423" i="1"/>
  <c r="J423" i="1"/>
  <c r="M422" i="1"/>
  <c r="J422" i="1"/>
  <c r="M421" i="1"/>
  <c r="J421" i="1"/>
  <c r="M420" i="1"/>
  <c r="J420" i="1"/>
  <c r="M419" i="1"/>
  <c r="J419" i="1"/>
  <c r="M418" i="1"/>
  <c r="J418" i="1"/>
  <c r="M417" i="1"/>
  <c r="J417" i="1"/>
  <c r="M416" i="1"/>
  <c r="J416" i="1"/>
  <c r="M415" i="1"/>
  <c r="J415" i="1"/>
  <c r="M414" i="1"/>
  <c r="J414" i="1"/>
  <c r="M413" i="1"/>
  <c r="J413" i="1"/>
  <c r="M412" i="1"/>
  <c r="J412" i="1"/>
  <c r="M411" i="1"/>
  <c r="J411" i="1"/>
  <c r="M410" i="1"/>
  <c r="J410" i="1"/>
  <c r="M409" i="1"/>
  <c r="J409" i="1"/>
  <c r="M408" i="1"/>
  <c r="J408" i="1"/>
  <c r="M407" i="1"/>
  <c r="J407" i="1"/>
  <c r="M406" i="1"/>
  <c r="J406" i="1"/>
  <c r="M405" i="1"/>
  <c r="J405" i="1"/>
  <c r="M404" i="1"/>
  <c r="M403" i="1"/>
  <c r="J403" i="1"/>
  <c r="M402" i="1"/>
  <c r="J402" i="1"/>
  <c r="M401" i="1"/>
  <c r="J401" i="1"/>
  <c r="M400" i="1"/>
  <c r="J400" i="1"/>
  <c r="M399" i="1"/>
  <c r="J399" i="1"/>
  <c r="M398" i="1"/>
  <c r="J398" i="1"/>
  <c r="M397" i="1"/>
  <c r="J397" i="1"/>
  <c r="M396" i="1"/>
  <c r="J396" i="1"/>
  <c r="M395" i="1"/>
  <c r="J395" i="1"/>
  <c r="M394" i="1"/>
  <c r="J394" i="1"/>
  <c r="M393" i="1"/>
  <c r="J393" i="1"/>
  <c r="J392" i="1"/>
  <c r="M391" i="1"/>
  <c r="J391" i="1"/>
  <c r="M390" i="1"/>
  <c r="J390" i="1"/>
  <c r="M389" i="1"/>
  <c r="J389" i="1"/>
  <c r="M388" i="1"/>
  <c r="J388" i="1"/>
  <c r="L387" i="1"/>
  <c r="J387" i="1"/>
  <c r="L386" i="1"/>
  <c r="M386" i="1" s="1"/>
  <c r="J386" i="1"/>
  <c r="M385" i="1"/>
  <c r="J385" i="1"/>
  <c r="M384" i="1"/>
  <c r="J384" i="1"/>
  <c r="L383" i="1"/>
  <c r="M383" i="1" s="1"/>
  <c r="J383" i="1"/>
  <c r="M382" i="1"/>
  <c r="J382" i="1"/>
  <c r="M381" i="1"/>
  <c r="J381" i="1"/>
  <c r="M380" i="1"/>
  <c r="J380" i="1"/>
  <c r="M379" i="1"/>
  <c r="J379" i="1"/>
  <c r="M378" i="1"/>
  <c r="J378" i="1"/>
  <c r="M377" i="1"/>
  <c r="J377" i="1"/>
  <c r="M376" i="1"/>
  <c r="J376" i="1"/>
  <c r="M375" i="1"/>
  <c r="J375" i="1"/>
  <c r="M374" i="1"/>
  <c r="J374" i="1"/>
  <c r="M373" i="1"/>
  <c r="J373" i="1"/>
  <c r="M372" i="1"/>
  <c r="J372" i="1"/>
  <c r="M371" i="1"/>
  <c r="J371" i="1"/>
  <c r="M370" i="1"/>
  <c r="J370" i="1"/>
  <c r="M369" i="1"/>
  <c r="J369" i="1"/>
  <c r="M368" i="1"/>
  <c r="J368" i="1"/>
  <c r="M367" i="1"/>
  <c r="J367" i="1"/>
  <c r="M366" i="1"/>
  <c r="J366" i="1"/>
  <c r="M365" i="1"/>
  <c r="J365" i="1"/>
  <c r="M364" i="1"/>
  <c r="J364" i="1"/>
  <c r="L363" i="1"/>
  <c r="M363" i="1" s="1"/>
  <c r="J363" i="1"/>
  <c r="M362" i="1"/>
  <c r="J362" i="1"/>
  <c r="M361" i="1"/>
  <c r="L361" i="1"/>
  <c r="J361" i="1"/>
  <c r="M360" i="1"/>
  <c r="J360" i="1"/>
  <c r="M359" i="1"/>
  <c r="J359" i="1"/>
  <c r="M358" i="1"/>
  <c r="J358" i="1"/>
  <c r="M357" i="1"/>
  <c r="J357" i="1"/>
  <c r="M356" i="1"/>
  <c r="J356" i="1"/>
  <c r="M355" i="1"/>
  <c r="J355" i="1"/>
  <c r="M354" i="1"/>
  <c r="J354" i="1"/>
  <c r="M353" i="1"/>
  <c r="J353" i="1"/>
  <c r="M352" i="1"/>
  <c r="J352" i="1"/>
  <c r="M351" i="1"/>
  <c r="J351" i="1"/>
  <c r="M350" i="1"/>
  <c r="J350" i="1"/>
  <c r="M349" i="1"/>
  <c r="J349" i="1"/>
  <c r="M348" i="1"/>
  <c r="J348" i="1"/>
  <c r="M347" i="1"/>
  <c r="J347" i="1"/>
  <c r="M346" i="1"/>
  <c r="J346" i="1"/>
  <c r="M345" i="1"/>
  <c r="J345" i="1"/>
  <c r="M344" i="1"/>
  <c r="J344" i="1"/>
  <c r="M343" i="1"/>
  <c r="J343" i="1"/>
  <c r="M342" i="1"/>
  <c r="J342" i="1"/>
  <c r="M341" i="1"/>
  <c r="J341" i="1"/>
  <c r="M340" i="1"/>
  <c r="J340" i="1"/>
  <c r="M339" i="1"/>
  <c r="J339" i="1"/>
  <c r="M338" i="1"/>
  <c r="J338" i="1"/>
  <c r="M337" i="1"/>
  <c r="J337" i="1"/>
  <c r="M336" i="1"/>
  <c r="J336" i="1"/>
  <c r="M335" i="1"/>
  <c r="J335" i="1"/>
  <c r="M334" i="1"/>
  <c r="J334" i="1"/>
  <c r="M333" i="1"/>
  <c r="J333" i="1"/>
  <c r="M332" i="1"/>
  <c r="J332" i="1"/>
  <c r="M331" i="1"/>
  <c r="J331" i="1"/>
  <c r="M330" i="1"/>
  <c r="J330" i="1"/>
  <c r="M329" i="1"/>
  <c r="J329" i="1"/>
  <c r="M328" i="1"/>
  <c r="J328" i="1"/>
  <c r="M327" i="1"/>
  <c r="J327" i="1"/>
  <c r="M326" i="1"/>
  <c r="J326" i="1"/>
  <c r="M325" i="1"/>
  <c r="J325" i="1"/>
  <c r="M324" i="1"/>
  <c r="J324" i="1"/>
  <c r="M323" i="1"/>
  <c r="J323" i="1"/>
  <c r="M322" i="1"/>
  <c r="J322" i="1"/>
  <c r="M321" i="1"/>
  <c r="J321" i="1"/>
  <c r="M320" i="1"/>
  <c r="J320" i="1"/>
  <c r="M319" i="1"/>
  <c r="J319" i="1"/>
  <c r="M318" i="1"/>
  <c r="J318" i="1"/>
  <c r="M317" i="1"/>
  <c r="J317" i="1"/>
  <c r="M316" i="1"/>
  <c r="J316" i="1"/>
  <c r="M315" i="1"/>
  <c r="J315" i="1"/>
  <c r="M314" i="1"/>
  <c r="J314" i="1"/>
  <c r="M313" i="1"/>
  <c r="J313" i="1"/>
  <c r="M312" i="1"/>
  <c r="J312" i="1"/>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H65" i="6"/>
  <c r="I65" i="6"/>
  <c r="K65" i="6"/>
  <c r="L65" i="6"/>
  <c r="G65" i="6"/>
  <c r="J62" i="6"/>
  <c r="J61" i="6"/>
  <c r="J60" i="6"/>
  <c r="J59" i="6"/>
  <c r="J58" i="6"/>
  <c r="D71" i="6"/>
  <c r="D73" i="6" s="1"/>
  <c r="J57" i="6"/>
  <c r="J56" i="6"/>
  <c r="J55" i="6"/>
  <c r="J54" i="6"/>
  <c r="J53" i="6"/>
  <c r="J52" i="6"/>
  <c r="J51" i="6"/>
  <c r="J50" i="6"/>
  <c r="J49" i="6"/>
  <c r="J48" i="6"/>
  <c r="E71" i="6"/>
  <c r="E73" i="6" s="1"/>
  <c r="L271" i="2"/>
  <c r="M271" i="2" s="1"/>
  <c r="L238" i="2"/>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 i="1"/>
  <c r="M25" i="1"/>
  <c r="J46" i="6"/>
  <c r="J47" i="6"/>
  <c r="J45" i="6"/>
  <c r="J32" i="6"/>
  <c r="J33" i="6"/>
  <c r="J34" i="6"/>
  <c r="J35" i="6"/>
  <c r="J36" i="6"/>
  <c r="J37" i="6"/>
  <c r="J38" i="6"/>
  <c r="J39" i="6"/>
  <c r="J40" i="6"/>
  <c r="J41" i="6"/>
  <c r="J42" i="6"/>
  <c r="J43" i="6"/>
  <c r="J44" i="6"/>
  <c r="M33" i="6"/>
  <c r="N33" i="6" s="1"/>
  <c r="L24" i="4"/>
  <c r="L6" i="4"/>
  <c r="J28" i="6"/>
  <c r="J31" i="6"/>
  <c r="J30" i="6"/>
  <c r="J29" i="6"/>
  <c r="E204" i="4"/>
  <c r="L3" i="4"/>
  <c r="J24" i="6"/>
  <c r="J25" i="6"/>
  <c r="J26" i="6"/>
  <c r="J27" i="6"/>
  <c r="J17" i="6"/>
  <c r="J18" i="6"/>
  <c r="J19" i="6"/>
  <c r="J20" i="6"/>
  <c r="J21" i="6"/>
  <c r="J22" i="6"/>
  <c r="J23" i="6"/>
  <c r="J4" i="6"/>
  <c r="J5" i="6"/>
  <c r="J6" i="6"/>
  <c r="J7" i="6"/>
  <c r="J8" i="6"/>
  <c r="J9" i="6"/>
  <c r="J10" i="6"/>
  <c r="J11" i="6"/>
  <c r="J12" i="6"/>
  <c r="J13" i="6"/>
  <c r="J14" i="6"/>
  <c r="J15" i="6"/>
  <c r="J16" i="6"/>
  <c r="J3" i="6"/>
  <c r="F72" i="6"/>
  <c r="N3" i="6"/>
  <c r="D204" i="4"/>
  <c r="D310" i="2"/>
  <c r="J160" i="4"/>
  <c r="J161"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L78" i="2"/>
  <c r="L295" i="2"/>
  <c r="M295" i="2" s="1"/>
  <c r="L181" i="2"/>
  <c r="L52" i="2"/>
  <c r="L118" i="1"/>
  <c r="M118" i="1" s="1"/>
  <c r="J159" i="4"/>
  <c r="J158" i="4"/>
  <c r="J157" i="4"/>
  <c r="J155" i="4"/>
  <c r="J156" i="4"/>
  <c r="J154" i="4"/>
  <c r="J153" i="4"/>
  <c r="J152" i="4"/>
  <c r="J148" i="4"/>
  <c r="J147" i="4"/>
  <c r="J20" i="4"/>
  <c r="J146" i="4"/>
  <c r="J145" i="4"/>
  <c r="J144"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9" i="4"/>
  <c r="J150" i="4"/>
  <c r="J151" i="4"/>
  <c r="J76" i="4"/>
  <c r="J75" i="4"/>
  <c r="J74" i="4"/>
  <c r="J73" i="4"/>
  <c r="J72" i="4"/>
  <c r="J71" i="4"/>
  <c r="J70" i="4"/>
  <c r="J69" i="4"/>
  <c r="J68" i="4"/>
  <c r="J67" i="4"/>
  <c r="J65" i="4"/>
  <c r="J66" i="4"/>
  <c r="J64" i="4"/>
  <c r="J61" i="4"/>
  <c r="J62" i="4"/>
  <c r="J60" i="4"/>
  <c r="J53" i="4"/>
  <c r="J54" i="4"/>
  <c r="J55" i="4"/>
  <c r="J56" i="4"/>
  <c r="J57" i="4"/>
  <c r="J58" i="4"/>
  <c r="J59" i="4"/>
  <c r="L77" i="2"/>
  <c r="J50" i="4"/>
  <c r="J49" i="4"/>
  <c r="J48" i="4"/>
  <c r="J47" i="4"/>
  <c r="J83" i="2"/>
  <c r="E206" i="4"/>
  <c r="L296" i="2"/>
  <c r="L293" i="1"/>
  <c r="J40" i="4"/>
  <c r="J41" i="4"/>
  <c r="J42" i="4"/>
  <c r="J43" i="4"/>
  <c r="J44" i="4"/>
  <c r="J45" i="4"/>
  <c r="J46" i="4"/>
  <c r="J51" i="4"/>
  <c r="M85" i="2"/>
  <c r="J30" i="4"/>
  <c r="J31" i="4"/>
  <c r="J32" i="4"/>
  <c r="J33" i="4"/>
  <c r="J34" i="4"/>
  <c r="J35" i="4"/>
  <c r="I296" i="2"/>
  <c r="I305" i="2" s="1"/>
  <c r="L287" i="2"/>
  <c r="M287" i="2" s="1"/>
  <c r="L303" i="2"/>
  <c r="M303" i="2" s="1"/>
  <c r="L74" i="2"/>
  <c r="M74" i="2" s="1"/>
  <c r="K199" i="4"/>
  <c r="L199" i="4"/>
  <c r="I199" i="4"/>
  <c r="H199" i="4"/>
  <c r="G199" i="4"/>
  <c r="J28" i="4"/>
  <c r="J27" i="4"/>
  <c r="J26" i="4"/>
  <c r="J25" i="4"/>
  <c r="J24" i="4"/>
  <c r="J23" i="4"/>
  <c r="J22" i="4"/>
  <c r="J21" i="4"/>
  <c r="J19" i="4"/>
  <c r="J18" i="4"/>
  <c r="J17" i="4"/>
  <c r="J63" i="4"/>
  <c r="J29" i="4"/>
  <c r="J36" i="4"/>
  <c r="J37" i="4"/>
  <c r="J38" i="4"/>
  <c r="J39" i="4"/>
  <c r="J52" i="4"/>
  <c r="J4" i="4"/>
  <c r="J5" i="4"/>
  <c r="J6" i="4"/>
  <c r="J7" i="4"/>
  <c r="J8" i="4"/>
  <c r="J9" i="4"/>
  <c r="J10" i="4"/>
  <c r="J11" i="4"/>
  <c r="J12" i="4"/>
  <c r="J13" i="4"/>
  <c r="J14" i="4"/>
  <c r="J15" i="4"/>
  <c r="J16" i="4"/>
  <c r="F205" i="4"/>
  <c r="M3" i="4"/>
  <c r="J3" i="4"/>
  <c r="D31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5" i="2"/>
  <c r="M56" i="2"/>
  <c r="M57" i="2"/>
  <c r="M58" i="2"/>
  <c r="M59" i="2"/>
  <c r="M60" i="2"/>
  <c r="M61" i="2"/>
  <c r="M62" i="2"/>
  <c r="M63" i="2"/>
  <c r="M64" i="2"/>
  <c r="M65" i="2"/>
  <c r="M66" i="2"/>
  <c r="M67" i="2"/>
  <c r="M68" i="2"/>
  <c r="M69" i="2"/>
  <c r="M70" i="2"/>
  <c r="M71" i="2"/>
  <c r="M72" i="2"/>
  <c r="M73" i="2"/>
  <c r="M75" i="2"/>
  <c r="M76" i="2"/>
  <c r="M77" i="2"/>
  <c r="M79" i="2"/>
  <c r="M80" i="2"/>
  <c r="M81" i="2"/>
  <c r="M82" i="2"/>
  <c r="M84"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2" i="2"/>
  <c r="M273" i="2"/>
  <c r="M274" i="2"/>
  <c r="M275" i="2"/>
  <c r="M276" i="2"/>
  <c r="M277" i="2"/>
  <c r="M278" i="2"/>
  <c r="M279" i="2"/>
  <c r="M280" i="2"/>
  <c r="M281" i="2"/>
  <c r="M282" i="2"/>
  <c r="M283" i="2"/>
  <c r="M284" i="2"/>
  <c r="M285" i="2"/>
  <c r="M286" i="2"/>
  <c r="M288" i="2"/>
  <c r="M289" i="2"/>
  <c r="M290" i="2"/>
  <c r="M291" i="2"/>
  <c r="M292" i="2"/>
  <c r="M293" i="2"/>
  <c r="M294" i="2"/>
  <c r="M296" i="2"/>
  <c r="M297" i="2"/>
  <c r="M298" i="2"/>
  <c r="M299" i="2"/>
  <c r="M300" i="2"/>
  <c r="M301" i="2"/>
  <c r="M302" i="2"/>
  <c r="M304" i="2"/>
  <c r="E310" i="2"/>
  <c r="L54" i="2"/>
  <c r="M54" i="2" s="1"/>
  <c r="L63" i="1"/>
  <c r="L112" i="1"/>
  <c r="F310" i="2"/>
  <c r="H310" i="2" s="1"/>
  <c r="F311"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4" i="2"/>
  <c r="J85" i="2"/>
  <c r="J86" i="2"/>
  <c r="J87" i="2"/>
  <c r="J88" i="2"/>
  <c r="J89" i="2"/>
  <c r="J90" i="2"/>
  <c r="J91" i="2"/>
  <c r="J92" i="2"/>
  <c r="J93" i="2"/>
  <c r="J94"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 i="2"/>
  <c r="M4" i="1"/>
  <c r="M5" i="1"/>
  <c r="M6" i="1"/>
  <c r="M7" i="1"/>
  <c r="M8" i="1"/>
  <c r="M9" i="1"/>
  <c r="M10" i="1"/>
  <c r="M12" i="1"/>
  <c r="M13" i="1"/>
  <c r="M14" i="1"/>
  <c r="M15" i="1"/>
  <c r="M16" i="1"/>
  <c r="M17" i="1"/>
  <c r="M18" i="1"/>
  <c r="M19" i="1"/>
  <c r="M20" i="1"/>
  <c r="M21" i="1"/>
  <c r="M22" i="1"/>
  <c r="M23" i="1"/>
  <c r="M24"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3" i="1"/>
  <c r="M114" i="1"/>
  <c r="M115" i="1"/>
  <c r="M116" i="1"/>
  <c r="M117"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4" i="1"/>
  <c r="M215" i="1"/>
  <c r="M216" i="1"/>
  <c r="M217" i="1"/>
  <c r="M218" i="1"/>
  <c r="M219" i="1"/>
  <c r="M220" i="1"/>
  <c r="M221" i="1"/>
  <c r="M222" i="1"/>
  <c r="M223" i="1"/>
  <c r="M224"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L225" i="1"/>
  <c r="M225" i="1" s="1"/>
  <c r="L11" i="1"/>
  <c r="M11" i="1" s="1"/>
  <c r="I112" i="1"/>
  <c r="M112" i="1" s="1"/>
  <c r="L213" i="1"/>
  <c r="M213" i="1" s="1"/>
  <c r="K305" i="2"/>
  <c r="M3" i="1"/>
  <c r="M65" i="6" l="1"/>
  <c r="M605" i="1"/>
  <c r="J605" i="1"/>
  <c r="J112" i="1"/>
  <c r="N65" i="6"/>
  <c r="J65" i="6"/>
  <c r="F71" i="6"/>
  <c r="L305" i="2"/>
  <c r="J199" i="4"/>
  <c r="M199" i="4"/>
  <c r="F204" i="4"/>
  <c r="F206" i="4" s="1"/>
  <c r="D206" i="4"/>
  <c r="F312" i="2"/>
  <c r="E312" i="2"/>
  <c r="M305" i="2"/>
  <c r="F73" i="6" l="1"/>
  <c r="H71" i="6"/>
  <c r="H73" i="6" s="1"/>
  <c r="H204" i="4"/>
  <c r="H206" i="4" s="1"/>
  <c r="H305" i="2"/>
  <c r="G305" i="2"/>
  <c r="J305" i="2" l="1"/>
</calcChain>
</file>

<file path=xl/sharedStrings.xml><?xml version="1.0" encoding="utf-8"?>
<sst xmlns="http://schemas.openxmlformats.org/spreadsheetml/2006/main" count="8958" uniqueCount="2048">
  <si>
    <t>项目名称</t>
  </si>
  <si>
    <t>开票名称</t>
  </si>
  <si>
    <t>开票时间</t>
  </si>
  <si>
    <t>号码</t>
  </si>
  <si>
    <t>开票不含税金额</t>
  </si>
  <si>
    <t>税额</t>
  </si>
  <si>
    <t>已收款</t>
  </si>
  <si>
    <t>未收款</t>
  </si>
  <si>
    <t>付款时间</t>
  </si>
  <si>
    <t>付款金额</t>
  </si>
  <si>
    <t>备注</t>
  </si>
  <si>
    <t>CDLX-DD16065</t>
  </si>
  <si>
    <t>重庆市永川区石油天然气安装工程有限公司</t>
  </si>
  <si>
    <t>2016.12.22</t>
  </si>
  <si>
    <t>NO：00742841-2842</t>
  </si>
  <si>
    <t>2017.06.30</t>
  </si>
  <si>
    <t>专票（72户*300）,2017.06.01到</t>
  </si>
  <si>
    <t>CDLX-DD16063</t>
  </si>
  <si>
    <t>正兴2016第（一期）散户民用气安装工程</t>
  </si>
  <si>
    <t>NO：00742841</t>
  </si>
  <si>
    <t>2017.01.31</t>
  </si>
  <si>
    <t>专票（19户*300），2017.01.22到</t>
  </si>
  <si>
    <t>CDLX-DD16075</t>
  </si>
  <si>
    <t>来凤2016第（一期）散户民用气安装工程</t>
  </si>
  <si>
    <t>专票（69户*300），2017.01.22到</t>
  </si>
  <si>
    <t>CDLX-DD16074</t>
  </si>
  <si>
    <t>丁家2016一期散户安装工程</t>
  </si>
  <si>
    <t>专票（115户*300），2017.01.22到</t>
  </si>
  <si>
    <t>CDLX-DD16076</t>
  </si>
  <si>
    <t>白沙2016年第一期散户民用气安装工程</t>
  </si>
  <si>
    <t>专票（20户*300），,2107.01.22到</t>
  </si>
  <si>
    <t>CDLX-DD16072</t>
  </si>
  <si>
    <t>璧山2016（一期）散户民用气安装工程</t>
  </si>
  <si>
    <t>专票（291户*300），,2107.06.01到</t>
  </si>
  <si>
    <t>CDLX-DD16084</t>
  </si>
  <si>
    <t>青杠2016年第一期散户民用气安装工程</t>
  </si>
  <si>
    <t>专票（97户*300），2017.01.22到204900</t>
  </si>
  <si>
    <t>CDLX-DD17028</t>
  </si>
  <si>
    <t>万盛黑山谷黑山1098二期民用气供气工程</t>
  </si>
  <si>
    <t>重庆市渝川燃气有限责任公司万盛分公司</t>
  </si>
  <si>
    <t>2017.06.09</t>
  </si>
  <si>
    <t>NO：00249224</t>
  </si>
  <si>
    <t>2018.05.23</t>
  </si>
  <si>
    <t>专票,2018.05.23到</t>
  </si>
  <si>
    <t>CDLX-DD17038</t>
  </si>
  <si>
    <t>万盛中亿风凰城二期民用气供气工程设计费</t>
  </si>
  <si>
    <t>NO：00249225</t>
  </si>
  <si>
    <t>2019.01.30</t>
  </si>
  <si>
    <t>2017.05.11号预收</t>
  </si>
  <si>
    <t>CDLX-DD17036</t>
  </si>
  <si>
    <t>南川凤凰花苑安置小区民用气安装工程设计费</t>
  </si>
  <si>
    <t>2017.07.20</t>
  </si>
  <si>
    <t>专票,</t>
  </si>
  <si>
    <t>CDLX-DD17008</t>
  </si>
  <si>
    <t>李市2017（一期）散户用气安装工程</t>
  </si>
  <si>
    <t>2017.08.04</t>
  </si>
  <si>
    <t>NO：00249237</t>
  </si>
  <si>
    <t>2017.09.30</t>
  </si>
  <si>
    <t>专票,2017.09.29到</t>
  </si>
  <si>
    <t>CDLX-DD17016</t>
  </si>
  <si>
    <t>青杆2017年第二期散户民用气安装工程</t>
  </si>
  <si>
    <t>CDLX-DD17015</t>
  </si>
  <si>
    <t>青杆2018年第一期散户民用气安装工程</t>
  </si>
  <si>
    <t>CDLX-DD17078</t>
  </si>
  <si>
    <t>丁家2017年第一期散户民用气安装工程</t>
  </si>
  <si>
    <t>CDLX-DD17017</t>
  </si>
  <si>
    <t>德感火车站民用气分离移交改造工程</t>
  </si>
  <si>
    <t>NO：00249238</t>
  </si>
  <si>
    <t>CDLX-DD17076</t>
  </si>
  <si>
    <t>来凤2017年第一期散户安装工程</t>
  </si>
  <si>
    <t>CDLX-DD17079</t>
  </si>
  <si>
    <t>石门2017年（一期）散户民用气安装工程</t>
  </si>
  <si>
    <t>CDLX-DD17058</t>
  </si>
  <si>
    <t>何埂2017年第一期散户民用气安装工程</t>
  </si>
  <si>
    <t>NO：00249239</t>
  </si>
  <si>
    <t>CDLX-DD17077</t>
  </si>
  <si>
    <t>青杆2017年第三期散户安装工程</t>
  </si>
  <si>
    <t>CDLX-DD17080</t>
  </si>
  <si>
    <t>石蟆2017年（一期）散户民用气安装工程</t>
  </si>
  <si>
    <t>CDLX-DD17005</t>
  </si>
  <si>
    <t>德感2016年2期散户民用气安装工程</t>
  </si>
  <si>
    <t>NO：00249240</t>
  </si>
  <si>
    <t>作废</t>
  </si>
  <si>
    <t>2017.08.07</t>
  </si>
  <si>
    <t>NO：00249241</t>
  </si>
  <si>
    <t>专票，重庆挂</t>
  </si>
  <si>
    <t>德感2017年1期散户民用气安装工程</t>
  </si>
  <si>
    <t>NO：00249245</t>
  </si>
  <si>
    <t>SCLN-DD170004</t>
  </si>
  <si>
    <t>重庆智能工贸有限公司工业用气安装工程</t>
  </si>
  <si>
    <t>四川利能燃气工程设计有限公司</t>
  </si>
  <si>
    <t>2017.09.18</t>
  </si>
  <si>
    <t>NO:05743803</t>
  </si>
  <si>
    <t>2017.12.29</t>
  </si>
  <si>
    <t>专票</t>
  </si>
  <si>
    <t>SCLN-DD170005</t>
  </si>
  <si>
    <t>重庆市璧山区青杠美博幼儿园集体用气安装工程</t>
  </si>
  <si>
    <t>SCLN-DD170006</t>
  </si>
  <si>
    <t>重庆永钢橡塑有限公司集体用气安装工程</t>
  </si>
  <si>
    <t>SCLN-DD170007</t>
  </si>
  <si>
    <t>璧山青杠曾佑红等4户商业用气安装工程</t>
  </si>
  <si>
    <t>SCLN-DD170060</t>
  </si>
  <si>
    <t>璧山青杠陈黄继宗等4户商业用气安装工程</t>
  </si>
  <si>
    <t>SCLN-DD170061</t>
  </si>
  <si>
    <t>重庆市璧山区华佳食品有限公司工业用气安装工程</t>
  </si>
  <si>
    <t>SCLN-DD170062</t>
  </si>
  <si>
    <t>重庆广东温氏家禽有限公司工业用气安装工程</t>
  </si>
  <si>
    <t>SCLN-DD170063</t>
  </si>
  <si>
    <t>德感火车站非居用户分离移交改造工程</t>
  </si>
  <si>
    <t>SCLN-DD170172</t>
  </si>
  <si>
    <t>璧山青杠宋志萍等7户商业用气安装工程</t>
  </si>
  <si>
    <t>SCLN-DD170173</t>
  </si>
  <si>
    <t>永川朱沱吴志远等3户商业用气安装工程</t>
  </si>
  <si>
    <t>SCLN-DD170307</t>
  </si>
  <si>
    <t>永川朱沱王小玲等5户商业用气安装工程</t>
  </si>
  <si>
    <t>SCLN-DD170308</t>
  </si>
  <si>
    <t>江津石蟆蒋秀英等4户商业用气安装工程</t>
  </si>
  <si>
    <t>SCLN-DD170312</t>
  </si>
  <si>
    <t>永川何埂罗雪梅等6户商业用气安装工程</t>
  </si>
  <si>
    <t>SCLN-DD170345</t>
  </si>
  <si>
    <t>来凤谭加洪等4户商业用气安装工程</t>
  </si>
  <si>
    <t>SCLN-DD170346</t>
  </si>
  <si>
    <t>青杠2017年第一期集体用气安装工程</t>
  </si>
  <si>
    <t>SCLN-DD170347</t>
  </si>
  <si>
    <t>青杠黄珊2户商业用气安装工程</t>
  </si>
  <si>
    <t>SCLN-DD170348</t>
  </si>
  <si>
    <t>丁家龙平等3户商业用气安装工程</t>
  </si>
  <si>
    <t>SCLN-DD170457</t>
  </si>
  <si>
    <t>江津区金川纸业工业用气安装工程</t>
  </si>
  <si>
    <t>SCLN-DD170458</t>
  </si>
  <si>
    <t>江津代世楷商业用气安装工程</t>
  </si>
  <si>
    <t>SCLN-DD170581</t>
  </si>
  <si>
    <t>璧山胡德建等3户商业用气安装工程</t>
  </si>
  <si>
    <t>重庆市渝川燃气有限责任公司南川分公司</t>
  </si>
  <si>
    <t>NO：00249242</t>
  </si>
  <si>
    <t>专票，重庆挂,2018.05.23到</t>
  </si>
  <si>
    <t>CDLX-DD17011</t>
  </si>
  <si>
    <t>南川泽恺德润民用气安装工程</t>
  </si>
  <si>
    <t>2017.10.19</t>
  </si>
  <si>
    <t>NO：01044646</t>
  </si>
  <si>
    <t>2018.11.12</t>
  </si>
  <si>
    <t>专票，重庆挂,2018.11.09到</t>
  </si>
  <si>
    <t>CDLX-DD17075</t>
  </si>
  <si>
    <t>南川乌、乌龟石片区民用气安装工程</t>
  </si>
  <si>
    <t>NO：01044647</t>
  </si>
  <si>
    <t>2018.04.20</t>
  </si>
  <si>
    <t>专票，重庆挂,2018.04.19到</t>
  </si>
  <si>
    <t>CDLX-DD17059</t>
  </si>
  <si>
    <t>南川商都会三期民用气安装工程</t>
  </si>
  <si>
    <t>2017.11.08</t>
  </si>
  <si>
    <t>NO：01044659</t>
  </si>
  <si>
    <t>CDLX-DD17055</t>
  </si>
  <si>
    <t>万盛广进尚都民用气安装工程</t>
  </si>
  <si>
    <r>
      <t>NO：01044660</t>
    </r>
    <r>
      <rPr>
        <sz val="12"/>
        <rFont val="宋体"/>
        <charset val="134"/>
      </rPr>
      <t/>
    </r>
  </si>
  <si>
    <t>CDLX-DD17120</t>
  </si>
  <si>
    <t>万盛新华村民用气安装工程</t>
  </si>
  <si>
    <t>NO：01044661-00138001</t>
  </si>
  <si>
    <t>天东26井工艺适应性大修</t>
  </si>
  <si>
    <t>2017.11.10</t>
  </si>
  <si>
    <t>NO:00138005-8006</t>
  </si>
  <si>
    <t>专票，重庆挂,2017.11.23作废</t>
  </si>
  <si>
    <t>七桥站国产50万脱水装置及集输工艺大修</t>
  </si>
  <si>
    <t>天东84井柱塞气举大修</t>
  </si>
  <si>
    <t xml:space="preserve">天东91井柱塞气举大修设计							</t>
  </si>
  <si>
    <t>卧南增压站9号压缩机组缸径改造及大修</t>
  </si>
  <si>
    <t>SCLN-DD170750</t>
  </si>
  <si>
    <t>2017.12.05</t>
  </si>
  <si>
    <t>NO：00138024</t>
  </si>
  <si>
    <t>专票，重庆挂,2018.02.07到</t>
  </si>
  <si>
    <t>SCLN-DD170751</t>
  </si>
  <si>
    <t>SCLN-DD170752</t>
  </si>
  <si>
    <t>SCLN-DD170886</t>
  </si>
  <si>
    <t>SCLN-DD170897</t>
  </si>
  <si>
    <t>XYSJ-2017-100-Z</t>
  </si>
  <si>
    <t>2017年度防汛项目重庆天然气净化总厂渠县分厂露天球场西侧挡土墙及领挡土墙地面修复设计建设工程设计</t>
  </si>
  <si>
    <t>南充西南石油大学设计研究院有限责任公司</t>
  </si>
  <si>
    <t>2017.12.08</t>
  </si>
  <si>
    <t>NO：02706749-50</t>
  </si>
  <si>
    <t>2018.03.02</t>
  </si>
  <si>
    <t>专票，重庆,2018.02.11到</t>
  </si>
  <si>
    <t>2017年度中石油遂宁天然气净化有限公司日常项目绿化景观类设计</t>
  </si>
  <si>
    <t>XYSJ-2017-101-T</t>
  </si>
  <si>
    <t>2017年渠县分厂水、电、气线路改仟工建设工程设计</t>
  </si>
  <si>
    <t>CDLX-DD17223</t>
  </si>
  <si>
    <t>江津荧鸿城六街区民用气供气工程</t>
  </si>
  <si>
    <t>重庆市渝川燃气有限责任公司江津分公司</t>
  </si>
  <si>
    <t>2017.12.19</t>
  </si>
  <si>
    <t>NO:02706765</t>
  </si>
  <si>
    <t>专票，重庆，02706764作废</t>
  </si>
  <si>
    <t>CDLX-DD17108</t>
  </si>
  <si>
    <t>白沙2017年第二期散户民用气安装工程</t>
  </si>
  <si>
    <t>2017.12.21</t>
  </si>
  <si>
    <t>NO：02706768</t>
  </si>
  <si>
    <t>专票，重庆,15户x280,2018.03.19到</t>
  </si>
  <si>
    <t>CDLX-DD17109</t>
  </si>
  <si>
    <t>德感2017年三期散户民用气安装工程</t>
  </si>
  <si>
    <t>专票，重庆,116户x280，2018.03.19到</t>
  </si>
  <si>
    <t>CDLX-DD17110</t>
  </si>
  <si>
    <t>石蟆2017年二期散户民用气安装工程</t>
  </si>
  <si>
    <t>专票，重庆,104户X280，2018.03.19到</t>
  </si>
  <si>
    <t>CDLX-DD17111</t>
  </si>
  <si>
    <t>李市2017二期散户用气安装工程</t>
  </si>
  <si>
    <t>专票，重庆，27户X280，2018.03.19到</t>
  </si>
  <si>
    <t>CDLX-DD17113</t>
  </si>
  <si>
    <t>丁家2017年第二期散户民用气安装工程</t>
  </si>
  <si>
    <t>专票，重庆，12户X280，2018.03.19到</t>
  </si>
  <si>
    <t>CDLX-DD17133</t>
  </si>
  <si>
    <t>青杆2017年第四期散户民用气安装工程</t>
  </si>
  <si>
    <t>NO：02706769</t>
  </si>
  <si>
    <t>专票，重庆，122户X280，2018.03.19到</t>
  </si>
  <si>
    <t>CDLX-DD17134</t>
  </si>
  <si>
    <t>青杆2017年大森村（一期）散户民用气安装工程</t>
  </si>
  <si>
    <t>专票，重庆，15户X280，2018.03.19到</t>
  </si>
  <si>
    <t>CDLX-DD17176</t>
  </si>
  <si>
    <t>李市2017（三期）散户用气安装工程</t>
  </si>
  <si>
    <t>专票，重庆，31户X280，2018.03.19到</t>
  </si>
  <si>
    <t>CDLX-DD17177</t>
  </si>
  <si>
    <t>白沙2017年高屋社区（一期）散户民用气安装工程</t>
  </si>
  <si>
    <t>专票，重庆，148户X280，2018.03.19到</t>
  </si>
  <si>
    <t>CDLX-DD17178</t>
  </si>
  <si>
    <t>白沙2017年第三期散户民用气安装工程</t>
  </si>
  <si>
    <t>NO：02706770</t>
  </si>
  <si>
    <t>专票，重庆，67户X280，2018.03.19到</t>
  </si>
  <si>
    <t>CDLX-DD17224</t>
  </si>
  <si>
    <t>石蟆2017(三期)散户民用气安装工程</t>
  </si>
  <si>
    <t>2018.08.15</t>
  </si>
  <si>
    <t>专票，重庆，100户X280，2018.03.19到</t>
  </si>
  <si>
    <t>CDLX-DD17221</t>
  </si>
  <si>
    <t>朱沱2017年第一期散户民用气安装工程</t>
  </si>
  <si>
    <t>专票，重庆，52户X280，2018.03.19到</t>
  </si>
  <si>
    <t>2018.01.15</t>
  </si>
  <si>
    <t>NO：02677239</t>
  </si>
  <si>
    <t>专票，重庆，</t>
  </si>
  <si>
    <t>2018.01.16</t>
  </si>
  <si>
    <t>NO：06281592</t>
  </si>
  <si>
    <t>2019.01.02</t>
  </si>
  <si>
    <t>专票，重庆，2018.12.29到</t>
  </si>
  <si>
    <t>CDLX-DD17290</t>
  </si>
  <si>
    <t>重庆南川区先锋氧化铝有限公司食堂供气工程</t>
  </si>
  <si>
    <t>2018.01.18</t>
  </si>
  <si>
    <t>NO：0628151598</t>
  </si>
  <si>
    <t>专票，重庆，2017.12.29到10000元</t>
  </si>
  <si>
    <t>CDLX-DD17166</t>
  </si>
  <si>
    <t>南川温莎公馆（二期）民用气安装工程</t>
  </si>
  <si>
    <t>2018.04.03</t>
  </si>
  <si>
    <t>NO：06122645</t>
  </si>
  <si>
    <t>CDLX-DD17165</t>
  </si>
  <si>
    <t>南川泽京第三大道（二期）民用气安装工程</t>
  </si>
  <si>
    <t>NO：06122646</t>
  </si>
  <si>
    <t>CDLX-DD17164</t>
  </si>
  <si>
    <t>南川泽京时代（二期）民用气安装工程</t>
  </si>
  <si>
    <t>NO：06122647</t>
  </si>
  <si>
    <t>CDLX-DD18077</t>
  </si>
  <si>
    <t>重庆惠证机械制造有限公司供气工程</t>
  </si>
  <si>
    <t>2018.04.25</t>
  </si>
  <si>
    <t>NO:06122662</t>
  </si>
  <si>
    <t>专票，重庆,2018.05.04到</t>
  </si>
  <si>
    <t>2018.05.18</t>
  </si>
  <si>
    <t>NO：01428103</t>
  </si>
  <si>
    <t>天东91井柱塞气举大修</t>
  </si>
  <si>
    <t>重庆市璧山青杠美博幼儿园集体用气安装工程</t>
  </si>
  <si>
    <t>德感火车站非居民用户分离移交改造工程</t>
  </si>
  <si>
    <t>青杠黄珊等2户商业用气安装工程</t>
  </si>
  <si>
    <t>重庆百味珍药业有限公司供气工程</t>
  </si>
  <si>
    <t>2018.05.25</t>
  </si>
  <si>
    <t>NO：31958861</t>
  </si>
  <si>
    <t>普票，重庆2018.05.17到20000</t>
  </si>
  <si>
    <t>南川南侨豪荣华都（一期）民用气安装工程</t>
  </si>
  <si>
    <t>NO：01428107</t>
  </si>
  <si>
    <t>专票，重庆,2018.12.29到</t>
  </si>
  <si>
    <t>綦江餐厨垃圾处理厂输气管道迁改工程</t>
  </si>
  <si>
    <t>重庆市环卫集团有限公司</t>
  </si>
  <si>
    <t>NO：01428108</t>
  </si>
  <si>
    <t>SCLN-DD170775</t>
  </si>
  <si>
    <t xml:space="preserve">金色时代二期民用燃气供气工程    </t>
  </si>
  <si>
    <t>2018.06.12</t>
  </si>
  <si>
    <t>NO：01428119-01428124</t>
  </si>
  <si>
    <t>专票，重庆（工商集）,2018.09.26</t>
  </si>
  <si>
    <t>专票，重庆（多层）,2018.09.26</t>
  </si>
  <si>
    <t>CDLX-DD17152</t>
  </si>
  <si>
    <t>青杠2017年梁山村沙坡村（一期）散户民用气安装工程</t>
  </si>
  <si>
    <t>2018.06.21</t>
  </si>
  <si>
    <t>NO：31958864-65</t>
  </si>
  <si>
    <t>2018.10.18</t>
  </si>
  <si>
    <t>普票，重庆,设计费：29400，测量费：10500,2018.10.18到</t>
  </si>
  <si>
    <t>CDLX-DD17219</t>
  </si>
  <si>
    <t>白沙2017年第四期散户民用气安装工程</t>
  </si>
  <si>
    <t>普票，重庆，2018.10.18到</t>
  </si>
  <si>
    <t>CDLX-DD17220</t>
  </si>
  <si>
    <t>白沙2018年第五期散户民用气安装工程</t>
  </si>
  <si>
    <t>CDLX-DD17225</t>
  </si>
  <si>
    <t>来凤2017年安乐村孙河村（一期）散户用气安装</t>
  </si>
  <si>
    <t>NO：31958864-65，NO16787535-16787536</t>
  </si>
  <si>
    <t>2018.10.18，2019.01.30</t>
  </si>
  <si>
    <t>普票，重庆,设计费：93800，测量费：49200，2018.10.18到</t>
  </si>
  <si>
    <t>CDLX-DD18002</t>
  </si>
  <si>
    <t>白沙2018年第一期散户民用气安装工程</t>
  </si>
  <si>
    <t>2018.06.22</t>
  </si>
  <si>
    <t>NO16787535-16787536</t>
  </si>
  <si>
    <t>CDLX-DD18102</t>
  </si>
  <si>
    <t>永兴2017年（一期）散户民用气安装工程</t>
  </si>
  <si>
    <t>普票，重庆,设计费：41440，测量费：10000，2018.10.18到</t>
  </si>
  <si>
    <t>CDLX-DD18079</t>
  </si>
  <si>
    <t>青杆2018年（一期）散户民用气安装工程</t>
  </si>
  <si>
    <t>CDLX-DD18105</t>
  </si>
  <si>
    <t>白沙2018年（二期）散户民用气安装工程</t>
  </si>
  <si>
    <t>CDLX-DD18078</t>
  </si>
  <si>
    <t>丁家2018年（一期）散户民用气安装工程</t>
  </si>
  <si>
    <t>CDLX-DD18131</t>
  </si>
  <si>
    <t>白沙2018年东山村散户民用气安装工程</t>
  </si>
  <si>
    <t>SCLN-DD171614</t>
  </si>
  <si>
    <t>白沙刘刚3户商业用气安装工程</t>
  </si>
  <si>
    <t>2018.07.17</t>
  </si>
  <si>
    <t>NO：06045998</t>
  </si>
  <si>
    <t>专票，重庆,2018.12.28到</t>
  </si>
  <si>
    <t>SCLN-DD171615</t>
  </si>
  <si>
    <t>白沙张泽勇等3户商业用气安装工程</t>
  </si>
  <si>
    <t>SCLN-DD171616</t>
  </si>
  <si>
    <t>德感重庆蝶王日化厂工业用气安装工程</t>
  </si>
  <si>
    <t>SCLN-DD171617</t>
  </si>
  <si>
    <t>来凤陈凯等2户商业用气安装工程</t>
  </si>
  <si>
    <t>SCLN-DD171618</t>
  </si>
  <si>
    <t>青杠曾川等3户商业用气安装工程</t>
  </si>
  <si>
    <t>SCLN-DD171619</t>
  </si>
  <si>
    <t>青杠宋学国等4户商业用气安装工程</t>
  </si>
  <si>
    <t>SCLN-DD171620</t>
  </si>
  <si>
    <t>青杠谢连炯等3户商业用气安装工程</t>
  </si>
  <si>
    <t>SCLN-DD171621</t>
  </si>
  <si>
    <t>青杠薛祖明等3户商业用气安装工程</t>
  </si>
  <si>
    <t>SCLN-DD171622</t>
  </si>
  <si>
    <t>青杠朱堂平等3户商业用气安装工程</t>
  </si>
  <si>
    <t>SCLN-DD171623</t>
  </si>
  <si>
    <t>石蟆何存祥等3户商业用气安装工程</t>
  </si>
  <si>
    <t>SCLN-DD171624</t>
  </si>
  <si>
    <t>石蟆杨春等3户商业用气安装工程</t>
  </si>
  <si>
    <t>SCLN-DD171891</t>
  </si>
  <si>
    <t>白沙何浩荣等2户商业用气安装工程</t>
  </si>
  <si>
    <t>SCLN-DD171892</t>
  </si>
  <si>
    <t>白沙代军等2户商业用气安装工程</t>
  </si>
  <si>
    <t>SCLN-DD171893</t>
  </si>
  <si>
    <t>白沙赵燕丽等3户商业用气安装工程</t>
  </si>
  <si>
    <t>SCLN-DD171894</t>
  </si>
  <si>
    <t>白沙李大华等3户商业用气安装工程</t>
  </si>
  <si>
    <t>SCLN-DD171895</t>
  </si>
  <si>
    <t>永兴王其容等3户商业用气安装工程</t>
  </si>
  <si>
    <t>SCLN-DD171896</t>
  </si>
  <si>
    <t>青杠蓝义富等4户商业用气安装工程</t>
  </si>
  <si>
    <t>SCLN-DD171897</t>
  </si>
  <si>
    <t>来凤沈先勇等2户商业用气安装工程</t>
  </si>
  <si>
    <t>SCLN-DD171898</t>
  </si>
  <si>
    <t>石蟆张君海等3户商业用气安装工程</t>
  </si>
  <si>
    <t>SCLN-DD171899</t>
  </si>
  <si>
    <t>朱沱李泽明等4户商业用气安装工程</t>
  </si>
  <si>
    <t>SCLN-DD171900</t>
  </si>
  <si>
    <t>石门李施正等3户商业用气安装工程</t>
  </si>
  <si>
    <t>SCLN-DD180073</t>
  </si>
  <si>
    <t>江津白沙锦鹤江城民用安装工程（7幢、8幢、9幢、10幢）</t>
  </si>
  <si>
    <t>NO：06046004</t>
  </si>
  <si>
    <t>专票，重庆,2018.12.14到</t>
  </si>
  <si>
    <t>SCLN-DD180145</t>
  </si>
  <si>
    <t>江津白沙恒福嘉园民用气安装工程（8幢、9幢、12幢、13幢）</t>
  </si>
  <si>
    <t>SCLN-DD171813</t>
  </si>
  <si>
    <t>斌鑫.江南御府E区供气工程</t>
  </si>
  <si>
    <t>NO：06046005</t>
  </si>
  <si>
    <t>SCLN-DD171943</t>
  </si>
  <si>
    <t>巴南赵家嘴棚户区二期改造供气工程</t>
  </si>
  <si>
    <t>SCLN-DD180149</t>
  </si>
  <si>
    <t>重庆新通达科技有限公司供气工程</t>
  </si>
  <si>
    <t>NO：06046007</t>
  </si>
  <si>
    <t>SCLN-DD180300</t>
  </si>
  <si>
    <t>巴南鹿角三角碑管线隐患整改工程</t>
  </si>
  <si>
    <t>SCLN-DD180299</t>
  </si>
  <si>
    <t>巴南麒龙10社庭院管网隐患整改工程</t>
  </si>
  <si>
    <t>SCLN-DD170582</t>
  </si>
  <si>
    <t>江津苏本均等6户商业用气安装工程</t>
  </si>
  <si>
    <t>NO：06045999</t>
  </si>
  <si>
    <t>SCLN-DD170822</t>
  </si>
  <si>
    <t>白沙李官田等7户商业用气安装工程</t>
  </si>
  <si>
    <t>SCLN-DD170823</t>
  </si>
  <si>
    <t>青杠曹氏刀削面等5户商业用气安装工程</t>
  </si>
  <si>
    <t>SCLN-DD170928</t>
  </si>
  <si>
    <t>李市周忠琴等4户商业用气安装工程</t>
  </si>
  <si>
    <t>SCLN-DD170929</t>
  </si>
  <si>
    <t>青杠浦小平等5户商业用气安装工程</t>
  </si>
  <si>
    <t>SCLN-DD170930</t>
  </si>
  <si>
    <t>德感洗衣厂工业用气安装工程</t>
  </si>
  <si>
    <t>SCLN-DD170931</t>
  </si>
  <si>
    <t>永兴万义芳等5户商业用气安装工程</t>
  </si>
  <si>
    <t>SCLN-DD170932</t>
  </si>
  <si>
    <t>永兴秦安文等5户商业用气安装工程</t>
  </si>
  <si>
    <t>SCLN-DD170934</t>
  </si>
  <si>
    <t>朱沱张建华等2户商业用气安装工程</t>
  </si>
  <si>
    <t>SCLN-DD171052</t>
  </si>
  <si>
    <t>来凤重庆市凌翔食品有限公司工业用气安装工程</t>
  </si>
  <si>
    <t>SCLN-DD171053</t>
  </si>
  <si>
    <t>青杠重庆市德顺汽车部件公司工业用气安装工程</t>
  </si>
  <si>
    <t>SCLN-DD171058</t>
  </si>
  <si>
    <t>白沙曾兵等7户商业用气安装工程</t>
  </si>
  <si>
    <t>SCLN-DD171059</t>
  </si>
  <si>
    <t>青杠张凤等6户商业用气安装工程</t>
  </si>
  <si>
    <t>SCLN-DD171207</t>
  </si>
  <si>
    <t>白沙孙萍等7户商业用气安装工程</t>
  </si>
  <si>
    <t>SCLN-DD171208</t>
  </si>
  <si>
    <t>白沙周燕梅等6户商业用气安装工程</t>
  </si>
  <si>
    <t>SCLN-DD171209</t>
  </si>
  <si>
    <t>青杠杨浩等2户商业用气安装工程</t>
  </si>
  <si>
    <t>SCLN-DD171218</t>
  </si>
  <si>
    <t>来凤锐进胶粘剂技术开发有限公司工业用气安装工程</t>
  </si>
  <si>
    <t>SCLN-DD171351</t>
  </si>
  <si>
    <t>白沙贺振等5户商业用气安装工程</t>
  </si>
  <si>
    <t>SCLN-DD171352</t>
  </si>
  <si>
    <t>德感雷章全等5户商业用气安装工程</t>
  </si>
  <si>
    <t>SCLN-DD171353</t>
  </si>
  <si>
    <t>德感杨含荣等4户商业用气安装工程</t>
  </si>
  <si>
    <t>SCLN-DD171573</t>
  </si>
  <si>
    <t>白沙廖忠发等3户商业用气安装工程</t>
  </si>
  <si>
    <t>SCLN-DD171574</t>
  </si>
  <si>
    <t>白沙刘基毛等3户商业用气安装工程</t>
  </si>
  <si>
    <t>SCLN-DD171575</t>
  </si>
  <si>
    <t>李市袁军等3户商业用气安装工程</t>
  </si>
  <si>
    <t>SCLN-DD171576</t>
  </si>
  <si>
    <t>来凤周培俊等4户商业用气安装工程</t>
  </si>
  <si>
    <t>SCLN-DD171577</t>
  </si>
  <si>
    <t>丁家阮黔川等2户商业用气安装工程</t>
  </si>
  <si>
    <t>SCLN-DD171578</t>
  </si>
  <si>
    <t>朱沱宋莉等3户商业用气安装工程</t>
  </si>
  <si>
    <t>SCLN-DD171579</t>
  </si>
  <si>
    <t>丁家重庆市璧山区精神卫生中心集体用气安装工程</t>
  </si>
  <si>
    <t>SCLN-DD171613</t>
  </si>
  <si>
    <t>白沙程碧伟等3户商业用气安装工程</t>
  </si>
  <si>
    <t>CDLX-DD17560</t>
  </si>
  <si>
    <t>南大街延伸路天然气管线迁改工程</t>
  </si>
  <si>
    <t>2018.07.18</t>
  </si>
  <si>
    <t>NO：06046010</t>
  </si>
  <si>
    <t>专票，重庆,2018.07.30到</t>
  </si>
  <si>
    <t>2018.02.05到10000，重庆</t>
  </si>
  <si>
    <t>CDLX-DD17268</t>
  </si>
  <si>
    <t>南川新壹城（一期)民用气安装工程</t>
  </si>
  <si>
    <t>2018.08.07</t>
  </si>
  <si>
    <t>NO:06046014</t>
  </si>
  <si>
    <t>CDLX-DD18098</t>
  </si>
  <si>
    <t>南川泽京时代（三期）民用气安装工程</t>
  </si>
  <si>
    <t>NO:06046016</t>
  </si>
  <si>
    <t>CDLX-DD18099</t>
  </si>
  <si>
    <t>南川温莎公馆（三期）民用气安装工程</t>
  </si>
  <si>
    <t>NO:06046017</t>
  </si>
  <si>
    <t>2018.09.12</t>
  </si>
  <si>
    <t>专票，重庆,2018.09.11到，付重庆35966</t>
  </si>
  <si>
    <t>CDLX-DD18097</t>
  </si>
  <si>
    <t>南川泽京第三大道（三期）民用气安装工程</t>
  </si>
  <si>
    <t>NO:06046018</t>
  </si>
  <si>
    <t>专票，重庆,2018.09.11到，付重庆18915</t>
  </si>
  <si>
    <t>CDLX-DD18091</t>
  </si>
  <si>
    <t>南川金科世锦城（二期）民用气安装工程</t>
  </si>
  <si>
    <t>NO:06046019</t>
  </si>
  <si>
    <t>专票，重庆,2018.09.11到，付重庆78570</t>
  </si>
  <si>
    <t>CDLX-DD17284</t>
  </si>
  <si>
    <t>南川泽恺德润（二期）民用气安装工程</t>
  </si>
  <si>
    <t>NO:06046020</t>
  </si>
  <si>
    <t>SCLN-DD180255</t>
  </si>
  <si>
    <t>美的.荣安公园天下商业预埋供气工程</t>
  </si>
  <si>
    <t>2018.09.07</t>
  </si>
  <si>
    <t>NO：13352358</t>
  </si>
  <si>
    <t>SCLN-DD180659</t>
  </si>
  <si>
    <t>巴南重庆韩调服饰有限公司供气工程</t>
  </si>
  <si>
    <t>SCLN-DD180741</t>
  </si>
  <si>
    <t>巴南西流沱“茶泡饭”供气工程</t>
  </si>
  <si>
    <t>SCLN-DD171014</t>
  </si>
  <si>
    <t>重庆嘉好印务有限公司供气工程</t>
  </si>
  <si>
    <t>NO：13352359</t>
  </si>
  <si>
    <t>SCLN-DD171554</t>
  </si>
  <si>
    <t>秦涛商业天然气安装工程</t>
  </si>
  <si>
    <t>2018.10.24</t>
  </si>
  <si>
    <t>NO：15984069</t>
  </si>
  <si>
    <t>专票，重庆，2019.01.25到</t>
  </si>
  <si>
    <t>SCLN-DD171555</t>
  </si>
  <si>
    <t>杨洋商业天然气安装工程</t>
  </si>
  <si>
    <t>SCLN-DD171557</t>
  </si>
  <si>
    <t>恒大御景湾幼儿园集体天然气安装工程</t>
  </si>
  <si>
    <t>SCLN-DD171558</t>
  </si>
  <si>
    <t>王春玲集体天然气安装工程</t>
  </si>
  <si>
    <t>SCLN-DD171561</t>
  </si>
  <si>
    <t>张安琴商业天然气移表工程</t>
  </si>
  <si>
    <t>SCLN-DD171562</t>
  </si>
  <si>
    <t>中铁房地产集团重庆有限公司民用286户天然气安装工程</t>
  </si>
  <si>
    <t>SCLN-DD171564</t>
  </si>
  <si>
    <t>李浩铭商业天然气安装工程</t>
  </si>
  <si>
    <t>SCLN-DD171569</t>
  </si>
  <si>
    <t>赵福科商业天然气安装工程</t>
  </si>
  <si>
    <t>SCLN-DD171571</t>
  </si>
  <si>
    <t>黄远游商业天然气安装工程</t>
  </si>
  <si>
    <t>SCLN-DD171852</t>
  </si>
  <si>
    <t>重庆市巴南区艾米格林幼儿园集体天然气安装工程</t>
  </si>
  <si>
    <t>SCLN-DD171853</t>
  </si>
  <si>
    <t>东邦小悦湾民用785户天然气安装工程</t>
  </si>
  <si>
    <t>SCLN-DD171854</t>
  </si>
  <si>
    <t>郭世英商业天然气安装工程</t>
  </si>
  <si>
    <t>SCLN-DD171855</t>
  </si>
  <si>
    <t>贾明德商业天然气移表工程</t>
  </si>
  <si>
    <t>SCLN-DD171856</t>
  </si>
  <si>
    <t>颜昌海商业天然气安装工程</t>
  </si>
  <si>
    <t>SCLN-DD171857</t>
  </si>
  <si>
    <t>喻光辉商业天然气安装工程</t>
  </si>
  <si>
    <t>SCLN-DD171858</t>
  </si>
  <si>
    <t>周士秀商业天然气安装工程</t>
  </si>
  <si>
    <t>SCLN-DD171560</t>
  </si>
  <si>
    <t>重庆招商依云房地产有限公司招商依云江湾三期天然气改管工程</t>
  </si>
  <si>
    <t>SCLN-DD171567</t>
  </si>
  <si>
    <t>巴南区李家沱街道合建村管道迁改</t>
  </si>
  <si>
    <t>NO：15984070</t>
  </si>
  <si>
    <t>SCLN-DD180195</t>
  </si>
  <si>
    <t>重庆市巴南区艾米江上幼儿园集体天然气安装工程</t>
  </si>
  <si>
    <t>NO：01658559</t>
  </si>
  <si>
    <t>SCLN-DD180242</t>
  </si>
  <si>
    <t>苏凤裕商业天然气安装工程</t>
  </si>
  <si>
    <t>SCLN-DD180243</t>
  </si>
  <si>
    <t>冉顺昌商业天然气安装工程</t>
  </si>
  <si>
    <t>SCLN-DD180362</t>
  </si>
  <si>
    <t>欧阳丽娜集体天然气安装工程</t>
  </si>
  <si>
    <t>SCLN-DD180405</t>
  </si>
  <si>
    <t>重庆市巴南区利豪无纺布厂工业天然气安装工程</t>
  </si>
  <si>
    <t>SCLN-DD180753</t>
  </si>
  <si>
    <t>重庆珠江物业管理有限公司集体天然气安装工程</t>
  </si>
  <si>
    <t>SCLN-DD180758</t>
  </si>
  <si>
    <t>贺霄商业天然气安装工程</t>
  </si>
  <si>
    <t>SCLN-DD180762</t>
  </si>
  <si>
    <t>傅泽伟商业天然气安装工程</t>
  </si>
  <si>
    <t>SCLN-DD180763</t>
  </si>
  <si>
    <t>重庆建设工业（集团）有限责任公司花溪基地厂前区人行道天然气改管工程</t>
  </si>
  <si>
    <t>SCLN-DD171859</t>
  </si>
  <si>
    <t>巴南赵家嘴棚户区一期改造商业预埋供气工程</t>
  </si>
  <si>
    <t>NO：01658560</t>
  </si>
  <si>
    <t>CDLX-DD18254</t>
  </si>
  <si>
    <t>重庆凯源石油天然气有限责任公司</t>
  </si>
  <si>
    <t>2018.12.20</t>
  </si>
  <si>
    <t>NO:16787542</t>
  </si>
  <si>
    <t>2019.01.28</t>
  </si>
  <si>
    <t>普票，重庆,2019.01.25到</t>
  </si>
  <si>
    <t>CDLX-DD18371</t>
  </si>
  <si>
    <t>NO:06474161</t>
  </si>
  <si>
    <t>CDLX-DD18221</t>
  </si>
  <si>
    <t>2018.12.24</t>
  </si>
  <si>
    <r>
      <t>NO：06545861</t>
    </r>
    <r>
      <rPr>
        <sz val="12"/>
        <rFont val="宋体"/>
        <charset val="134"/>
      </rPr>
      <t/>
    </r>
  </si>
  <si>
    <t>德感火车站民用户分离移交改造工程</t>
  </si>
  <si>
    <t>2018.12.17</t>
  </si>
  <si>
    <t>NO：01778104-01778106,06474154</t>
  </si>
  <si>
    <t>专票，重庆,263户,2019.01.30</t>
  </si>
  <si>
    <t>专票，重庆，,97户,2019.01.30</t>
  </si>
  <si>
    <t>专票，重庆，41户,2019.01.30</t>
  </si>
  <si>
    <t>CDLX-DD18179</t>
  </si>
  <si>
    <t>专票，重庆,52户,2019.01.30</t>
  </si>
  <si>
    <t>CDLX-DD18178</t>
  </si>
  <si>
    <t>专票，重庆,132户,2019.01.30</t>
  </si>
  <si>
    <t>CDLX-DD18218</t>
  </si>
  <si>
    <t>专票，重庆,95户,2019.01.30</t>
  </si>
  <si>
    <t>CDLX-DD18258</t>
  </si>
  <si>
    <t>专票，重庆,88户,2019.01.30到</t>
  </si>
  <si>
    <t>CDLX-DD18281</t>
  </si>
  <si>
    <t>专票，重庆,133户,2019.01.30到</t>
  </si>
  <si>
    <t>CDLX-DD16093</t>
  </si>
  <si>
    <t>专票，重庆,59户，2019.01.30到</t>
  </si>
  <si>
    <t>CDLX-DD16094</t>
  </si>
  <si>
    <t>CDLX-DD18436</t>
  </si>
  <si>
    <t>CDLX-DD17564</t>
  </si>
  <si>
    <t>CDLX-DD18425</t>
  </si>
  <si>
    <t>CDLX-DD17565</t>
  </si>
  <si>
    <t>CDLX-DD18435</t>
  </si>
  <si>
    <t>专票，重庆,45户，2019.01.30到</t>
  </si>
  <si>
    <t>CDLX-DD18437</t>
  </si>
  <si>
    <t>CDLX-DD17566</t>
  </si>
  <si>
    <t>CDLX-DD18438</t>
  </si>
  <si>
    <t>专票，重庆,22户，2019.01.30到</t>
  </si>
  <si>
    <t>CDLX-DD18439</t>
  </si>
  <si>
    <t>专票，重庆,21户，2019.01.30到</t>
  </si>
  <si>
    <t>CDLX-DD18440</t>
  </si>
  <si>
    <t>专票，重庆,15户，2019.01.30到</t>
  </si>
  <si>
    <t>SCLN-DD180256</t>
  </si>
  <si>
    <t>融创启洋史迪威中学供气工程</t>
  </si>
  <si>
    <t>2018.12.25</t>
  </si>
  <si>
    <t>NO：06552839</t>
  </si>
  <si>
    <t>SCLN-DD180766</t>
  </si>
  <si>
    <t>巴南观江码头供气工程</t>
  </si>
  <si>
    <t>SCLN-DD180769</t>
  </si>
  <si>
    <t>蓝光美渝森林小学及幼儿园供气工程</t>
  </si>
  <si>
    <t>SCLN-DD180736</t>
  </si>
  <si>
    <t>重庆市西流江园酒店有限公司商业天然气安装工程</t>
  </si>
  <si>
    <t>SCLN-DD180760</t>
  </si>
  <si>
    <t>尚红梅商业天然气安装工程</t>
  </si>
  <si>
    <r>
      <t>NO：06552840</t>
    </r>
    <r>
      <rPr>
        <sz val="12"/>
        <rFont val="宋体"/>
        <charset val="134"/>
      </rPr>
      <t/>
    </r>
  </si>
  <si>
    <t>SCLN-DD181753</t>
  </si>
  <si>
    <t>欧亚达公司计量改造工程</t>
  </si>
  <si>
    <t>SCLN-DD180464</t>
  </si>
  <si>
    <t>李市杨俊等3户商业用气安装工程</t>
  </si>
  <si>
    <t>NO：06552843-6552844</t>
  </si>
  <si>
    <t>SCLN-DD180645</t>
  </si>
  <si>
    <t>石蟆雷平君等2户商业用气安装工程</t>
  </si>
  <si>
    <t>SCLN-DD180804</t>
  </si>
  <si>
    <t>白沙王成等2户商业用气安装工程</t>
  </si>
  <si>
    <t>SCLN-DD180805</t>
  </si>
  <si>
    <t>白沙王达芳等2户商业用气安装工程</t>
  </si>
  <si>
    <t>SCLN-DD180806</t>
  </si>
  <si>
    <t>德感胡发素等2户商业用气安装工程</t>
  </si>
  <si>
    <t>SCLN-DD181007</t>
  </si>
  <si>
    <t>德感配气站新建撬装柜工程</t>
  </si>
  <si>
    <t>SCLN-DD181286</t>
  </si>
  <si>
    <t>重庆市璧山区青杠实验小学校等2户集体用气安装工程</t>
  </si>
  <si>
    <t>SCLN-DD181287</t>
  </si>
  <si>
    <t>青杠邓时勇等3户商业用气安装工程</t>
  </si>
  <si>
    <t>SCLN-DD181288</t>
  </si>
  <si>
    <t>青杠谢建华等3户商业用气安装工程</t>
  </si>
  <si>
    <t>SCLN-DD181289</t>
  </si>
  <si>
    <t>青杠宋真红等3户商业用气安装工程</t>
  </si>
  <si>
    <t>SCLN-DD181290</t>
  </si>
  <si>
    <t>青杠甘润等3户商业用气安装工程</t>
  </si>
  <si>
    <t>SCLN-DD181291</t>
  </si>
  <si>
    <t>青杠重庆市轰茂食品有限公司工业用气安装工程</t>
  </si>
  <si>
    <t>SCLN-DD181292</t>
  </si>
  <si>
    <t>青杠璧山区香坎坎食品厂工业用气安装工程</t>
  </si>
  <si>
    <t>SCLN-DD181293</t>
  </si>
  <si>
    <t>青杠重庆山青机械制造有限公司工业用气安装工程</t>
  </si>
  <si>
    <t>SCLN-DD181294</t>
  </si>
  <si>
    <t>来凤重庆益定机械有限公司工业用气安装工程</t>
  </si>
  <si>
    <t>SCLN-DD181295</t>
  </si>
  <si>
    <t>来凤刘平等2户商业用气安装工程</t>
  </si>
  <si>
    <t>SCLN-DD181296</t>
  </si>
  <si>
    <t>何埂刘方秋等2户商业用气安装工程</t>
  </si>
  <si>
    <t>SCLN-DD181297</t>
  </si>
  <si>
    <t>丁家徐英等3户商业用气安装工程</t>
  </si>
  <si>
    <t>SCLN-DD181298</t>
  </si>
  <si>
    <t>丁家重庆市璧山区人民检察院等2户集体用气安装工程</t>
  </si>
  <si>
    <t>SCLN-DD181299</t>
  </si>
  <si>
    <t>白沙陈有祥等4户商业用气安装工程</t>
  </si>
  <si>
    <t>SCLN-DD181300</t>
  </si>
  <si>
    <t>正兴李世会等2户商业用气安装工程</t>
  </si>
  <si>
    <t>SCLN-DD181301</t>
  </si>
  <si>
    <t>丁家黄浩等4户商业用气安装工程</t>
  </si>
  <si>
    <t>SCLN-DD181302</t>
  </si>
  <si>
    <t>白沙韩京耘等3户商业用气安装工程</t>
  </si>
  <si>
    <t>SCLN-DD181304</t>
  </si>
  <si>
    <t>朱沱杨泽华等3户商业用气安装工程</t>
  </si>
  <si>
    <t>SCLN-DD181305</t>
  </si>
  <si>
    <t>白沙周祥军等3户商业用气安装工程</t>
  </si>
  <si>
    <t>SCLN-DD181422</t>
  </si>
  <si>
    <t>德感芬泉酒厂工业用气安装工程</t>
  </si>
  <si>
    <t>SCLN-DD181423</t>
  </si>
  <si>
    <t>石蟆重庆鼎力丝绸有限公司工业用气安装工程</t>
  </si>
  <si>
    <t>SCLN-DD181424</t>
  </si>
  <si>
    <t>永兴周德琼等3户商业用气安装工程</t>
  </si>
  <si>
    <t>SCLN-DD181427</t>
  </si>
  <si>
    <t>朱沱任世祥等3户商业用气安装工程</t>
  </si>
  <si>
    <t>SCLN-DD180146</t>
  </si>
  <si>
    <t>黛山大道南延线一期天然气供气管道工程</t>
  </si>
  <si>
    <t>SCLN-DD180435</t>
  </si>
  <si>
    <t>重庆医科大学附属第一医院老年公寓1#楼民用气安装工程</t>
  </si>
  <si>
    <t>SCLN-DD181008</t>
  </si>
  <si>
    <t>江津德感御景滨江花园民用气安装工程</t>
  </si>
  <si>
    <t>SCLN-DD181425</t>
  </si>
  <si>
    <t>青杠恒大东方国际民用气安装工程（7幢、8幢）</t>
  </si>
  <si>
    <t>SCLN-DD171570</t>
  </si>
  <si>
    <t>重庆新通达科技有限公司集体工程</t>
  </si>
  <si>
    <t>NO：06552845</t>
  </si>
  <si>
    <t>SCLN-DD170933</t>
  </si>
  <si>
    <t>来凤重庆闽航钢铁有限公司工业用气安装工程</t>
  </si>
  <si>
    <t>NO：06552846-06552848</t>
  </si>
  <si>
    <t>SCLN-DD171054</t>
  </si>
  <si>
    <t>青杠重庆市骏成机械配件有限公司工业用气安装工程</t>
  </si>
  <si>
    <t>SCLN-DD171956</t>
  </si>
  <si>
    <t>丁家曾维勇等5户商业用气安装工程</t>
  </si>
  <si>
    <t>SCLN-DD171957</t>
  </si>
  <si>
    <t>丁家重庆三六九食品有限公司工业用气安装工程</t>
  </si>
  <si>
    <t>SCLN-DD171958</t>
  </si>
  <si>
    <t>丁家重庆中电水泥制品有限公司工业用气安装工程</t>
  </si>
  <si>
    <t>SCLN-DD171959</t>
  </si>
  <si>
    <t>来凤31672部队集体用气安装工程</t>
  </si>
  <si>
    <t>SCLN-DD171961</t>
  </si>
  <si>
    <t>来凤梅伯煜等4户商业用气安装工程</t>
  </si>
  <si>
    <t>SCLN-DD171962</t>
  </si>
  <si>
    <t>青杠胡大容等3户商业用气安装工程</t>
  </si>
  <si>
    <t>SCLN-DD171963</t>
  </si>
  <si>
    <t>青杠欧义等3户商业用气安装工程</t>
  </si>
  <si>
    <t>SCLN-DD171964</t>
  </si>
  <si>
    <t>青杠重庆神舟电缆有限公司工业用气安装工程</t>
  </si>
  <si>
    <t>SCLN-DD171965</t>
  </si>
  <si>
    <t>青杠孙小莉等4户商业用气安装工程</t>
  </si>
  <si>
    <t>SCLN-DD171966</t>
  </si>
  <si>
    <t>青杠重庆特驱饲料有限公司工业用气安装工程</t>
  </si>
  <si>
    <t>SCLN-DD171967</t>
  </si>
  <si>
    <t>青杠张远容等3户商业用气安装工程</t>
  </si>
  <si>
    <t>SCLN-DD171968</t>
  </si>
  <si>
    <t>朱沱华成建等3户商业用气安装工程</t>
  </si>
  <si>
    <t>SCLN-DD171055</t>
  </si>
  <si>
    <t>江津区李市镇滨河路管线工程</t>
  </si>
  <si>
    <t>SCLN-DD171056</t>
  </si>
  <si>
    <t>永川区朱沱港桥大道管道改造工程</t>
  </si>
  <si>
    <t>SCLN-DD171177</t>
  </si>
  <si>
    <t>来凤新华路至新大桥管道整改工程</t>
  </si>
  <si>
    <t>SCLN-DD170846</t>
  </si>
  <si>
    <t>江津区李市三角坝至黄桷树管线整改工程</t>
  </si>
  <si>
    <t>SCLN-DD171024</t>
  </si>
  <si>
    <t>江津区德感团结配气站至看守所管线迁改工程</t>
  </si>
  <si>
    <t>SCLN-DD171025</t>
  </si>
  <si>
    <t>永川区朱沱镇行政大道整改工程</t>
  </si>
  <si>
    <t>SCLN-DD171057</t>
  </si>
  <si>
    <t>来凤九永高速管道改迁工程</t>
  </si>
  <si>
    <t>SCLN-DD170894</t>
  </si>
  <si>
    <t>白沙配气站白沙镇民用工艺改造</t>
  </si>
  <si>
    <t>合计</t>
  </si>
  <si>
    <r>
      <t>江津</t>
    </r>
    <r>
      <rPr>
        <sz val="10"/>
        <rFont val="Times New Roman"/>
        <family val="1"/>
      </rPr>
      <t>2016</t>
    </r>
    <r>
      <rPr>
        <sz val="10"/>
        <rFont val="宋体"/>
        <family val="3"/>
        <charset val="134"/>
      </rPr>
      <t>（一期）散户民用气安装工程</t>
    </r>
  </si>
  <si>
    <r>
      <t>CDLX</t>
    </r>
    <r>
      <rPr>
        <sz val="10"/>
        <color indexed="8"/>
        <rFont val="宋体"/>
        <family val="3"/>
        <charset val="134"/>
      </rPr>
      <t>-DD18051</t>
    </r>
  </si>
  <si>
    <r>
      <t>CDLX-DD</t>
    </r>
    <r>
      <rPr>
        <sz val="10"/>
        <color indexed="8"/>
        <rFont val="宋体"/>
        <family val="3"/>
        <charset val="134"/>
      </rPr>
      <t>17265</t>
    </r>
  </si>
  <si>
    <r>
      <t>CDLX-DD</t>
    </r>
    <r>
      <rPr>
        <sz val="10"/>
        <color indexed="8"/>
        <rFont val="宋体"/>
        <family val="3"/>
        <charset val="134"/>
      </rPr>
      <t>17288</t>
    </r>
  </si>
  <si>
    <r>
      <t>2018</t>
    </r>
    <r>
      <rPr>
        <sz val="10"/>
        <color indexed="63"/>
        <rFont val="宋体"/>
        <family val="3"/>
        <charset val="134"/>
      </rPr>
      <t>年巴南零星散户（一期）安装工程</t>
    </r>
  </si>
  <si>
    <r>
      <rPr>
        <sz val="10"/>
        <color indexed="63"/>
        <rFont val="宋体"/>
        <family val="3"/>
        <charset val="134"/>
      </rPr>
      <t>南雅站至天东</t>
    </r>
    <r>
      <rPr>
        <sz val="10"/>
        <color indexed="63"/>
        <rFont val="Lucida Sans Unicode"/>
        <family val="2"/>
      </rPr>
      <t>2</t>
    </r>
    <r>
      <rPr>
        <sz val="10"/>
        <color indexed="63"/>
        <rFont val="宋体"/>
        <family val="3"/>
        <charset val="134"/>
      </rPr>
      <t>井燃料气管线安全隐患整改工程</t>
    </r>
  </si>
  <si>
    <r>
      <t>2018</t>
    </r>
    <r>
      <rPr>
        <sz val="10"/>
        <color indexed="63"/>
        <rFont val="宋体"/>
        <family val="3"/>
        <charset val="134"/>
      </rPr>
      <t>年万州分厂倒基地环境整改工程建设工程</t>
    </r>
  </si>
  <si>
    <r>
      <rPr>
        <sz val="10"/>
        <color indexed="63"/>
        <rFont val="宋体"/>
        <family val="3"/>
        <charset val="134"/>
      </rPr>
      <t>青杆</t>
    </r>
    <r>
      <rPr>
        <sz val="10"/>
        <color indexed="63"/>
        <rFont val="Lucida Sans Unicode"/>
        <family val="2"/>
      </rPr>
      <t>2016</t>
    </r>
    <r>
      <rPr>
        <sz val="10"/>
        <color indexed="63"/>
        <rFont val="宋体"/>
        <family val="3"/>
        <charset val="134"/>
      </rPr>
      <t>年（一期）散户民用气安装工程</t>
    </r>
  </si>
  <si>
    <r>
      <rPr>
        <sz val="10"/>
        <color indexed="63"/>
        <rFont val="宋体"/>
        <family val="3"/>
        <charset val="134"/>
      </rPr>
      <t>青杆</t>
    </r>
    <r>
      <rPr>
        <sz val="10"/>
        <color indexed="63"/>
        <rFont val="Lucida Sans Unicode"/>
        <family val="2"/>
      </rPr>
      <t>2018</t>
    </r>
    <r>
      <rPr>
        <sz val="10"/>
        <color indexed="63"/>
        <rFont val="宋体"/>
        <family val="3"/>
        <charset val="134"/>
      </rPr>
      <t>年（一期）散户民用气安装工程</t>
    </r>
  </si>
  <si>
    <r>
      <rPr>
        <sz val="10"/>
        <color indexed="63"/>
        <rFont val="宋体"/>
        <family val="3"/>
        <charset val="134"/>
      </rPr>
      <t>来凤</t>
    </r>
    <r>
      <rPr>
        <sz val="10"/>
        <color indexed="63"/>
        <rFont val="Lucida Sans Unicode"/>
        <family val="2"/>
      </rPr>
      <t>2018</t>
    </r>
    <r>
      <rPr>
        <sz val="10"/>
        <color indexed="63"/>
        <rFont val="宋体"/>
        <family val="3"/>
        <charset val="134"/>
      </rPr>
      <t>年（一期）散户民用气安装工程</t>
    </r>
  </si>
  <si>
    <r>
      <rPr>
        <sz val="10"/>
        <color indexed="63"/>
        <rFont val="宋体"/>
        <family val="3"/>
        <charset val="134"/>
      </rPr>
      <t>青杆</t>
    </r>
    <r>
      <rPr>
        <sz val="10"/>
        <color indexed="63"/>
        <rFont val="Lucida Sans Unicode"/>
        <family val="2"/>
      </rPr>
      <t>2018</t>
    </r>
    <r>
      <rPr>
        <sz val="10"/>
        <color indexed="63"/>
        <rFont val="宋体"/>
        <family val="3"/>
        <charset val="134"/>
      </rPr>
      <t>年（二期）散户民用气安装工程</t>
    </r>
  </si>
  <si>
    <r>
      <rPr>
        <sz val="10"/>
        <color indexed="63"/>
        <rFont val="宋体"/>
        <family val="3"/>
        <charset val="134"/>
      </rPr>
      <t>白沙</t>
    </r>
    <r>
      <rPr>
        <sz val="10"/>
        <color indexed="63"/>
        <rFont val="Lucida Sans Unicode"/>
        <family val="2"/>
      </rPr>
      <t>2018</t>
    </r>
    <r>
      <rPr>
        <sz val="10"/>
        <color indexed="63"/>
        <rFont val="宋体"/>
        <family val="3"/>
        <charset val="134"/>
      </rPr>
      <t>年大旗山散户民用气安装工程</t>
    </r>
  </si>
  <si>
    <r>
      <rPr>
        <sz val="10"/>
        <color indexed="63"/>
        <rFont val="宋体"/>
        <family val="3"/>
        <charset val="134"/>
      </rPr>
      <t>石蟆</t>
    </r>
    <r>
      <rPr>
        <sz val="10"/>
        <color indexed="63"/>
        <rFont val="Lucida Sans Unicode"/>
        <family val="2"/>
      </rPr>
      <t>2018</t>
    </r>
    <r>
      <rPr>
        <sz val="10"/>
        <color indexed="63"/>
        <rFont val="宋体"/>
        <family val="3"/>
        <charset val="134"/>
      </rPr>
      <t>年（一期）散户民用气安装工程</t>
    </r>
  </si>
  <si>
    <r>
      <rPr>
        <sz val="10"/>
        <color indexed="63"/>
        <rFont val="宋体"/>
        <family val="3"/>
        <charset val="134"/>
      </rPr>
      <t>白沙</t>
    </r>
    <r>
      <rPr>
        <sz val="10"/>
        <color indexed="63"/>
        <rFont val="Lucida Sans Unicode"/>
        <family val="2"/>
      </rPr>
      <t>2018</t>
    </r>
    <r>
      <rPr>
        <sz val="10"/>
        <color indexed="63"/>
        <rFont val="宋体"/>
        <family val="3"/>
        <charset val="134"/>
      </rPr>
      <t>年南环路散户民用气安装工程</t>
    </r>
  </si>
  <si>
    <r>
      <rPr>
        <sz val="10"/>
        <color indexed="63"/>
        <rFont val="宋体"/>
        <family val="3"/>
        <charset val="134"/>
      </rPr>
      <t>丁家</t>
    </r>
    <r>
      <rPr>
        <sz val="10"/>
        <color indexed="63"/>
        <rFont val="Lucida Sans Unicode"/>
        <family val="2"/>
      </rPr>
      <t>2016</t>
    </r>
    <r>
      <rPr>
        <sz val="10"/>
        <color indexed="63"/>
        <rFont val="宋体"/>
        <family val="3"/>
        <charset val="134"/>
      </rPr>
      <t>年（四期）沙堆、石垭散户民用气安装工程</t>
    </r>
  </si>
  <si>
    <r>
      <rPr>
        <sz val="10"/>
        <color indexed="63"/>
        <rFont val="宋体"/>
        <family val="3"/>
        <charset val="134"/>
      </rPr>
      <t>建龙龙江</t>
    </r>
    <r>
      <rPr>
        <sz val="10"/>
        <color indexed="63"/>
        <rFont val="Lucida Sans Unicode"/>
        <family val="2"/>
      </rPr>
      <t>2016</t>
    </r>
    <r>
      <rPr>
        <sz val="10"/>
        <color indexed="63"/>
        <rFont val="宋体"/>
        <family val="3"/>
        <charset val="134"/>
      </rPr>
      <t>年（一期）场镇散户民用气安装工程</t>
    </r>
  </si>
  <si>
    <r>
      <rPr>
        <sz val="10"/>
        <color indexed="63"/>
        <rFont val="宋体"/>
        <family val="3"/>
        <charset val="134"/>
      </rPr>
      <t>丁家</t>
    </r>
    <r>
      <rPr>
        <sz val="10"/>
        <color indexed="63"/>
        <rFont val="Lucida Sans Unicode"/>
        <family val="2"/>
      </rPr>
      <t>2018</t>
    </r>
    <r>
      <rPr>
        <sz val="10"/>
        <color indexed="63"/>
        <rFont val="宋体"/>
        <family val="3"/>
        <charset val="134"/>
      </rPr>
      <t>年（二期）散户民用气安装工程</t>
    </r>
  </si>
  <si>
    <r>
      <rPr>
        <sz val="10"/>
        <color indexed="63"/>
        <rFont val="宋体"/>
        <family val="3"/>
        <charset val="134"/>
      </rPr>
      <t>丁家</t>
    </r>
    <r>
      <rPr>
        <sz val="10"/>
        <color indexed="63"/>
        <rFont val="Lucida Sans Unicode"/>
        <family val="2"/>
      </rPr>
      <t>2017</t>
    </r>
    <r>
      <rPr>
        <sz val="10"/>
        <color indexed="63"/>
        <rFont val="宋体"/>
        <family val="3"/>
        <charset val="134"/>
      </rPr>
      <t>年天灯村民用气安装工程</t>
    </r>
  </si>
  <si>
    <r>
      <rPr>
        <sz val="10"/>
        <color indexed="63"/>
        <rFont val="宋体"/>
        <family val="3"/>
        <charset val="134"/>
      </rPr>
      <t>青杆</t>
    </r>
    <r>
      <rPr>
        <sz val="10"/>
        <color indexed="63"/>
        <rFont val="Lucida Sans Unicode"/>
        <family val="2"/>
      </rPr>
      <t>2018</t>
    </r>
    <r>
      <rPr>
        <sz val="10"/>
        <color indexed="63"/>
        <rFont val="宋体"/>
        <family val="3"/>
        <charset val="134"/>
      </rPr>
      <t>年（三期）散户民用气安装工程</t>
    </r>
  </si>
  <si>
    <r>
      <rPr>
        <sz val="10"/>
        <color indexed="63"/>
        <rFont val="宋体"/>
        <family val="3"/>
        <charset val="134"/>
      </rPr>
      <t>白沙</t>
    </r>
    <r>
      <rPr>
        <sz val="10"/>
        <color indexed="63"/>
        <rFont val="Lucida Sans Unicode"/>
        <family val="2"/>
      </rPr>
      <t>2017</t>
    </r>
    <r>
      <rPr>
        <sz val="10"/>
        <color indexed="63"/>
        <rFont val="宋体"/>
        <family val="3"/>
        <charset val="134"/>
      </rPr>
      <t>年高层社区（二期）散户民用气安装工程</t>
    </r>
  </si>
  <si>
    <r>
      <rPr>
        <sz val="10"/>
        <color indexed="63"/>
        <rFont val="宋体"/>
        <family val="3"/>
        <charset val="134"/>
      </rPr>
      <t>德感</t>
    </r>
    <r>
      <rPr>
        <sz val="10"/>
        <color indexed="63"/>
        <rFont val="Lucida Sans Unicode"/>
        <family val="2"/>
      </rPr>
      <t>2018</t>
    </r>
    <r>
      <rPr>
        <sz val="10"/>
        <color indexed="63"/>
        <rFont val="宋体"/>
        <family val="3"/>
        <charset val="134"/>
      </rPr>
      <t>年散户民用气安装工程</t>
    </r>
  </si>
  <si>
    <r>
      <rPr>
        <sz val="10"/>
        <color indexed="63"/>
        <rFont val="宋体"/>
        <family val="3"/>
        <charset val="134"/>
      </rPr>
      <t>来凤</t>
    </r>
    <r>
      <rPr>
        <sz val="10"/>
        <color indexed="63"/>
        <rFont val="Lucida Sans Unicode"/>
        <family val="2"/>
      </rPr>
      <t>2018</t>
    </r>
    <r>
      <rPr>
        <sz val="10"/>
        <color indexed="63"/>
        <rFont val="宋体"/>
        <family val="3"/>
        <charset val="134"/>
      </rPr>
      <t>年四平村散户民用气安装工程</t>
    </r>
  </si>
  <si>
    <r>
      <rPr>
        <sz val="10"/>
        <color indexed="63"/>
        <rFont val="宋体"/>
        <family val="3"/>
        <charset val="134"/>
      </rPr>
      <t>马坊</t>
    </r>
    <r>
      <rPr>
        <sz val="10"/>
        <color indexed="63"/>
        <rFont val="Lucida Sans Unicode"/>
        <family val="2"/>
      </rPr>
      <t>2018</t>
    </r>
    <r>
      <rPr>
        <sz val="10"/>
        <color indexed="63"/>
        <rFont val="宋体"/>
        <family val="3"/>
        <charset val="134"/>
      </rPr>
      <t>年（一期）散户民用气安装工程</t>
    </r>
  </si>
  <si>
    <r>
      <rPr>
        <sz val="10"/>
        <color indexed="63"/>
        <rFont val="宋体"/>
        <family val="3"/>
        <charset val="134"/>
      </rPr>
      <t>石门</t>
    </r>
    <r>
      <rPr>
        <sz val="10"/>
        <color indexed="63"/>
        <rFont val="Lucida Sans Unicode"/>
        <family val="2"/>
      </rPr>
      <t>2018</t>
    </r>
    <r>
      <rPr>
        <sz val="10"/>
        <color indexed="63"/>
        <rFont val="宋体"/>
        <family val="3"/>
        <charset val="134"/>
      </rPr>
      <t>年散户民用气安装工程</t>
    </r>
  </si>
  <si>
    <r>
      <rPr>
        <sz val="10"/>
        <color indexed="63"/>
        <rFont val="宋体"/>
        <family val="3"/>
        <charset val="134"/>
      </rPr>
      <t>永兴</t>
    </r>
    <r>
      <rPr>
        <sz val="10"/>
        <color indexed="63"/>
        <rFont val="Lucida Sans Unicode"/>
        <family val="2"/>
      </rPr>
      <t>2018</t>
    </r>
    <r>
      <rPr>
        <sz val="10"/>
        <color indexed="63"/>
        <rFont val="宋体"/>
        <family val="3"/>
        <charset val="134"/>
      </rPr>
      <t>年散户民用气安装工程</t>
    </r>
  </si>
  <si>
    <r>
      <rPr>
        <sz val="10"/>
        <color indexed="63"/>
        <rFont val="宋体"/>
        <family val="3"/>
        <charset val="134"/>
      </rPr>
      <t>正兴</t>
    </r>
    <r>
      <rPr>
        <sz val="10"/>
        <color indexed="63"/>
        <rFont val="Lucida Sans Unicode"/>
        <family val="2"/>
      </rPr>
      <t>2018</t>
    </r>
    <r>
      <rPr>
        <sz val="10"/>
        <color indexed="63"/>
        <rFont val="宋体"/>
        <family val="3"/>
        <charset val="134"/>
      </rPr>
      <t>年散户民用气安装工程</t>
    </r>
  </si>
  <si>
    <t>备注：2017-12-29日宏达付重庆：64004</t>
  </si>
  <si>
    <t>SCLN-DD181505</t>
  </si>
  <si>
    <t>重庆芸峰药业有限公司计量改造工程</t>
  </si>
  <si>
    <t>2019.03.26</t>
  </si>
  <si>
    <t>NO：00343493-495</t>
  </si>
  <si>
    <t>SCLN-DD181649</t>
  </si>
  <si>
    <t>川渝精工计量改造工程</t>
  </si>
  <si>
    <t>SCLN-DD181643</t>
  </si>
  <si>
    <t>重庆创坤机电有限公司计量改造工程</t>
  </si>
  <si>
    <t>SCLN-DD181750</t>
  </si>
  <si>
    <t>巴南丹乐水洗布计量改造工程</t>
  </si>
  <si>
    <t>SCLN-DD181751</t>
  </si>
  <si>
    <t>巴南长庆压铸有限责任公司计量改造工程</t>
  </si>
  <si>
    <t>SCLN-DD181752</t>
  </si>
  <si>
    <t>巴南宗申锅炉房计量改造工程</t>
  </si>
  <si>
    <t>SCLN-DD181754</t>
  </si>
  <si>
    <t>重庆南部公共交通有限公司维修二厂计量改造工程</t>
  </si>
  <si>
    <t>SCLN-DD181755</t>
  </si>
  <si>
    <t>重庆郁金香新型建材有限公司计量改造工程</t>
  </si>
  <si>
    <t>SCLN-DD181756</t>
  </si>
  <si>
    <t>重庆铸艺机械制造有限公司计量改造工程</t>
  </si>
  <si>
    <t>CDLX-DD19119</t>
  </si>
  <si>
    <t>重庆市天润食品开发有限公司供气工程（二期）</t>
  </si>
  <si>
    <t>重庆市天润食品开发有限公司</t>
  </si>
  <si>
    <t>NO：09316003</t>
  </si>
  <si>
    <t>专票,作废16003</t>
  </si>
  <si>
    <t>CDLX-DD18411</t>
  </si>
  <si>
    <t>北碚蔡家组团隆鑫爱琴海（四期）民用气安装</t>
  </si>
  <si>
    <t>重庆川港燃气有限公司</t>
  </si>
  <si>
    <t>2019.04.01</t>
  </si>
  <si>
    <t>NO：09316006</t>
  </si>
  <si>
    <t>专票，作废</t>
  </si>
  <si>
    <t>CDLX-DD18166</t>
  </si>
  <si>
    <t>北碚蔡家组团B标准分区B32地块农转非安置民用气安装工程</t>
  </si>
  <si>
    <t>NO：09316007-008</t>
  </si>
  <si>
    <t>CDLX-DD19108</t>
  </si>
  <si>
    <t>重庆市江北区铁山坪养老服务中心双溪养老院供气工程</t>
  </si>
  <si>
    <t>NO：09316009</t>
  </si>
  <si>
    <t>CDLX-DD18222</t>
  </si>
  <si>
    <t>南川龙岩工业园区东区还建房（二期）民用气安装工程</t>
  </si>
  <si>
    <t>2019.04.04</t>
  </si>
  <si>
    <t>NO：09316017</t>
  </si>
  <si>
    <t>CDLX-DD18224</t>
  </si>
  <si>
    <t>南川温莎公馆（四期）民用气安装工程</t>
  </si>
  <si>
    <t>NO：09316021</t>
  </si>
  <si>
    <t>CDLX-DD18243</t>
  </si>
  <si>
    <t>南川泽京时代（四期）民用气安装工程</t>
  </si>
  <si>
    <t>NO：09316018</t>
  </si>
  <si>
    <t>CDLX-DD18242</t>
  </si>
  <si>
    <t>南川新壹城（二期）民用气安装工程</t>
  </si>
  <si>
    <t>NO：09316020</t>
  </si>
  <si>
    <t>专票,NO:09316019作废</t>
  </si>
  <si>
    <t>CDLX-DD18270</t>
  </si>
  <si>
    <t>江津德江新里城民用气安装工程</t>
  </si>
  <si>
    <t>CDLX-DD19153</t>
  </si>
  <si>
    <t>重庆市九龙坡区公路局集体用气安装工程</t>
  </si>
  <si>
    <t>重庆市九龙坡区公路局</t>
  </si>
  <si>
    <t>2019.04.15</t>
  </si>
  <si>
    <t>NO:05876554</t>
  </si>
  <si>
    <t>2019.04.11</t>
  </si>
  <si>
    <t>NO:09316022</t>
  </si>
  <si>
    <t>NO:09316025</t>
  </si>
  <si>
    <t>NO:09316023</t>
  </si>
  <si>
    <r>
      <t>2019.04.19</t>
    </r>
    <r>
      <rPr>
        <sz val="12"/>
        <rFont val="宋体"/>
        <family val="3"/>
        <charset val="134"/>
      </rPr>
      <t/>
    </r>
  </si>
  <si>
    <t>NO:09316024</t>
  </si>
  <si>
    <r>
      <t>2019.04.20</t>
    </r>
    <r>
      <rPr>
        <sz val="12"/>
        <rFont val="宋体"/>
        <family val="3"/>
        <charset val="134"/>
      </rPr>
      <t/>
    </r>
  </si>
  <si>
    <t>NO:01274673</t>
  </si>
  <si>
    <t>CDLX-DD19155</t>
  </si>
  <si>
    <t>江津农贸市场商业用气安装工程</t>
  </si>
  <si>
    <t>NO:01274670</t>
  </si>
  <si>
    <t>专票，,2019.04.22到10000</t>
  </si>
  <si>
    <t>NO:01274671</t>
  </si>
  <si>
    <t>NO：01274674</t>
  </si>
  <si>
    <t>专票,作废</t>
  </si>
  <si>
    <t>NO：01274675-676</t>
  </si>
  <si>
    <t>CDLX-DD19156</t>
  </si>
  <si>
    <t>重庆隆协机械有限公司供气工程</t>
  </si>
  <si>
    <t>CDLX-DD19169</t>
  </si>
  <si>
    <t>重庆市好德五金有限公司工业用气安装工程</t>
  </si>
  <si>
    <t>重庆市好德五金有限公司</t>
  </si>
  <si>
    <t>2019.04.23</t>
  </si>
  <si>
    <t>NO：01274678</t>
  </si>
  <si>
    <t>专票,2019.04.28到</t>
  </si>
  <si>
    <t>2019.04.26</t>
  </si>
  <si>
    <t>NO：01274679</t>
  </si>
  <si>
    <r>
      <t>2019.04.27</t>
    </r>
    <r>
      <rPr>
        <sz val="12"/>
        <rFont val="宋体"/>
        <family val="3"/>
        <charset val="134"/>
      </rPr>
      <t/>
    </r>
  </si>
  <si>
    <t>NO：01274680</t>
  </si>
  <si>
    <t>重庆长寿开发投资（集团）有限公司</t>
  </si>
  <si>
    <t>达川区商贸物流园区4号地块沙达线、金达线仟改工程</t>
  </si>
  <si>
    <t>达川商贸物流园区管理委员会</t>
  </si>
  <si>
    <r>
      <t>2</t>
    </r>
    <r>
      <rPr>
        <sz val="10"/>
        <rFont val="宋体"/>
        <family val="3"/>
        <charset val="134"/>
      </rPr>
      <t>019.04.28</t>
    </r>
  </si>
  <si>
    <r>
      <t>N</t>
    </r>
    <r>
      <rPr>
        <sz val="10"/>
        <rFont val="宋体"/>
        <family val="3"/>
        <charset val="134"/>
      </rPr>
      <t>O：05876555</t>
    </r>
  </si>
  <si>
    <t>普票,2019.05.06到</t>
    <phoneticPr fontId="19" type="noConversion"/>
  </si>
  <si>
    <t>CDLX-DD19207</t>
  </si>
  <si>
    <t>重庆臻胜包装科技有限公司工业用气安装工程</t>
  </si>
  <si>
    <t>重庆臻胜包装科技有限公司</t>
  </si>
  <si>
    <t>2019.05.10</t>
  </si>
  <si>
    <t>NO：01274687</t>
  </si>
  <si>
    <t>CDLX-FS19063</t>
  </si>
  <si>
    <t>大竹天康燃气有限公司技改项目</t>
  </si>
  <si>
    <t>NO：01274690</t>
  </si>
  <si>
    <t>专票,2019.05.16到</t>
    <phoneticPr fontId="19" type="noConversion"/>
  </si>
  <si>
    <t>专票，重庆,2019.</t>
    <phoneticPr fontId="19" type="noConversion"/>
  </si>
  <si>
    <t>专票,2019.05.30到</t>
    <phoneticPr fontId="19" type="noConversion"/>
  </si>
  <si>
    <t>普票,2019.5.23到</t>
    <phoneticPr fontId="19" type="noConversion"/>
  </si>
  <si>
    <t>2019.05.27</t>
    <phoneticPr fontId="19" type="noConversion"/>
  </si>
  <si>
    <t>2019.05.24</t>
    <phoneticPr fontId="19" type="noConversion"/>
  </si>
  <si>
    <t>2019.06.17</t>
    <phoneticPr fontId="19" type="noConversion"/>
  </si>
  <si>
    <t>专票,2019.06.19到</t>
    <phoneticPr fontId="19" type="noConversion"/>
  </si>
  <si>
    <t>专票，,2019.06.20到</t>
    <phoneticPr fontId="19" type="noConversion"/>
  </si>
  <si>
    <t>专票,2019.04.25到，现金收</t>
    <phoneticPr fontId="19" type="noConversion"/>
  </si>
  <si>
    <t>2019.06.20</t>
    <phoneticPr fontId="19" type="noConversion"/>
  </si>
  <si>
    <t>2019.06.20</t>
    <phoneticPr fontId="19" type="noConversion"/>
  </si>
  <si>
    <t>2019.06.24</t>
    <phoneticPr fontId="19" type="noConversion"/>
  </si>
  <si>
    <t>专票,2019.06.27到</t>
    <phoneticPr fontId="19" type="noConversion"/>
  </si>
  <si>
    <t>专票，重庆,107户,2019.06.28到</t>
    <phoneticPr fontId="19" type="noConversion"/>
  </si>
  <si>
    <t>专票，重庆,128户，2019.06.28到</t>
    <phoneticPr fontId="19" type="noConversion"/>
  </si>
  <si>
    <t>专票，重庆,28户，2019.06.28到</t>
    <phoneticPr fontId="19" type="noConversion"/>
  </si>
  <si>
    <t>专票，重庆,113户，2019.06.28到</t>
    <phoneticPr fontId="19" type="noConversion"/>
  </si>
  <si>
    <t>专票，重庆,46户，2019.06.28到</t>
    <phoneticPr fontId="19" type="noConversion"/>
  </si>
  <si>
    <t>专票，重庆,112户，2019.06.28到</t>
    <phoneticPr fontId="19" type="noConversion"/>
  </si>
  <si>
    <t>专票，重庆,13户，2019.06.28到</t>
    <phoneticPr fontId="19" type="noConversion"/>
  </si>
  <si>
    <t>重庆市巴南界石镇公平社区居民委员会民用295户天然气安装工程</t>
  </si>
  <si>
    <t>巴南零星散户（二期）天然气安装工程</t>
  </si>
  <si>
    <t>2019.07.15</t>
    <phoneticPr fontId="19" type="noConversion"/>
  </si>
  <si>
    <t>NO：08776094-095</t>
  </si>
  <si>
    <t>NO：08776096</t>
  </si>
  <si>
    <t>CDLX-DD19369</t>
    <phoneticPr fontId="19" type="noConversion"/>
  </si>
  <si>
    <t>CDLX-DD19185</t>
    <phoneticPr fontId="19" type="noConversion"/>
  </si>
  <si>
    <t>专票‘作废</t>
    <phoneticPr fontId="19" type="noConversion"/>
  </si>
  <si>
    <t>和和壹品（重庆）实业有限公司渝北分公司供气工程</t>
  </si>
  <si>
    <t>董清心商业供气工程</t>
  </si>
  <si>
    <t>蒋楷商业供气工程</t>
  </si>
  <si>
    <t>龙胜商业供气工程</t>
  </si>
  <si>
    <t>重庆乡媳妇食品有限公司供气工程，重庆捣蛋熊科技有限公司供气工程</t>
  </si>
  <si>
    <t>重庆咖啡烘焙厂工业供气工程</t>
  </si>
  <si>
    <t>NO：03863614</t>
  </si>
  <si>
    <t>2019.07.19</t>
    <phoneticPr fontId="19" type="noConversion"/>
  </si>
  <si>
    <t>CDLX-DD18507</t>
    <phoneticPr fontId="19" type="noConversion"/>
  </si>
  <si>
    <t>CDLX-DD18509</t>
    <phoneticPr fontId="19" type="noConversion"/>
  </si>
  <si>
    <t>CDLX-DD18511</t>
    <phoneticPr fontId="19" type="noConversion"/>
  </si>
  <si>
    <t>CDLX-DD18512</t>
  </si>
  <si>
    <t>CDLX-DD18513</t>
  </si>
  <si>
    <t>CDLX-DD18514</t>
  </si>
  <si>
    <t>2017.07.19</t>
    <phoneticPr fontId="19" type="noConversion"/>
  </si>
  <si>
    <t>NO：03863613</t>
  </si>
  <si>
    <t>NO：03863611-12</t>
    <phoneticPr fontId="19" type="noConversion"/>
  </si>
  <si>
    <t>CDLX-DD18189</t>
  </si>
  <si>
    <t>代汶辛商业供气工程等</t>
  </si>
  <si>
    <t>CDLX-DD18393</t>
  </si>
  <si>
    <t>CDLX-DD18392</t>
  </si>
  <si>
    <t>汪强（牛津长寿启雅幼儿园）集体供气工程</t>
  </si>
  <si>
    <t>2018年长寿零星散户一期安装工程</t>
  </si>
  <si>
    <t>CDLX-DD19400</t>
    <phoneticPr fontId="19" type="noConversion"/>
  </si>
  <si>
    <t>悦城三路2号18幢2-1-3（贾铁旦）民用迁改燃气工程等205户散户工程</t>
    <phoneticPr fontId="19" type="noConversion"/>
  </si>
  <si>
    <t>重庆两江新区燃气有限责任公司</t>
  </si>
  <si>
    <t>2019.07.31</t>
    <phoneticPr fontId="19" type="noConversion"/>
  </si>
  <si>
    <t>NO：08776102</t>
    <phoneticPr fontId="19" type="noConversion"/>
  </si>
  <si>
    <t>专票</t>
    <phoneticPr fontId="19" type="noConversion"/>
  </si>
  <si>
    <t>2016-2018</t>
    <phoneticPr fontId="19" type="noConversion"/>
  </si>
  <si>
    <t>2019.08.06</t>
    <phoneticPr fontId="19" type="noConversion"/>
  </si>
  <si>
    <t>重庆长城汽车有限公司工业用气安装工程</t>
  </si>
  <si>
    <t>CDLX-DD19434</t>
    <phoneticPr fontId="19" type="noConversion"/>
  </si>
  <si>
    <t>2019.08.13</t>
    <phoneticPr fontId="19" type="noConversion"/>
  </si>
  <si>
    <t>NO：02032336-2337</t>
  </si>
  <si>
    <t>2019.01.30</t>
    <phoneticPr fontId="19" type="noConversion"/>
  </si>
  <si>
    <t>2019.07.01</t>
    <phoneticPr fontId="19" type="noConversion"/>
  </si>
  <si>
    <t>2019.07.01</t>
    <phoneticPr fontId="19" type="noConversion"/>
  </si>
  <si>
    <t>2018.12.17</t>
    <phoneticPr fontId="19" type="noConversion"/>
  </si>
  <si>
    <t>2019.08.06</t>
    <phoneticPr fontId="19" type="noConversion"/>
  </si>
  <si>
    <t>专票，重庆，2019.01.25到</t>
    <phoneticPr fontId="19" type="noConversion"/>
  </si>
  <si>
    <t>2019年重庆收款明细</t>
    <phoneticPr fontId="19" type="noConversion"/>
  </si>
  <si>
    <t>2019.04.12退重庆渝川公司款：</t>
    <phoneticPr fontId="19" type="noConversion"/>
  </si>
  <si>
    <t>收款</t>
    <phoneticPr fontId="19" type="noConversion"/>
  </si>
  <si>
    <t>付款</t>
    <phoneticPr fontId="19" type="noConversion"/>
  </si>
  <si>
    <t>小计</t>
    <phoneticPr fontId="19" type="noConversion"/>
  </si>
  <si>
    <t>宏达开重庆票：110904， 收科泰发票：64004</t>
    <phoneticPr fontId="19" type="noConversion"/>
  </si>
  <si>
    <t>重庆差票：</t>
    <phoneticPr fontId="19" type="noConversion"/>
  </si>
  <si>
    <t>未付款</t>
    <phoneticPr fontId="19" type="noConversion"/>
  </si>
  <si>
    <t>未付金额</t>
    <phoneticPr fontId="19" type="noConversion"/>
  </si>
  <si>
    <t>CDLX-DD18370</t>
    <phoneticPr fontId="19" type="noConversion"/>
  </si>
  <si>
    <t>2019.08.20</t>
    <phoneticPr fontId="19" type="noConversion"/>
  </si>
  <si>
    <t>NO:03863616</t>
    <phoneticPr fontId="19" type="noConversion"/>
  </si>
  <si>
    <t>南川金山二路（K720-K741段）燃气管道保护工程</t>
    <phoneticPr fontId="19" type="noConversion"/>
  </si>
  <si>
    <t>2019.08.22</t>
    <phoneticPr fontId="19" type="noConversion"/>
  </si>
  <si>
    <t>NO:02032353</t>
    <phoneticPr fontId="19" type="noConversion"/>
  </si>
  <si>
    <t>CDLX-DD19441</t>
    <phoneticPr fontId="19" type="noConversion"/>
  </si>
  <si>
    <t>专票,2019.08.26到</t>
    <phoneticPr fontId="19" type="noConversion"/>
  </si>
  <si>
    <t>重庆市南川区长运建设发展有限责任公司</t>
    <phoneticPr fontId="19" type="noConversion"/>
  </si>
  <si>
    <t>专票,2019.08.26到100000,2019.09.18到</t>
    <phoneticPr fontId="19" type="noConversion"/>
  </si>
  <si>
    <t>未付金额</t>
    <phoneticPr fontId="19" type="noConversion"/>
  </si>
  <si>
    <t>2016-2019年9月27宏达共收款</t>
    <phoneticPr fontId="19" type="noConversion"/>
  </si>
  <si>
    <t>2019.10.10</t>
    <phoneticPr fontId="19" type="noConversion"/>
  </si>
  <si>
    <t>2019.10.14</t>
    <phoneticPr fontId="19" type="noConversion"/>
  </si>
  <si>
    <t>2019.10.22</t>
    <phoneticPr fontId="19" type="noConversion"/>
  </si>
  <si>
    <t>CDLX-DD18323等</t>
  </si>
  <si>
    <t>江北区新镇区盛世大厦第一层18号、21号（刘朝美）商业燃气工程等148个工程</t>
  </si>
  <si>
    <t>NO：08245744-46</t>
  </si>
  <si>
    <t>CDLX-DD17112</t>
  </si>
  <si>
    <t>巴南麻柳沿江开发区园区燃气管网工程（一期）</t>
    <phoneticPr fontId="19" type="noConversion"/>
  </si>
  <si>
    <t>NO：08245754</t>
  </si>
  <si>
    <t>CDLX-DD18296</t>
  </si>
  <si>
    <t>重庆两江新区鱼复组团重庆市第二看守所安装工程</t>
  </si>
  <si>
    <t>2019.10.16</t>
    <phoneticPr fontId="19" type="noConversion"/>
  </si>
  <si>
    <t>NO：08245755</t>
  </si>
  <si>
    <t>NO：08245756</t>
  </si>
  <si>
    <t>CDLX-DD19062</t>
  </si>
  <si>
    <t>南川尚都会所新辰民用气安装工程</t>
  </si>
  <si>
    <t>CDLX-DD19084</t>
  </si>
  <si>
    <t>南川金科世锦城（三期一标段）民用气安装工程</t>
  </si>
  <si>
    <t>NO：08245757</t>
  </si>
  <si>
    <t>NO：08245758</t>
  </si>
  <si>
    <t>CDLX-DD18386</t>
  </si>
  <si>
    <t>南川龙岩工业园区公租房第8栋民用气安装工程</t>
  </si>
  <si>
    <t>CDLX-DD18055</t>
  </si>
  <si>
    <t>南川凤华玻璃供气工程</t>
  </si>
  <si>
    <t>NO：08245759-60</t>
  </si>
  <si>
    <t>CDLX-DD18434</t>
  </si>
  <si>
    <t>两江分公司复盛、蔡家区域2018年集体、商业及民用气零星散户安装工程</t>
  </si>
  <si>
    <t>NO：08245762</t>
  </si>
  <si>
    <t>CDLX-DD18470</t>
  </si>
  <si>
    <t>长寿区阳鹤山片区天然气管改线工程（草新线）</t>
  </si>
  <si>
    <t>2019.10.24</t>
    <phoneticPr fontId="19" type="noConversion"/>
  </si>
  <si>
    <t>NO：08245767</t>
  </si>
  <si>
    <t>CDLX-DD18223</t>
  </si>
  <si>
    <t>长寿区阳鹤山片区草渡线、涪化线迁改工程</t>
  </si>
  <si>
    <t>NO：08245768-69</t>
  </si>
  <si>
    <t>2019.11.18</t>
    <phoneticPr fontId="19" type="noConversion"/>
  </si>
  <si>
    <t>专票，2019.11.20到</t>
    <phoneticPr fontId="19" type="noConversion"/>
  </si>
  <si>
    <t>CDLX-DD17288</t>
  </si>
  <si>
    <t>SCLN-DD180724</t>
  </si>
  <si>
    <t>启迪协信星麗原项目一期供气工程</t>
  </si>
  <si>
    <t>SCLN-DD181128</t>
  </si>
  <si>
    <t>巴南麓铭府一期供气工程</t>
  </si>
  <si>
    <t>四川利能燃气工程设计有限公司</t>
    <phoneticPr fontId="19" type="noConversion"/>
  </si>
  <si>
    <t>2019.11.15</t>
    <phoneticPr fontId="19" type="noConversion"/>
  </si>
  <si>
    <t>NO：08974405</t>
  </si>
  <si>
    <t>NO：08974405</t>
    <phoneticPr fontId="19" type="noConversion"/>
  </si>
  <si>
    <t>NO：08974406</t>
  </si>
  <si>
    <t>NO：08974403</t>
  </si>
  <si>
    <t>SCLN-DD180724</t>
    <phoneticPr fontId="19" type="noConversion"/>
  </si>
  <si>
    <t>NO：08974404</t>
  </si>
  <si>
    <t>NO：08974404</t>
    <phoneticPr fontId="19" type="noConversion"/>
  </si>
  <si>
    <t>SCLN-DD171492</t>
  </si>
  <si>
    <t>融汇半岛十四期A组团供气工程</t>
  </si>
  <si>
    <t>CDLX-DD19546</t>
    <phoneticPr fontId="19" type="noConversion"/>
  </si>
  <si>
    <t>南川老城区片区集体、商业及民用气零星散户安装工程</t>
    <phoneticPr fontId="19" type="noConversion"/>
  </si>
  <si>
    <t>重庆市渝川燃气有限责任公司南川分公司</t>
    <phoneticPr fontId="19" type="noConversion"/>
  </si>
  <si>
    <t>2019.11.27</t>
    <phoneticPr fontId="19" type="noConversion"/>
  </si>
  <si>
    <t>NO：08974420</t>
    <phoneticPr fontId="19" type="noConversion"/>
  </si>
  <si>
    <t>CDLX-DD19375</t>
    <phoneticPr fontId="19" type="noConversion"/>
  </si>
  <si>
    <t>南川海怡天民用气安装工程</t>
  </si>
  <si>
    <t>NO：08974421</t>
  </si>
  <si>
    <t>CDLX-DD19309</t>
    <phoneticPr fontId="19" type="noConversion"/>
  </si>
  <si>
    <t>南川新东邦晓悦湾（一期）民用气安装工程</t>
  </si>
  <si>
    <t>NO：08974422</t>
  </si>
  <si>
    <t>CDLX-DD19086</t>
    <phoneticPr fontId="19" type="noConversion"/>
  </si>
  <si>
    <t>南川新壹城（三期）民用气安装工程</t>
    <phoneticPr fontId="19" type="noConversion"/>
  </si>
  <si>
    <t>NO：08974423</t>
  </si>
  <si>
    <t>CDLX-DD19308</t>
    <phoneticPr fontId="19" type="noConversion"/>
  </si>
  <si>
    <t>南川金科世锦城（三期二标段）民用气安装工程</t>
  </si>
  <si>
    <t>NO：08974424</t>
  </si>
  <si>
    <t>CDLX-DD19608</t>
    <phoneticPr fontId="19" type="noConversion"/>
  </si>
  <si>
    <t>西城2019年零星散户安装工程</t>
  </si>
  <si>
    <t>重庆凯源石油天然气有限责任公司</t>
    <phoneticPr fontId="19" type="noConversion"/>
  </si>
  <si>
    <t>NO：08974425</t>
  </si>
  <si>
    <t>CDLX-DD17210</t>
    <phoneticPr fontId="19" type="noConversion"/>
  </si>
  <si>
    <t>南川配气站页岩气互汇互通改造工程</t>
  </si>
  <si>
    <t>NO：08974426-28</t>
    <phoneticPr fontId="19" type="noConversion"/>
  </si>
  <si>
    <t>CDLX-DD18330</t>
    <phoneticPr fontId="19" type="noConversion"/>
  </si>
  <si>
    <t>南川良瑜国际养生谷燃气管道工程</t>
  </si>
  <si>
    <t>NO：08974429-30</t>
    <phoneticPr fontId="19" type="noConversion"/>
  </si>
  <si>
    <t>重庆三大伟业制药有限公司</t>
  </si>
  <si>
    <t>2019.10.24到5000元，2019.12.03到5000</t>
    <phoneticPr fontId="19" type="noConversion"/>
  </si>
  <si>
    <t>专票,2019.11.06</t>
    <phoneticPr fontId="19" type="noConversion"/>
  </si>
  <si>
    <t>重庆筷火哥食品有限公司工业用气安装工程</t>
  </si>
  <si>
    <t>重庆筷火哥食品有限公司</t>
    <phoneticPr fontId="19" type="noConversion"/>
  </si>
  <si>
    <t>2019.12.10到10000</t>
    <phoneticPr fontId="19" type="noConversion"/>
  </si>
  <si>
    <t>专票,2019.12.17到</t>
    <phoneticPr fontId="19" type="noConversion"/>
  </si>
  <si>
    <t>专票，重庆,2018.06.05收21690，,219.12.17到2410</t>
    <phoneticPr fontId="19" type="noConversion"/>
  </si>
  <si>
    <t>CDLX-DD19572</t>
    <phoneticPr fontId="19" type="noConversion"/>
  </si>
  <si>
    <t>CDLX-DD18522</t>
    <phoneticPr fontId="19" type="noConversion"/>
  </si>
  <si>
    <t>2019.12.05</t>
    <phoneticPr fontId="19" type="noConversion"/>
  </si>
  <si>
    <t>NO：08974441</t>
    <phoneticPr fontId="19" type="noConversion"/>
  </si>
  <si>
    <t>重庆市渝川燃气有限责任公司江津分公司</t>
    <phoneticPr fontId="19" type="noConversion"/>
  </si>
  <si>
    <r>
      <rPr>
        <sz val="10"/>
        <color rgb="FF4B4B4B"/>
        <rFont val="宋体"/>
        <family val="3"/>
        <charset val="134"/>
      </rPr>
      <t>江津分公司</t>
    </r>
    <r>
      <rPr>
        <sz val="10"/>
        <color rgb="FF4B4B4B"/>
        <rFont val="Lucida Sans Unicode"/>
        <family val="2"/>
      </rPr>
      <t>2018</t>
    </r>
    <r>
      <rPr>
        <sz val="10"/>
        <color rgb="FF4B4B4B"/>
        <rFont val="宋体"/>
        <family val="3"/>
        <charset val="134"/>
      </rPr>
      <t>年集体、商业及民用气零星散户安装工程</t>
    </r>
    <phoneticPr fontId="19" type="noConversion"/>
  </si>
  <si>
    <t>CDLX-DD19383</t>
    <phoneticPr fontId="19" type="noConversion"/>
  </si>
  <si>
    <r>
      <rPr>
        <sz val="10"/>
        <color rgb="FF4B4B4B"/>
        <rFont val="宋体"/>
        <family val="3"/>
        <charset val="134"/>
      </rPr>
      <t>江津分公司</t>
    </r>
    <r>
      <rPr>
        <sz val="10"/>
        <color rgb="FF4B4B4B"/>
        <rFont val="Lucida Sans Unicode"/>
        <family val="2"/>
      </rPr>
      <t>2019年集体、商业及民用气零星散户安装工程</t>
    </r>
    <r>
      <rPr>
        <sz val="10"/>
        <color rgb="FF4B4B4B"/>
        <rFont val="宋体"/>
        <family val="3"/>
        <charset val="134"/>
      </rPr>
      <t/>
    </r>
  </si>
  <si>
    <t>NO：08974442</t>
  </si>
  <si>
    <t>CDLX-DD19288</t>
    <phoneticPr fontId="19" type="noConversion"/>
  </si>
  <si>
    <t>NO：08974443</t>
  </si>
  <si>
    <t>开城高速公路重庆亿田天然气公司燃气管线迁改工程</t>
    <phoneticPr fontId="19" type="noConversion"/>
  </si>
  <si>
    <t>重庆亿田燃气有限责任公司</t>
    <phoneticPr fontId="19" type="noConversion"/>
  </si>
  <si>
    <t>2019.12.18</t>
    <phoneticPr fontId="19" type="noConversion"/>
  </si>
  <si>
    <t>NO：14565806</t>
    <phoneticPr fontId="19" type="noConversion"/>
  </si>
  <si>
    <t>2019.12.18</t>
    <phoneticPr fontId="19" type="noConversion"/>
  </si>
  <si>
    <t>NO：14565807</t>
  </si>
  <si>
    <t>CDLX-DD19121</t>
  </si>
  <si>
    <t>南川泽京第三大道（四期）民用气安装工程</t>
  </si>
  <si>
    <t>NO：14565808-809</t>
  </si>
  <si>
    <t>普票,2019.12.23到</t>
    <phoneticPr fontId="19" type="noConversion"/>
  </si>
  <si>
    <t>普票，2019.12.23到</t>
    <phoneticPr fontId="19" type="noConversion"/>
  </si>
  <si>
    <t>专票，作废</t>
    <phoneticPr fontId="19" type="noConversion"/>
  </si>
  <si>
    <t>CDLX-DD19685</t>
    <phoneticPr fontId="19" type="noConversion"/>
  </si>
  <si>
    <t>重庆页岩气公司通信网络升级改造工程初步设计（代可研）</t>
    <phoneticPr fontId="19" type="noConversion"/>
  </si>
  <si>
    <t>2019.12.24</t>
    <phoneticPr fontId="19" type="noConversion"/>
  </si>
  <si>
    <t>NO：15265738</t>
    <phoneticPr fontId="19" type="noConversion"/>
  </si>
  <si>
    <t>重庆页岩气勘探开发有限责任公司</t>
    <phoneticPr fontId="19" type="noConversion"/>
  </si>
  <si>
    <t>2019.12.19</t>
  </si>
  <si>
    <t>NO：14565838</t>
  </si>
  <si>
    <t>美的荣安公园天下商业预埋供气工程</t>
  </si>
  <si>
    <t>重庆市巴南区利豪无妨布厂工业天然气安装工程</t>
  </si>
  <si>
    <t>苏风裕商业天然气安装工程</t>
  </si>
  <si>
    <t>巴南赵家嘴棚户区一期改造供气工程</t>
  </si>
  <si>
    <t>NO：14565837</t>
  </si>
  <si>
    <t>斌鑫·江南御府E区供气工程</t>
  </si>
  <si>
    <t>金色时代二期民用燃气供气工程</t>
  </si>
  <si>
    <t>专票,2020.01.13</t>
    <phoneticPr fontId="19" type="noConversion"/>
  </si>
  <si>
    <t>专票,2018.05.29到,2019.08.06,2020.01.13付33500</t>
    <phoneticPr fontId="19" type="noConversion"/>
  </si>
  <si>
    <t>2019.01.30 2020.01.13</t>
    <phoneticPr fontId="19" type="noConversion"/>
  </si>
  <si>
    <t>专票，重庆,2018.02.11到99506,2018.09.28到12520,2019.01.30到654,</t>
    <phoneticPr fontId="19" type="noConversion"/>
  </si>
  <si>
    <t>专票，重庆，2019.01.25到，2020.01.13付10049</t>
    <phoneticPr fontId="19" type="noConversion"/>
  </si>
  <si>
    <t>专票，重庆，,2019.01.25到.2020.01.13付19081</t>
    <phoneticPr fontId="19" type="noConversion"/>
  </si>
  <si>
    <t>2020.01.13</t>
    <phoneticPr fontId="19" type="noConversion"/>
  </si>
  <si>
    <t>2019.11.18,  2020.01.13</t>
    <phoneticPr fontId="19" type="noConversion"/>
  </si>
  <si>
    <t>专票，2019.08.27到,2020.01.13付63173.88</t>
    <phoneticPr fontId="19" type="noConversion"/>
  </si>
  <si>
    <t>2019.04.18到20000,2020.01.13付</t>
    <phoneticPr fontId="19" type="noConversion"/>
  </si>
  <si>
    <t>普票,2019.07.31,2020.01.13付</t>
    <phoneticPr fontId="19" type="noConversion"/>
  </si>
  <si>
    <t>普票,2019.07.31，2020.01.13付</t>
    <phoneticPr fontId="19" type="noConversion"/>
  </si>
  <si>
    <t>专票,2019.11.27到</t>
    <phoneticPr fontId="19" type="noConversion"/>
  </si>
  <si>
    <t>重庆光明消防设备厂天然气迁改工程等115个工程</t>
  </si>
  <si>
    <t>NO：15265789-15265795</t>
  </si>
  <si>
    <t>2020.01.08</t>
    <phoneticPr fontId="19" type="noConversion"/>
  </si>
  <si>
    <t>2020.01.15到568491</t>
  </si>
  <si>
    <t>CDLX-DD19652</t>
  </si>
  <si>
    <t>两江分公司复盛、蔡家区域2018年集体、商业及民用气零星散户安装工程</t>
    <phoneticPr fontId="19" type="noConversion"/>
  </si>
  <si>
    <t>2019.12.27</t>
  </si>
  <si>
    <t>2019.12.27</t>
    <phoneticPr fontId="19" type="noConversion"/>
  </si>
  <si>
    <t>NO：15265777</t>
  </si>
  <si>
    <t>专票,2020.01.16</t>
    <phoneticPr fontId="19" type="noConversion"/>
  </si>
  <si>
    <t>专票,作废74671</t>
    <phoneticPr fontId="19" type="noConversion"/>
  </si>
  <si>
    <t>2019.05.21</t>
    <phoneticPr fontId="19" type="noConversion"/>
  </si>
  <si>
    <t>NO：05876556</t>
  </si>
  <si>
    <t>NO：14565835</t>
  </si>
  <si>
    <t>秦涛商业天然气气安装工程</t>
  </si>
  <si>
    <t>NO：14565834</t>
  </si>
  <si>
    <t>NO：14565833</t>
  </si>
  <si>
    <t>青杠重庆市骏成机械配件有限公司工业安装工程</t>
  </si>
  <si>
    <t>白沙赵燕丽等3户商业用户安装工程</t>
  </si>
  <si>
    <t>白沙代君等2户商业用气安装工程</t>
  </si>
  <si>
    <t>2019.12.23</t>
  </si>
  <si>
    <t>NO：15199994</t>
  </si>
  <si>
    <t>青杠桓大东方国际民用气安装工程（7幢、8幢）</t>
  </si>
  <si>
    <t>江津白沙锦鹤江城民用气安装工程（7幢、8幢、9幢、10幢）</t>
  </si>
  <si>
    <t>SCLN-DD190180</t>
  </si>
  <si>
    <t>巴南区外河坪储备地片区路网天然气改管工程</t>
  </si>
  <si>
    <t>NO：15200029</t>
  </si>
  <si>
    <t>SCLN-DD190404</t>
  </si>
  <si>
    <t>白居寺长江大桥改管工程</t>
  </si>
  <si>
    <t>SCLN-DD190213</t>
  </si>
  <si>
    <t>北碚蔡家组团中庚城二期（G区）民用气安装工程</t>
  </si>
  <si>
    <t>NO：15200028</t>
  </si>
  <si>
    <t>SCLN-DD190301</t>
  </si>
  <si>
    <t>汤山别院四期民用天然气安装工程</t>
  </si>
  <si>
    <t>NO：15200026</t>
  </si>
  <si>
    <t>SCLN-DD190780</t>
  </si>
  <si>
    <t>巴南走炒线管线更换工程</t>
  </si>
  <si>
    <t>NO：15200027</t>
  </si>
  <si>
    <t>SCLN-DD190793</t>
  </si>
  <si>
    <t>界石腊梅食府至清和鱼庄阀室天然气管线整改工程</t>
  </si>
  <si>
    <t>SCLN-DD190143</t>
  </si>
  <si>
    <t>巴南芸峰兰亭二期三标段供气工程</t>
  </si>
  <si>
    <t>NO：15200024</t>
  </si>
  <si>
    <t>SCLN-DD190413</t>
  </si>
  <si>
    <t>巴南融汇半岛香缇卡纳二期供气工程</t>
  </si>
  <si>
    <t>SCLN-DD190581</t>
  </si>
  <si>
    <t>巴南鸿雁无纺机械有限公司供气工程</t>
  </si>
  <si>
    <t>SCLN-DD171494</t>
  </si>
  <si>
    <t>界石海棠村天然气管道工程</t>
  </si>
  <si>
    <t>NO：15200039</t>
  </si>
  <si>
    <t>SCLN-DD181247</t>
  </si>
  <si>
    <t>巴南华远.海蓝城一期供气工程</t>
  </si>
  <si>
    <t>2019.12.25</t>
  </si>
  <si>
    <t>NO：15200044</t>
  </si>
  <si>
    <t>SCLN-DD181342</t>
  </si>
  <si>
    <t>巴南悦麓山一期供气工程</t>
  </si>
  <si>
    <t>SCLN-DD181624-1</t>
  </si>
  <si>
    <t>重庆两江新区龙石组团恒大云湖上郡（一期）民用气安装工程（设计）等2个项目-设计</t>
  </si>
  <si>
    <t>NO：15265743</t>
  </si>
  <si>
    <t>SCLN-DD181624-2</t>
  </si>
  <si>
    <t>SCLN-BD181981</t>
  </si>
  <si>
    <t>巴南招商依云江湾二期供气工程</t>
  </si>
  <si>
    <t>NO：15265745-47</t>
  </si>
  <si>
    <t>SCLN-DD181129</t>
  </si>
  <si>
    <t>巴南麓铭府二期供气工程</t>
  </si>
  <si>
    <t>SCLN-DD181640</t>
  </si>
  <si>
    <t>巴南斌鑫.江南御府B区一期供气工程</t>
  </si>
  <si>
    <t>SCLN-DD181641</t>
  </si>
  <si>
    <t>巴南中建.瑜和城一期供气工程</t>
  </si>
  <si>
    <t>SCLN-DD181796</t>
  </si>
  <si>
    <t>巴南李家沱龙湖春江天镜一期1组团供气工程</t>
  </si>
  <si>
    <t>SCLN-DD181887</t>
  </si>
  <si>
    <t>巴南李家沱龙湖春江天镜一期2组供气工程</t>
  </si>
  <si>
    <t>SCLN-DD181891</t>
  </si>
  <si>
    <t>巴南赵家嘴棚户区二期改造供气工程（洋房）</t>
  </si>
  <si>
    <t>SCLN-DD181892</t>
  </si>
  <si>
    <t>巴南赵家嘴棚户区二期改造供气工程（高层）</t>
  </si>
  <si>
    <t>SCLN-DD180258</t>
  </si>
  <si>
    <t>安澜镇石板垭村天然气管道工程</t>
  </si>
  <si>
    <t>NO：15265748</t>
  </si>
  <si>
    <t>SCLN-DD180940</t>
  </si>
  <si>
    <t>安澜镇南龙镇交接计量工程</t>
  </si>
  <si>
    <t>SCLN-DD181222</t>
  </si>
  <si>
    <t>南川长和星街民用气安装工程</t>
  </si>
  <si>
    <t>NO：15265749</t>
  </si>
  <si>
    <t>SCLN-DD181907</t>
  </si>
  <si>
    <t>南川凤江晓月农转非安置还房民用气安装工程</t>
  </si>
  <si>
    <t>SCLN-DD180761</t>
  </si>
  <si>
    <t>华宇小泉.雅舍民用72户天然气安装工程</t>
  </si>
  <si>
    <t>NO：15265759</t>
  </si>
  <si>
    <t>SCLN-DD181801</t>
  </si>
  <si>
    <t>丽都锦城佳苑天然气安装工程</t>
  </si>
  <si>
    <t>NO：15265762</t>
  </si>
  <si>
    <t>NO：15265788</t>
  </si>
  <si>
    <t>CDLX-DD19613</t>
  </si>
  <si>
    <t>九龙坡区分公司西敬线安全隐患整改</t>
  </si>
  <si>
    <t>2019.12.18</t>
  </si>
  <si>
    <t>NO：14565811</t>
  </si>
  <si>
    <t>专票,2020.01.16到</t>
    <phoneticPr fontId="19" type="noConversion"/>
  </si>
  <si>
    <t>CDLX-DD18330</t>
  </si>
  <si>
    <t>2019.12.20</t>
  </si>
  <si>
    <t>NO：15199998</t>
  </si>
  <si>
    <t>NO：15265776</t>
  </si>
  <si>
    <t>CDLX-DD19659</t>
  </si>
  <si>
    <t>2019年巴南零星散户（一期）天然气安装工程</t>
  </si>
  <si>
    <t>NO：14565810</t>
  </si>
  <si>
    <t>CDLX-DD18413</t>
  </si>
  <si>
    <t>李市2018年散户民用气安装工程</t>
  </si>
  <si>
    <t>2019.12.17</t>
  </si>
  <si>
    <t>NO：03863624-25，45153244</t>
  </si>
  <si>
    <t>CDLX-DD19143</t>
  </si>
  <si>
    <t>石蟆2019年（一期）散户民用气安装工程</t>
  </si>
  <si>
    <t>CDLX-DD19144</t>
  </si>
  <si>
    <t>青杆2019年（一期）散户民用气安装工程</t>
  </si>
  <si>
    <t>CDLX-DD19396</t>
  </si>
  <si>
    <t>来凤丝厂民用气改造工程</t>
  </si>
  <si>
    <t>CDLX-DD19249</t>
  </si>
  <si>
    <t>来凤2019年（一期）散户民用气安装工程</t>
  </si>
  <si>
    <t>CDLX-DD19140</t>
  </si>
  <si>
    <t>重庆青山工业有限责任公司供气分离移交天然气管道移位改造工程</t>
  </si>
  <si>
    <t>CDLX-DD19530</t>
  </si>
  <si>
    <t>丁家2019年（一期）散户民用气安装工程</t>
  </si>
  <si>
    <t>CDLX-DD19531</t>
  </si>
  <si>
    <t>石蟆2019年（二期）散户民用气安装工程</t>
  </si>
  <si>
    <t>CDLX-DD19532</t>
  </si>
  <si>
    <t>青杆20219年（二期）散户民用气安装工程</t>
  </si>
  <si>
    <t>丁家2018年（二期）散户民用气安装工程</t>
  </si>
  <si>
    <t>CDLX-DD19563</t>
  </si>
  <si>
    <t>何埂2019年散户民用气安装工程</t>
  </si>
  <si>
    <t>NO：45153245-46</t>
  </si>
  <si>
    <t>CDLX-DD19564</t>
  </si>
  <si>
    <t>石门2019年散户民用气安装工程</t>
  </si>
  <si>
    <t>CDLX-DD19565</t>
  </si>
  <si>
    <t>石门卫生院周转房散户民用气安装工程</t>
  </si>
  <si>
    <t>CDLX-DD19622</t>
  </si>
  <si>
    <t>白沙2019年（一期）散户民用气安装工程</t>
  </si>
  <si>
    <t>CDLX-DD19658</t>
  </si>
  <si>
    <t>白沙2019年（二期）散户民用气安装工程</t>
  </si>
  <si>
    <t>CDLX-DD19279</t>
  </si>
  <si>
    <t>白沙2019年东山社区（一期）散户民用气安装工程</t>
  </si>
  <si>
    <t>CDLX-DD19280</t>
  </si>
  <si>
    <t>白沙2019年红花店社区（一期）散户民用气安装工程</t>
  </si>
  <si>
    <t>共开票：9471620.33</t>
    <phoneticPr fontId="19" type="noConversion"/>
  </si>
  <si>
    <t>NO：00249230</t>
    <phoneticPr fontId="19" type="noConversion"/>
  </si>
  <si>
    <t>扣除2019年重庆市场费10万，年终奖金;112000</t>
    <phoneticPr fontId="19" type="noConversion"/>
  </si>
  <si>
    <t>合计应扣除212000</t>
    <phoneticPr fontId="19" type="noConversion"/>
  </si>
  <si>
    <t>专票,2020.02.28到</t>
    <phoneticPr fontId="19" type="noConversion"/>
  </si>
  <si>
    <t>普票,2020.01.21到</t>
    <phoneticPr fontId="19" type="noConversion"/>
  </si>
  <si>
    <t>专票,2020.01.19到</t>
    <phoneticPr fontId="19" type="noConversion"/>
  </si>
  <si>
    <t>2020.01.17</t>
    <phoneticPr fontId="19" type="noConversion"/>
  </si>
  <si>
    <t>2018.03.02 2018.09.11, 2020.01.17</t>
    <phoneticPr fontId="19" type="noConversion"/>
  </si>
  <si>
    <t>2020.01.13  2020.01.17</t>
    <phoneticPr fontId="19" type="noConversion"/>
  </si>
  <si>
    <t>专票，2019.12.30到,2020.01.13付204347.12,2020.01.17付</t>
    <phoneticPr fontId="19" type="noConversion"/>
  </si>
  <si>
    <t>专票,2020.01.19到,2020.01.17付13857.12</t>
    <phoneticPr fontId="19" type="noConversion"/>
  </si>
  <si>
    <t>2020.01.17付款</t>
    <phoneticPr fontId="19" type="noConversion"/>
  </si>
  <si>
    <t>差重庆款（1011907.88-106300）=905607.88</t>
    <phoneticPr fontId="19" type="noConversion"/>
  </si>
  <si>
    <t>专票,2020.03.27到</t>
    <phoneticPr fontId="19" type="noConversion"/>
  </si>
  <si>
    <t>专票,2020.04.15到</t>
    <phoneticPr fontId="19" type="noConversion"/>
  </si>
  <si>
    <t>CDLX-DD18245</t>
  </si>
  <si>
    <t>CDLX-DD20045</t>
    <phoneticPr fontId="19" type="noConversion"/>
  </si>
  <si>
    <t>团山堡路改建铜水线D610管道改建保护工程</t>
  </si>
  <si>
    <t>重庆富皇矿业有限公司</t>
    <phoneticPr fontId="19" type="noConversion"/>
  </si>
  <si>
    <t>2020.03.04</t>
  </si>
  <si>
    <t>NO：15327274</t>
  </si>
  <si>
    <t>专票2020.03.06到</t>
    <phoneticPr fontId="19" type="noConversion"/>
  </si>
  <si>
    <t>天然气巴渝B段巴南区中医院段管道保护工程</t>
    <phoneticPr fontId="19" type="noConversion"/>
  </si>
  <si>
    <t>重庆市巴南区中医院</t>
    <phoneticPr fontId="19" type="noConversion"/>
  </si>
  <si>
    <t>NO：45153248</t>
  </si>
  <si>
    <t>2020.03.20</t>
  </si>
  <si>
    <t>2020.03.20</t>
    <phoneticPr fontId="19" type="noConversion"/>
  </si>
  <si>
    <t>CDLX-DD1780030</t>
    <phoneticPr fontId="19" type="noConversion"/>
  </si>
  <si>
    <t>重庆中密建筑工程有限公司工业用气安装工程</t>
  </si>
  <si>
    <t>重庆中密建筑工程有限公司</t>
    <phoneticPr fontId="19" type="noConversion"/>
  </si>
  <si>
    <t>NO：15327293</t>
  </si>
  <si>
    <t>CDLX-DD20062</t>
    <phoneticPr fontId="19" type="noConversion"/>
  </si>
  <si>
    <t>CDLX-DD20046</t>
    <phoneticPr fontId="19" type="noConversion"/>
  </si>
  <si>
    <t>新西团线昕晖.麗台熙著段管道保护工程</t>
    <phoneticPr fontId="19" type="noConversion"/>
  </si>
  <si>
    <t>重庆昕晖旭瑞房地产开发有限公司</t>
    <phoneticPr fontId="19" type="noConversion"/>
  </si>
  <si>
    <t>2020.03.30</t>
    <phoneticPr fontId="19" type="noConversion"/>
  </si>
  <si>
    <t>NO：23890423</t>
  </si>
  <si>
    <t>2020.04.24</t>
    <phoneticPr fontId="19" type="noConversion"/>
  </si>
  <si>
    <t>,2020.04.20付7310</t>
    <phoneticPr fontId="19" type="noConversion"/>
  </si>
  <si>
    <t>退渝川款</t>
    <phoneticPr fontId="19" type="noConversion"/>
  </si>
  <si>
    <t>2020.04.16</t>
    <phoneticPr fontId="19" type="noConversion"/>
  </si>
  <si>
    <t>CDLX-DD19544</t>
  </si>
  <si>
    <t>南川桐栖学府民用气安装工程</t>
    <phoneticPr fontId="19" type="noConversion"/>
  </si>
  <si>
    <t>重庆市渝川燃气有限责任公司南川分公司</t>
    <phoneticPr fontId="19" type="noConversion"/>
  </si>
  <si>
    <t>NO：23890428</t>
  </si>
  <si>
    <t>CDLX-DD19440</t>
    <phoneticPr fontId="19" type="noConversion"/>
  </si>
  <si>
    <t>南川南侨豪荣华都（二期）民用气安装工程</t>
    <phoneticPr fontId="19" type="noConversion"/>
  </si>
  <si>
    <t>CDLX-DD19545</t>
    <phoneticPr fontId="19" type="noConversion"/>
  </si>
  <si>
    <t>南川翡翠世家民用气安装工程</t>
    <phoneticPr fontId="19" type="noConversion"/>
  </si>
  <si>
    <t>南川泽恺半岛北岸民用气安装工程</t>
    <phoneticPr fontId="19" type="noConversion"/>
  </si>
  <si>
    <t>CDLX-DD19479</t>
    <phoneticPr fontId="19" type="noConversion"/>
  </si>
  <si>
    <t>南川大观中医药产业园燃气管网工程（二期）</t>
  </si>
  <si>
    <t>CDLX-DD18271</t>
    <phoneticPr fontId="19" type="noConversion"/>
  </si>
  <si>
    <t>CDLX-DD19376</t>
    <phoneticPr fontId="19" type="noConversion"/>
  </si>
  <si>
    <t>南川龙岩工业园区纵一路、南一路燃气管网工程</t>
    <phoneticPr fontId="19" type="noConversion"/>
  </si>
  <si>
    <t>NO：23890429</t>
  </si>
  <si>
    <t>NO：23890430</t>
  </si>
  <si>
    <t>NO：23890431</t>
  </si>
  <si>
    <t>NO：23890432</t>
  </si>
  <si>
    <t>NO：23890433</t>
  </si>
  <si>
    <t>CDLX-DD20136</t>
    <phoneticPr fontId="19" type="noConversion"/>
  </si>
  <si>
    <t>中石化西南石油工程有限公司固井分公司工业用气安装工程</t>
    <phoneticPr fontId="19" type="noConversion"/>
  </si>
  <si>
    <t xml:space="preserve"> 中石化西南石油工程有限公司固井分公司</t>
    <phoneticPr fontId="19" type="noConversion"/>
  </si>
  <si>
    <t>2020.04.20</t>
    <phoneticPr fontId="19" type="noConversion"/>
  </si>
  <si>
    <t>NO：23890443</t>
  </si>
  <si>
    <t>CDLX-DD20031</t>
    <phoneticPr fontId="19" type="noConversion"/>
  </si>
  <si>
    <t>垫江县G243太平至梁平界工程建设项目沙坪镇天东内部集输管线迁改工程</t>
    <phoneticPr fontId="19" type="noConversion"/>
  </si>
  <si>
    <t>2020.04.27</t>
    <phoneticPr fontId="19" type="noConversion"/>
  </si>
  <si>
    <t>NO：45153249</t>
  </si>
  <si>
    <t>CDLX-DD20148</t>
  </si>
  <si>
    <t>双盛贸易有限公司工业用气安装工程</t>
    <phoneticPr fontId="19" type="noConversion"/>
  </si>
  <si>
    <t>2020.05.08</t>
  </si>
  <si>
    <t>NO：45153252</t>
  </si>
  <si>
    <t>普票，2020.05.13到</t>
  </si>
  <si>
    <t>NO：06993756</t>
  </si>
  <si>
    <t>NO：06993757</t>
  </si>
  <si>
    <t>NO：06993758</t>
  </si>
  <si>
    <t>NO：06993759-60</t>
    <phoneticPr fontId="19" type="noConversion"/>
  </si>
  <si>
    <t>NO：06993761</t>
    <phoneticPr fontId="19" type="noConversion"/>
  </si>
  <si>
    <t>NO：06993762</t>
  </si>
  <si>
    <t>NO：06993763</t>
  </si>
  <si>
    <t>NO：06993764</t>
  </si>
  <si>
    <t>NO：06993765</t>
  </si>
  <si>
    <t>NO：06993766-67</t>
    <phoneticPr fontId="19" type="noConversion"/>
  </si>
  <si>
    <t>NO：06993768</t>
    <phoneticPr fontId="19" type="noConversion"/>
  </si>
  <si>
    <t>NO：06993769</t>
  </si>
  <si>
    <t>CDLX-DD20117</t>
  </si>
  <si>
    <t>重庆创杰汽车配件制造有限公司工业用气安装工程</t>
    <phoneticPr fontId="19" type="noConversion"/>
  </si>
  <si>
    <t>NO：06993770</t>
  </si>
  <si>
    <t>2020.05.13</t>
    <phoneticPr fontId="19" type="noConversion"/>
  </si>
  <si>
    <t>2020.05.20</t>
    <phoneticPr fontId="19" type="noConversion"/>
  </si>
  <si>
    <t>专票2020.04.15到9000.</t>
  </si>
  <si>
    <t>普票,2020.05.27到</t>
    <phoneticPr fontId="19" type="noConversion"/>
  </si>
  <si>
    <t>专票，2020.05.28到</t>
    <phoneticPr fontId="19" type="noConversion"/>
  </si>
  <si>
    <t>2020.06.01</t>
    <phoneticPr fontId="19" type="noConversion"/>
  </si>
  <si>
    <t>专票，重庆2020.06.11到</t>
    <phoneticPr fontId="19" type="noConversion"/>
  </si>
  <si>
    <t>专票,2020.06.15到</t>
    <phoneticPr fontId="19" type="noConversion"/>
  </si>
  <si>
    <t>专票,2020.06.23到</t>
    <phoneticPr fontId="19" type="noConversion"/>
  </si>
  <si>
    <t>专票，重庆,2020.06.24到</t>
    <phoneticPr fontId="19" type="noConversion"/>
  </si>
  <si>
    <t>专票，重庆，2020.06.24到</t>
    <phoneticPr fontId="19" type="noConversion"/>
  </si>
  <si>
    <t>四川利能燃气工程设计有限公司</t>
    <phoneticPr fontId="19" type="noConversion"/>
  </si>
  <si>
    <t>专票，2020.06.15到</t>
    <phoneticPr fontId="19" type="noConversion"/>
  </si>
  <si>
    <t>南川大观中医药产业园燃气管网工程（二期）</t>
    <phoneticPr fontId="19" type="noConversion"/>
  </si>
  <si>
    <t>2020.06.01</t>
    <phoneticPr fontId="19" type="noConversion"/>
  </si>
  <si>
    <t>专票，重庆专票，重庆,2019.12.24到</t>
    <phoneticPr fontId="19" type="noConversion"/>
  </si>
  <si>
    <t>2020.07.03</t>
    <phoneticPr fontId="19" type="noConversion"/>
  </si>
  <si>
    <t>2020.01.17  2020.04.24  2020.07.03</t>
    <phoneticPr fontId="19" type="noConversion"/>
  </si>
  <si>
    <t>2020.07.03</t>
    <phoneticPr fontId="19" type="noConversion"/>
  </si>
  <si>
    <t>2020.06.01  2020.07.03</t>
    <phoneticPr fontId="19" type="noConversion"/>
  </si>
  <si>
    <t>2020.07.03付款</t>
    <phoneticPr fontId="19" type="noConversion"/>
  </si>
  <si>
    <t>普票，2020.07.09到</t>
    <phoneticPr fontId="19" type="noConversion"/>
  </si>
  <si>
    <t>普票，,2020.01.21到14760，2020.07.09到</t>
    <phoneticPr fontId="19" type="noConversion"/>
  </si>
  <si>
    <t>南充西南石油大学设计研究院有限责任公司</t>
    <phoneticPr fontId="19" type="noConversion"/>
  </si>
  <si>
    <t>四川利能燃气工程设计有限公司</t>
    <phoneticPr fontId="19" type="noConversion"/>
  </si>
  <si>
    <t>中国石油天然气股份有限公司西南油气田分公司重庆气矿</t>
    <phoneticPr fontId="19" type="noConversion"/>
  </si>
  <si>
    <t>中国石油天然气股份有限公司西南油气田分公司重庆天然气净化总厂</t>
    <phoneticPr fontId="19" type="noConversion"/>
  </si>
  <si>
    <t>重庆百味珍药业有限公司</t>
    <phoneticPr fontId="19" type="noConversion"/>
  </si>
  <si>
    <t>重庆恒久管道设备安装有限责任公司</t>
    <phoneticPr fontId="19" type="noConversion"/>
  </si>
  <si>
    <t>重庆惠证机械制造有限公司</t>
    <phoneticPr fontId="19" type="noConversion"/>
  </si>
  <si>
    <t>重庆凯源石油天然气有限责任公司</t>
    <phoneticPr fontId="19" type="noConversion"/>
  </si>
  <si>
    <t>重庆南川区先锋氧化铝有限公司</t>
    <phoneticPr fontId="19" type="noConversion"/>
  </si>
  <si>
    <t>重庆市环卫集团有限公司</t>
    <phoneticPr fontId="19" type="noConversion"/>
  </si>
  <si>
    <t>重庆市南川区永隆建设开发有限公司</t>
    <phoneticPr fontId="19" type="noConversion"/>
  </si>
  <si>
    <t>重庆市永川区石油天然气安装工程有限公司</t>
    <phoneticPr fontId="19" type="noConversion"/>
  </si>
  <si>
    <t>重庆市渝川燃气有限责任公司江津分公司</t>
    <phoneticPr fontId="19" type="noConversion"/>
  </si>
  <si>
    <t>重庆市渝川燃气有限责任公司万盛分公司</t>
    <phoneticPr fontId="19" type="noConversion"/>
  </si>
  <si>
    <t>达川商贸物流园区管理委员会</t>
    <phoneticPr fontId="19" type="noConversion"/>
  </si>
  <si>
    <t>大竹天康燃气有限公司</t>
    <phoneticPr fontId="19" type="noConversion"/>
  </si>
  <si>
    <t>南通安装集团股份有限公司</t>
    <phoneticPr fontId="19" type="noConversion"/>
  </si>
  <si>
    <t>重庆川港燃气有限公司</t>
    <phoneticPr fontId="19" type="noConversion"/>
  </si>
  <si>
    <t>重庆近贤房地产开发有限公司</t>
    <phoneticPr fontId="19" type="noConversion"/>
  </si>
  <si>
    <t>重庆凯源石油天然气有限责任公司</t>
    <phoneticPr fontId="19" type="noConversion"/>
  </si>
  <si>
    <t>重庆两江新区燃气有限责任公司</t>
    <phoneticPr fontId="19" type="noConversion"/>
  </si>
  <si>
    <t>重庆两江新区鱼复工业园建设投资有限公司</t>
    <phoneticPr fontId="19" type="noConversion"/>
  </si>
  <si>
    <t>重庆隆协机械有限公司</t>
    <phoneticPr fontId="19" type="noConversion"/>
  </si>
  <si>
    <t>垫江县交通重点项目建设指挥部</t>
    <phoneticPr fontId="19" type="noConversion"/>
  </si>
  <si>
    <t>重庆巴南天然气有限责任公司</t>
    <phoneticPr fontId="19" type="noConversion"/>
  </si>
  <si>
    <t>重庆创杰汽车配件制造有限公司</t>
    <phoneticPr fontId="19" type="noConversion"/>
  </si>
  <si>
    <t>重庆市双盛贸易有限公司</t>
    <phoneticPr fontId="19" type="noConversion"/>
  </si>
  <si>
    <t>CDLX-DD20151</t>
  </si>
  <si>
    <t>渝长高速扩能YCTJ16合同段1#弃土场卧渝线管道保护工程</t>
    <phoneticPr fontId="19" type="noConversion"/>
  </si>
  <si>
    <t>重庆得援建筑劳务有限责任公司</t>
    <phoneticPr fontId="19" type="noConversion"/>
  </si>
  <si>
    <t>2020.06.08</t>
    <phoneticPr fontId="19" type="noConversion"/>
  </si>
  <si>
    <t>专票，2020.07.30到</t>
    <phoneticPr fontId="19" type="noConversion"/>
  </si>
  <si>
    <t>差重庆款（1926249.88-106300）=1819949.9</t>
    <phoneticPr fontId="19" type="noConversion"/>
  </si>
  <si>
    <t>重庆森乐美生物科技有限公司工业用气安装工程</t>
    <phoneticPr fontId="19" type="noConversion"/>
  </si>
  <si>
    <t>CDLX-DD20152</t>
  </si>
  <si>
    <t>重庆森乐美生物科技有限公司</t>
    <phoneticPr fontId="19" type="noConversion"/>
  </si>
  <si>
    <t>2020.06.08</t>
    <phoneticPr fontId="19" type="noConversion"/>
  </si>
  <si>
    <t>NO：06993773</t>
    <phoneticPr fontId="19" type="noConversion"/>
  </si>
  <si>
    <t>专票2020.05.09到16000</t>
    <phoneticPr fontId="19" type="noConversion"/>
  </si>
  <si>
    <t>2020.08.05</t>
    <phoneticPr fontId="19" type="noConversion"/>
  </si>
  <si>
    <t>NO：06993776</t>
    <phoneticPr fontId="19" type="noConversion"/>
  </si>
  <si>
    <t>专票2020.05.29到20000</t>
    <phoneticPr fontId="19" type="noConversion"/>
  </si>
  <si>
    <t>花13井供朱杨镇工艺流程改造工程</t>
    <phoneticPr fontId="19" type="noConversion"/>
  </si>
  <si>
    <t>CDLX-DD20034</t>
    <phoneticPr fontId="19" type="noConversion"/>
  </si>
  <si>
    <t>重庆江津天然气有限责任公司</t>
    <phoneticPr fontId="19" type="noConversion"/>
  </si>
  <si>
    <t>NO：06993774</t>
  </si>
  <si>
    <t>2020.06.08</t>
    <phoneticPr fontId="19" type="noConversion"/>
  </si>
  <si>
    <t>专票，2020.07.28到，重庆燃气打款</t>
    <phoneticPr fontId="19" type="noConversion"/>
  </si>
  <si>
    <t>CDLX-DD20032</t>
    <phoneticPr fontId="19" type="noConversion"/>
  </si>
  <si>
    <t>铜陶路改扩建新峡渝线管道保护工程</t>
    <phoneticPr fontId="19" type="noConversion"/>
  </si>
  <si>
    <t>重庆鑫雄达建筑安装工程有限公司</t>
    <phoneticPr fontId="19" type="noConversion"/>
  </si>
  <si>
    <t>NO：06993783</t>
    <phoneticPr fontId="19" type="noConversion"/>
  </si>
  <si>
    <t>2020.06.10</t>
    <phoneticPr fontId="19" type="noConversion"/>
  </si>
  <si>
    <t>CDLX-DD20178</t>
    <phoneticPr fontId="19" type="noConversion"/>
  </si>
  <si>
    <t>中交隧道局第二工程有限公司重庆合长高速HC06标段项目经理部</t>
    <phoneticPr fontId="19" type="noConversion"/>
  </si>
  <si>
    <t>中交隧道工程局有限公司</t>
    <phoneticPr fontId="19" type="noConversion"/>
  </si>
  <si>
    <t>NO：45153254</t>
  </si>
  <si>
    <t>CDLX-DD20051</t>
    <phoneticPr fontId="19" type="noConversion"/>
  </si>
  <si>
    <t>渝中区大杨石组团黄荆社分区2-5-1/04地块重庆气矿卧渝线D426护管工程</t>
    <phoneticPr fontId="19" type="noConversion"/>
  </si>
  <si>
    <t>重庆中海海能房地产开发有限公司</t>
    <phoneticPr fontId="19" type="noConversion"/>
  </si>
  <si>
    <t>NO：11303909</t>
    <phoneticPr fontId="19" type="noConversion"/>
  </si>
  <si>
    <t>2020.06.29</t>
    <phoneticPr fontId="19" type="noConversion"/>
  </si>
  <si>
    <t>专票，2020.07.13</t>
    <phoneticPr fontId="19" type="noConversion"/>
  </si>
  <si>
    <t>专票</t>
    <phoneticPr fontId="19" type="noConversion"/>
  </si>
  <si>
    <t>CDLX-DD20193</t>
    <phoneticPr fontId="19" type="noConversion"/>
  </si>
  <si>
    <t>重庆两江燃气公司拆迁改项目2020年二季度燃气工程</t>
    <phoneticPr fontId="19" type="noConversion"/>
  </si>
  <si>
    <t>重庆燃气集团股份有限公司（重庆两江新区燃气有限责任公司）</t>
    <phoneticPr fontId="19" type="noConversion"/>
  </si>
  <si>
    <t>NO：11303900</t>
  </si>
  <si>
    <t>专票2020.06.29到</t>
  </si>
  <si>
    <t>CDLX-DD19587</t>
    <phoneticPr fontId="19" type="noConversion"/>
  </si>
  <si>
    <t>达州华川车辆制造3#车间（AR+C02)集中供气工程</t>
    <phoneticPr fontId="19" type="noConversion"/>
  </si>
  <si>
    <t>四川省信诚油气技术工程有限公司</t>
    <phoneticPr fontId="19" type="noConversion"/>
  </si>
  <si>
    <t>NO：19128073</t>
    <phoneticPr fontId="19" type="noConversion"/>
  </si>
  <si>
    <t>2020.06.22</t>
    <phoneticPr fontId="19" type="noConversion"/>
  </si>
  <si>
    <t>2020.07.09</t>
    <phoneticPr fontId="19" type="noConversion"/>
  </si>
  <si>
    <t>CDLX-DD19229</t>
    <phoneticPr fontId="19" type="noConversion"/>
  </si>
  <si>
    <t>开江县城市规划区内讲金线等三条管线迁改工程</t>
    <phoneticPr fontId="19" type="noConversion"/>
  </si>
  <si>
    <t>开江县城乡规划编制中心</t>
    <phoneticPr fontId="19" type="noConversion"/>
  </si>
  <si>
    <t>NO：77807916-17,49761014-1018</t>
    <phoneticPr fontId="19" type="noConversion"/>
  </si>
  <si>
    <t>2020.07.13</t>
    <phoneticPr fontId="19" type="noConversion"/>
  </si>
  <si>
    <t>普票，2020.08.05到</t>
  </si>
  <si>
    <t>CDLX-DD20258</t>
    <phoneticPr fontId="19" type="noConversion"/>
  </si>
  <si>
    <t>木耳镇（卢湾路连接道、石曹路）输气管道保护工程</t>
    <phoneticPr fontId="19" type="noConversion"/>
  </si>
  <si>
    <t>重庆市渝北区木耳镇人民政府</t>
    <phoneticPr fontId="19" type="noConversion"/>
  </si>
  <si>
    <t>NO：49761019-1020</t>
    <phoneticPr fontId="19" type="noConversion"/>
  </si>
  <si>
    <t>2020.07.21</t>
    <phoneticPr fontId="19" type="noConversion"/>
  </si>
  <si>
    <t>2020.08.10到</t>
    <phoneticPr fontId="19" type="noConversion"/>
  </si>
  <si>
    <t>普票,2020.08.13到</t>
    <phoneticPr fontId="19" type="noConversion"/>
  </si>
  <si>
    <t>2020年重庆收款明细</t>
    <phoneticPr fontId="19" type="noConversion"/>
  </si>
  <si>
    <t>专票</t>
    <phoneticPr fontId="19" type="noConversion"/>
  </si>
  <si>
    <t>专票,2020.08.21到</t>
    <phoneticPr fontId="19" type="noConversion"/>
  </si>
  <si>
    <t>专票,2020.08.24到</t>
    <phoneticPr fontId="19" type="noConversion"/>
  </si>
  <si>
    <t>CDLX-DD18312</t>
    <phoneticPr fontId="19" type="noConversion"/>
  </si>
  <si>
    <t>嘉吉路2号31幢附1号1-57（龙莲）商业燃气工程等96个工程</t>
    <phoneticPr fontId="19" type="noConversion"/>
  </si>
  <si>
    <t>重庆两江新区燃气有限责任公司</t>
    <phoneticPr fontId="19" type="noConversion"/>
  </si>
  <si>
    <t>NO;19128079-8083</t>
    <phoneticPr fontId="19" type="noConversion"/>
  </si>
  <si>
    <t>2020.08.06</t>
    <phoneticPr fontId="19" type="noConversion"/>
  </si>
  <si>
    <t>CDLX-DD20124</t>
    <phoneticPr fontId="19" type="noConversion"/>
  </si>
  <si>
    <t>重庆市长寿圣天公园天然气管保护工程</t>
    <phoneticPr fontId="19" type="noConversion"/>
  </si>
  <si>
    <t>重庆长寿开发投资（集团）有限公司</t>
    <phoneticPr fontId="19" type="noConversion"/>
  </si>
  <si>
    <t>NO：19128085</t>
  </si>
  <si>
    <t>2020.08.18</t>
    <phoneticPr fontId="19" type="noConversion"/>
  </si>
  <si>
    <t>CDLX-DD19702</t>
    <phoneticPr fontId="19" type="noConversion"/>
  </si>
  <si>
    <t>巴南零星散户（二期）天然气安装工程</t>
    <phoneticPr fontId="19" type="noConversion"/>
  </si>
  <si>
    <t>重庆凯源石油天然气有限责任公司</t>
    <phoneticPr fontId="19" type="noConversion"/>
  </si>
  <si>
    <t>NO:49668513</t>
    <phoneticPr fontId="19" type="noConversion"/>
  </si>
  <si>
    <t>2020.08.13</t>
    <phoneticPr fontId="19" type="noConversion"/>
  </si>
  <si>
    <t>NO:49668514</t>
  </si>
  <si>
    <t>巴南自由村民用天然气安装工程</t>
    <phoneticPr fontId="19" type="noConversion"/>
  </si>
  <si>
    <t>CDLX-DD20306</t>
    <phoneticPr fontId="19" type="noConversion"/>
  </si>
  <si>
    <t>专票，2020.08.31到</t>
    <phoneticPr fontId="19" type="noConversion"/>
  </si>
  <si>
    <t>2020.08.05 2020.09.01</t>
    <phoneticPr fontId="19" type="noConversion"/>
  </si>
  <si>
    <t>2020.09.01</t>
    <phoneticPr fontId="19" type="noConversion"/>
  </si>
  <si>
    <t>2020.06.01  2020.09.01</t>
    <phoneticPr fontId="19" type="noConversion"/>
  </si>
  <si>
    <t>重庆索米亚科技有限公司</t>
    <phoneticPr fontId="19" type="noConversion"/>
  </si>
  <si>
    <t>新疆北新路桥集团股份有限公司</t>
  </si>
  <si>
    <t>2020.08.27</t>
    <phoneticPr fontId="19" type="noConversion"/>
  </si>
  <si>
    <t>NO：19128109</t>
  </si>
  <si>
    <t>重庆市启心精神病医院有限公司</t>
  </si>
  <si>
    <t>2020.09.02到10000</t>
    <phoneticPr fontId="19" type="noConversion"/>
  </si>
  <si>
    <t>专票，2020.09.08到</t>
    <phoneticPr fontId="19" type="noConversion"/>
  </si>
  <si>
    <t>专票，2020.09.18到</t>
    <phoneticPr fontId="19" type="noConversion"/>
  </si>
  <si>
    <t>专票,2020.09.19到176418</t>
    <phoneticPr fontId="19" type="noConversion"/>
  </si>
  <si>
    <t>专票,2020.09.18到176418</t>
    <phoneticPr fontId="19" type="noConversion"/>
  </si>
  <si>
    <t>专票,2020.09.18到176418</t>
    <phoneticPr fontId="19" type="noConversion"/>
  </si>
  <si>
    <t>重庆索米亚科技有限公司集体用气安装工程</t>
  </si>
  <si>
    <t>CDLX-DD20390</t>
    <phoneticPr fontId="19" type="noConversion"/>
  </si>
  <si>
    <t>2020.09.04</t>
    <phoneticPr fontId="19" type="noConversion"/>
  </si>
  <si>
    <t>NO:49668517</t>
    <phoneticPr fontId="19" type="noConversion"/>
  </si>
  <si>
    <t>普票2020.09.01到10000</t>
    <phoneticPr fontId="19" type="noConversion"/>
  </si>
  <si>
    <t>九龙园区C区柏雅图一期民用气安装工程</t>
  </si>
  <si>
    <t>CDLX-DD19455</t>
    <phoneticPr fontId="19" type="noConversion"/>
  </si>
  <si>
    <t>重庆川港燃气有限公司</t>
    <phoneticPr fontId="19" type="noConversion"/>
  </si>
  <si>
    <t>NO：19128118</t>
    <phoneticPr fontId="19" type="noConversion"/>
  </si>
  <si>
    <t>巴南区重庆市康瀚置业有限公司荣安明月江南天然气安装工程等45个工程</t>
  </si>
  <si>
    <t>CDLX-DD18489</t>
    <phoneticPr fontId="19" type="noConversion"/>
  </si>
  <si>
    <t>重庆巴南天然气有限责任公司</t>
    <phoneticPr fontId="19" type="noConversion"/>
  </si>
  <si>
    <t>NO：19128119-121</t>
    <phoneticPr fontId="19" type="noConversion"/>
  </si>
  <si>
    <t>CDLX-DD20392</t>
    <phoneticPr fontId="19" type="noConversion"/>
  </si>
  <si>
    <t>2020.09.14</t>
    <phoneticPr fontId="19" type="noConversion"/>
  </si>
  <si>
    <t>NO：19085814</t>
    <phoneticPr fontId="19" type="noConversion"/>
  </si>
  <si>
    <t>重庆市启心精神病医院有限公司集体用气安装工程</t>
    <phoneticPr fontId="19" type="noConversion"/>
  </si>
  <si>
    <t>2020.09.14</t>
    <phoneticPr fontId="19" type="noConversion"/>
  </si>
  <si>
    <t>NO：19085817</t>
  </si>
  <si>
    <t>NO：19085816</t>
    <phoneticPr fontId="19" type="noConversion"/>
  </si>
  <si>
    <t>专票,2020.09.28到</t>
    <phoneticPr fontId="19" type="noConversion"/>
  </si>
  <si>
    <t>2020.09.28</t>
    <phoneticPr fontId="19" type="noConversion"/>
  </si>
  <si>
    <t xml:space="preserve"> </t>
    <phoneticPr fontId="19" type="noConversion"/>
  </si>
  <si>
    <t>专票，,220.09.18到,2020.09.25到27452,2020.09.29付211653</t>
    <phoneticPr fontId="19" type="noConversion"/>
  </si>
  <si>
    <t>专票，2020.09.18到176418，2020.09.29付38347</t>
    <phoneticPr fontId="19" type="noConversion"/>
  </si>
  <si>
    <t>专票,2020.09.30到</t>
    <phoneticPr fontId="19" type="noConversion"/>
  </si>
  <si>
    <t>CDLX-DD20372</t>
    <phoneticPr fontId="19" type="noConversion"/>
  </si>
  <si>
    <t>晏家（渝长高速便道）输气管道保护工程</t>
    <phoneticPr fontId="19" type="noConversion"/>
  </si>
  <si>
    <t>CDLX-DD20454</t>
  </si>
  <si>
    <t>CDLX-DD20455</t>
  </si>
  <si>
    <t>西团线江津万达地产公司万达项目1#.3#地块段管道保护工程</t>
    <phoneticPr fontId="19" type="noConversion"/>
  </si>
  <si>
    <t>重庆市江津区万达房地产开发有限公司</t>
  </si>
  <si>
    <t>NO：19085821</t>
  </si>
  <si>
    <t>NO：19085822</t>
  </si>
  <si>
    <t>2020.09.25</t>
    <phoneticPr fontId="19" type="noConversion"/>
  </si>
  <si>
    <t>2020.09.26</t>
  </si>
  <si>
    <t>普票，2020.10.20到</t>
    <phoneticPr fontId="19" type="noConversion"/>
  </si>
  <si>
    <t>2020.10.13</t>
    <phoneticPr fontId="19" type="noConversion"/>
  </si>
  <si>
    <t>NO：19085828</t>
    <phoneticPr fontId="19" type="noConversion"/>
  </si>
  <si>
    <t>江津万达地产公司万达项目1#.3#地块段天然气管道保护工程</t>
    <phoneticPr fontId="19" type="noConversion"/>
  </si>
  <si>
    <t>CDLX-DD20473</t>
    <phoneticPr fontId="19" type="noConversion"/>
  </si>
  <si>
    <t>綦江东部新城新街子上山道路东石线迁改工程</t>
    <phoneticPr fontId="19" type="noConversion"/>
  </si>
  <si>
    <t>重庆市綦江区城市建设投资有限公司</t>
    <phoneticPr fontId="19" type="noConversion"/>
  </si>
  <si>
    <t>南川恒大滨河左岸（一期)民用气安装工程</t>
  </si>
  <si>
    <t>南川分公司2020年零星散户安装工程（2020年3月至6月）</t>
    <phoneticPr fontId="19" type="noConversion"/>
  </si>
  <si>
    <t>文化大厦燃气管线及附属设施整改</t>
    <phoneticPr fontId="19" type="noConversion"/>
  </si>
  <si>
    <t>商业城燃气管线及附属设施整改</t>
    <phoneticPr fontId="19" type="noConversion"/>
  </si>
  <si>
    <t>南川良瑜国际养生谷（一期）民用气安装工程</t>
    <phoneticPr fontId="19" type="noConversion"/>
  </si>
  <si>
    <t>南川上江雅筑民用气安装工程</t>
    <phoneticPr fontId="19" type="noConversion"/>
  </si>
  <si>
    <t>重庆市渝川燃气有限责任公司南川分公司</t>
    <phoneticPr fontId="19" type="noConversion"/>
  </si>
  <si>
    <t>CDLX-DD20217</t>
    <phoneticPr fontId="19" type="noConversion"/>
  </si>
  <si>
    <t>CDLX-DD20370</t>
  </si>
  <si>
    <t>CDLX-DD20103</t>
  </si>
  <si>
    <t>CDLX-DD20104</t>
    <phoneticPr fontId="19" type="noConversion"/>
  </si>
  <si>
    <t>CDLX-DD20123</t>
    <phoneticPr fontId="19" type="noConversion"/>
  </si>
  <si>
    <t>CDLX-DD20157</t>
    <phoneticPr fontId="19" type="noConversion"/>
  </si>
  <si>
    <t>NO：19085829</t>
  </si>
  <si>
    <t>NO：19085830</t>
  </si>
  <si>
    <t>NO：19085831</t>
  </si>
  <si>
    <t>NO：19085832</t>
  </si>
  <si>
    <t>NO：190858334</t>
    <phoneticPr fontId="19" type="noConversion"/>
  </si>
  <si>
    <t>NO：19085835</t>
    <phoneticPr fontId="19" type="noConversion"/>
  </si>
  <si>
    <t>南川区东街（解放路）商业预埋</t>
    <phoneticPr fontId="19" type="noConversion"/>
  </si>
  <si>
    <t>CDLX-DD20194</t>
    <phoneticPr fontId="19" type="noConversion"/>
  </si>
  <si>
    <t>NO：19085836</t>
  </si>
  <si>
    <t>中南上悦城项目巴渝线A段临时迁改工程</t>
  </si>
  <si>
    <t>重庆鑫雄达建筑安装工程有限公司</t>
  </si>
  <si>
    <t>NO：31996587-6588</t>
  </si>
  <si>
    <t>2020.10.16</t>
    <phoneticPr fontId="19" type="noConversion"/>
  </si>
  <si>
    <t>CDLX-DD20336</t>
    <phoneticPr fontId="19" type="noConversion"/>
  </si>
  <si>
    <t>CDLX-DD20487</t>
    <phoneticPr fontId="19" type="noConversion"/>
  </si>
  <si>
    <t>重庆易升电梯配件有限公司</t>
    <phoneticPr fontId="19" type="noConversion"/>
  </si>
  <si>
    <t>重庆易升电梯配件有限公司工业用气安装工程</t>
  </si>
  <si>
    <t>NO31996584</t>
    <phoneticPr fontId="19" type="noConversion"/>
  </si>
  <si>
    <t xml:space="preserve"> </t>
    <phoneticPr fontId="19" type="noConversion"/>
  </si>
  <si>
    <t>江津德感五洲国际商贸城天然气安装工程</t>
  </si>
  <si>
    <t>江津德感街道篆山坪社区4组民用气安装工程</t>
    <phoneticPr fontId="19" type="noConversion"/>
  </si>
  <si>
    <t>重庆市渝川燃气有限责任公司江津分公司</t>
    <phoneticPr fontId="19" type="noConversion"/>
  </si>
  <si>
    <t>2020.10.22</t>
    <phoneticPr fontId="19" type="noConversion"/>
  </si>
  <si>
    <t>CDLX-DD19444</t>
    <phoneticPr fontId="19" type="noConversion"/>
  </si>
  <si>
    <t>CDLX-DD19443</t>
    <phoneticPr fontId="19" type="noConversion"/>
  </si>
  <si>
    <t>NO：31996589</t>
    <phoneticPr fontId="19" type="noConversion"/>
  </si>
  <si>
    <t>NO：31996590</t>
  </si>
  <si>
    <t>专票，2020.,10.28到44866.34</t>
    <phoneticPr fontId="19" type="noConversion"/>
  </si>
  <si>
    <t>专票，2020.11.05到</t>
    <phoneticPr fontId="19" type="noConversion"/>
  </si>
  <si>
    <t>普票,2019.09.24到20000,2020.11.05到20000</t>
    <phoneticPr fontId="19" type="noConversion"/>
  </si>
  <si>
    <t>专票,2020.11.06到</t>
    <phoneticPr fontId="19" type="noConversion"/>
  </si>
  <si>
    <t>专票,2020.11.19到</t>
    <phoneticPr fontId="19" type="noConversion"/>
  </si>
  <si>
    <t>重庆智灏科技有限责任公司</t>
  </si>
  <si>
    <t>CDLX-DD20554</t>
    <phoneticPr fontId="19" type="noConversion"/>
  </si>
  <si>
    <t>普票，2020.11.24到</t>
    <phoneticPr fontId="19" type="noConversion"/>
  </si>
  <si>
    <t xml:space="preserve">CDLX-DD19700
</t>
    <phoneticPr fontId="19" type="noConversion"/>
  </si>
  <si>
    <t xml:space="preserve">CDLX-DD19701
</t>
  </si>
  <si>
    <t>西城庆润富润广场一期民用气供气工程</t>
    <phoneticPr fontId="19" type="noConversion"/>
  </si>
  <si>
    <t>西城2019年零星散户安装工程（二期）</t>
  </si>
  <si>
    <t>2020.11.20</t>
    <phoneticPr fontId="19" type="noConversion"/>
  </si>
  <si>
    <t>2020.11.21</t>
  </si>
  <si>
    <t>NO：97754711</t>
    <phoneticPr fontId="19" type="noConversion"/>
  </si>
  <si>
    <t>NO：97754712</t>
  </si>
  <si>
    <t>普票</t>
    <phoneticPr fontId="19" type="noConversion"/>
  </si>
  <si>
    <t>重庆三大伟业制药有限公司工业用气安装工程</t>
  </si>
  <si>
    <t>重庆三大伟业制药有限公司</t>
    <phoneticPr fontId="19" type="noConversion"/>
  </si>
  <si>
    <t xml:space="preserve">CDLX-DD19556
</t>
    <phoneticPr fontId="19" type="noConversion"/>
  </si>
  <si>
    <t>2020.11.09</t>
    <phoneticPr fontId="19" type="noConversion"/>
  </si>
  <si>
    <t>NO：31996599</t>
    <phoneticPr fontId="19" type="noConversion"/>
  </si>
  <si>
    <t>专票</t>
    <phoneticPr fontId="19" type="noConversion"/>
  </si>
  <si>
    <t>CDLX--DD19011</t>
    <phoneticPr fontId="19" type="noConversion"/>
  </si>
  <si>
    <t>天东67井等5口泡排大修</t>
    <phoneticPr fontId="19" type="noConversion"/>
  </si>
  <si>
    <t>中国石油天然气气股份有限公司西南油气田分公司重庆气矿</t>
  </si>
  <si>
    <t>2020.11.11</t>
    <phoneticPr fontId="19" type="noConversion"/>
  </si>
  <si>
    <t>NO：31996613</t>
    <phoneticPr fontId="19" type="noConversion"/>
  </si>
  <si>
    <t>CDLX--DD20218</t>
  </si>
  <si>
    <t>南川新东邦晓悦湾（二期）民用气安装工程</t>
    <phoneticPr fontId="19" type="noConversion"/>
  </si>
  <si>
    <t>重庆市渝川燃气有限责任公司南川分公司</t>
    <phoneticPr fontId="19" type="noConversion"/>
  </si>
  <si>
    <t>CDLX--DD20370</t>
    <phoneticPr fontId="19" type="noConversion"/>
  </si>
  <si>
    <t>南川分公司2020年零星散户安装工程（2020年7月至11月）</t>
  </si>
  <si>
    <t>CDLX--DD20146</t>
    <phoneticPr fontId="19" type="noConversion"/>
  </si>
  <si>
    <t>梁平分公司2020年零星散户安装工程（2020年8月至9月）</t>
    <phoneticPr fontId="19" type="noConversion"/>
  </si>
  <si>
    <t>重庆市渝川燃气有限责任公司梁平分公司</t>
    <phoneticPr fontId="19" type="noConversion"/>
  </si>
  <si>
    <t>CDLX--DD20380</t>
  </si>
  <si>
    <t>重庆悦达 汽车运输有限公司天然气安装工程（庭院中压部分）</t>
    <phoneticPr fontId="19" type="noConversion"/>
  </si>
  <si>
    <t>CDLX--DD20379</t>
  </si>
  <si>
    <t>重庆悦旭房地产开发有限公司商业预埋天然气安装工程</t>
  </si>
  <si>
    <t>NO：31996614</t>
  </si>
  <si>
    <t>NO：31996615</t>
  </si>
  <si>
    <t>NO：31996616</t>
  </si>
  <si>
    <t>NO：31996617</t>
  </si>
  <si>
    <t>NO：31996618</t>
  </si>
  <si>
    <t>NO：31996619</t>
  </si>
  <si>
    <t>专票</t>
    <phoneticPr fontId="19" type="noConversion"/>
  </si>
  <si>
    <t>CDLX--DD20516</t>
    <phoneticPr fontId="19" type="noConversion"/>
  </si>
  <si>
    <t>重庆蓝漂纸制品有限公司工业用气安装工程</t>
    <phoneticPr fontId="19" type="noConversion"/>
  </si>
  <si>
    <t>重庆蓝漂纸制品有限公司</t>
  </si>
  <si>
    <t>NO：31996625</t>
    <phoneticPr fontId="19" type="noConversion"/>
  </si>
  <si>
    <t>重庆智灏科技有限责任公司工业用气安装工程</t>
  </si>
  <si>
    <t>NO：31996626</t>
  </si>
  <si>
    <t>专票,2020.12.03到</t>
    <phoneticPr fontId="19" type="noConversion"/>
  </si>
  <si>
    <t>专票,2020.12.03到</t>
    <phoneticPr fontId="19" type="noConversion"/>
  </si>
  <si>
    <t>NO;42899208</t>
  </si>
  <si>
    <t>NO;42899209</t>
  </si>
  <si>
    <t>SCLN-DD171493</t>
  </si>
  <si>
    <t>重庆公路物流基地东城大道至公平社区、金鹅村天然气管道工程</t>
  </si>
  <si>
    <t>SCLN-DD170632</t>
  </si>
  <si>
    <t>马坊配气站转供气工艺流程改造工程</t>
  </si>
  <si>
    <t>SCLN-DD192037</t>
  </si>
  <si>
    <t>南川翡翠蓝山（一期）民用气安装工程</t>
  </si>
  <si>
    <t>SCLN-DD192039</t>
  </si>
  <si>
    <t>南川泽京第三大道（五期）民用气安装工程</t>
  </si>
  <si>
    <t>NO;42899213</t>
  </si>
  <si>
    <t>SCLN-DD190470</t>
  </si>
  <si>
    <t>SCLN-DD190471</t>
  </si>
  <si>
    <t>SCLN-DD190591</t>
  </si>
  <si>
    <t>SCLN-DD190592</t>
  </si>
  <si>
    <t>重庆美邦农生物科技有限公司工业用气安装工程</t>
  </si>
  <si>
    <t>中国兵器工业第五九研究所工业用气安装工程</t>
  </si>
  <si>
    <t>重庆长城汽车有限公司工业用气安装工程（施工图代初设）</t>
  </si>
  <si>
    <t>SCLN-DD191193</t>
  </si>
  <si>
    <t>重庆臻胜包装科技有限公司供气用气安装工程</t>
  </si>
  <si>
    <t>SCLN-DD191338</t>
  </si>
  <si>
    <t>荣昌板桥洽洽瓜子新建调压柜工程</t>
  </si>
  <si>
    <t>SCLN-DD190146</t>
  </si>
  <si>
    <t>西铜线天然气管线地质隐患整改工程</t>
  </si>
  <si>
    <t>SCLN-DD200013</t>
  </si>
  <si>
    <t>南川奥园新红阳公园壹号（A区一期）民用气安装工程</t>
  </si>
  <si>
    <t>SCLN-DD200014</t>
  </si>
  <si>
    <t>南川城投天元民用气安装工程</t>
  </si>
  <si>
    <t>SCLN-DD200015</t>
  </si>
  <si>
    <t>南川贵博雅园（一期）民用气安装工程</t>
  </si>
  <si>
    <t>SCLN-DD200016</t>
  </si>
  <si>
    <t>南川金科世锦城（三期三标段）民用气安装工程</t>
  </si>
  <si>
    <t>SCLN-DD200084</t>
  </si>
  <si>
    <t>南川半溪福苑民用气安装工程</t>
  </si>
  <si>
    <t>NO;42899219-221</t>
  </si>
  <si>
    <t>SCLN-DD180782</t>
  </si>
  <si>
    <t>李市中心卫生院至李市一街管道整改工程</t>
  </si>
  <si>
    <t>SCLN-DD181420</t>
  </si>
  <si>
    <t>石蟆黄勇等3户商业用户安装工程</t>
  </si>
  <si>
    <t>SCLN-DD181421</t>
  </si>
  <si>
    <t>德感桃花酒厂工业用气安装工程</t>
  </si>
  <si>
    <t>SCLN-DD181993</t>
  </si>
  <si>
    <t>青杠重庆润丰物业等4户集体用气安装工程</t>
  </si>
  <si>
    <t>SCLN-DD181994</t>
  </si>
  <si>
    <t>青杠肖燕等3户商业用气安装工程</t>
  </si>
  <si>
    <t>SCLN-DD181995</t>
  </si>
  <si>
    <t>青杠王怀孝等3户商业用气安装工程</t>
  </si>
  <si>
    <t>SCLN-DD181996</t>
  </si>
  <si>
    <t>青杠曾随清等3户商业用气安装工程</t>
  </si>
  <si>
    <t>SCLN-DD181997</t>
  </si>
  <si>
    <t>青杠何检勇等3户商业用气安装工程</t>
  </si>
  <si>
    <t>SCLN-DD181998</t>
  </si>
  <si>
    <t>青杠周於梁等3户商业用气安装工程</t>
  </si>
  <si>
    <t>SCLN-DD181999</t>
  </si>
  <si>
    <t>青杠曾佑明等3户商业用气安装工程</t>
  </si>
  <si>
    <t>SCLN_DD182001</t>
  </si>
  <si>
    <t>永兴杨中莲等3户商业用气安装工程</t>
  </si>
  <si>
    <t>SCLN_DD182002</t>
  </si>
  <si>
    <t>白沙唐洪等3户商业用气安装工程</t>
  </si>
  <si>
    <t>SCLN_DD182003</t>
  </si>
  <si>
    <t>白沙温晓萍等3户商业用气安装工程</t>
  </si>
  <si>
    <t>SCLN_DD182004</t>
  </si>
  <si>
    <t>白沙杨勋华等3户商业用气安装工程</t>
  </si>
  <si>
    <t>SCLN_DD182005</t>
  </si>
  <si>
    <t>石门陈刚等2户商业用气安装工程</t>
  </si>
  <si>
    <t>SCLN_DD182006</t>
  </si>
  <si>
    <t>丁家林家春等4户商业用气安装工程</t>
  </si>
  <si>
    <t>SCLN_DD182007</t>
  </si>
  <si>
    <t>丁家谭夕林等4户商业用气安装工程</t>
  </si>
  <si>
    <t>SCLN_DD182008</t>
  </si>
  <si>
    <t>丁家肖桂杨等4户商业用气安装工程</t>
  </si>
  <si>
    <t>SCLN_DD182009</t>
  </si>
  <si>
    <t>丁家自来水厂等2户集体用气安装工程</t>
  </si>
  <si>
    <t>SCLN_DD182010</t>
  </si>
  <si>
    <t>何埂刘静濡等2户商业用气安装工程</t>
  </si>
  <si>
    <t>SCLN_DD182012</t>
  </si>
  <si>
    <t>来凤何方灿等3户商业用气安装工程</t>
  </si>
  <si>
    <t>SCLN_DD182016</t>
  </si>
  <si>
    <t>正兴雷玉琴等2户商业用气安装工程</t>
  </si>
  <si>
    <t>SCLN-DD181418</t>
  </si>
  <si>
    <t>白沙李成杰等3户商业用户安装工程</t>
  </si>
  <si>
    <t>SCLN-DD181419</t>
  </si>
  <si>
    <t>石蟆何德平等3户商业用户安装工程</t>
  </si>
  <si>
    <t>SCLN-DD181636</t>
  </si>
  <si>
    <t>永川区俊豪宽天下民用气安装工程</t>
  </si>
  <si>
    <t>SCLN-DD190463</t>
  </si>
  <si>
    <t>白沙王勇等3户商业用气安装工程</t>
  </si>
  <si>
    <t>SCLN-DD190464</t>
  </si>
  <si>
    <t>白沙杨洪等4户商业用气安装工程</t>
  </si>
  <si>
    <t>SCLN-DD190465</t>
  </si>
  <si>
    <t>白沙官天凤等4户商业用气安装工程</t>
  </si>
  <si>
    <t>SCLN-DD190466</t>
  </si>
  <si>
    <t>白沙王贵芳等4户商业用气安装工程</t>
  </si>
  <si>
    <t>SCLN-DD190467</t>
  </si>
  <si>
    <t>白沙张志鹏等4户商业用气安装工程</t>
  </si>
  <si>
    <t>SCLN-DD190468</t>
  </si>
  <si>
    <t>石蟆刁江英等3户商业用气安装工程</t>
  </si>
  <si>
    <t>SCLN-DD190469</t>
  </si>
  <si>
    <t>石蟆罗敏等3户商业用气安装工程</t>
  </si>
  <si>
    <t>SCLN-DD190462</t>
  </si>
  <si>
    <t>江津白沙铂蓝城市民用气安装工程（5幢、9幢）</t>
  </si>
  <si>
    <t>SCLN-DD191283</t>
  </si>
  <si>
    <t>来凤新城民用气安装工程</t>
  </si>
  <si>
    <t>SCLN-DD190144</t>
  </si>
  <si>
    <t>巴南千江府二期一标段供气工程</t>
  </si>
  <si>
    <t>SCLN-DD190376</t>
  </si>
  <si>
    <t>巴南协信天骄溪悦三期供气工程</t>
  </si>
  <si>
    <t>SCLN-DD190411</t>
  </si>
  <si>
    <t>巴南融创金裕四期供气工程</t>
  </si>
  <si>
    <t>SCLN-DD190641</t>
  </si>
  <si>
    <t>巴南民主村.久聚康养老中心供气工程</t>
  </si>
  <si>
    <t>SCLN-DD191132</t>
  </si>
  <si>
    <t>重庆胡氏机械供气工程</t>
  </si>
  <si>
    <t>NO：42899247</t>
  </si>
  <si>
    <t>SCLN-DD190142</t>
  </si>
  <si>
    <t>巴南斌鑫江南御府B区二期供气工程</t>
  </si>
  <si>
    <t>NO：42899248</t>
  </si>
  <si>
    <t>SCLN-DD191711</t>
  </si>
  <si>
    <t>重庆达厚工贸发展有限公司供气工程</t>
  </si>
  <si>
    <t>SCLN-DD191712</t>
  </si>
  <si>
    <t>重庆鑫安达货架造成有限公司供气工程</t>
  </si>
  <si>
    <t>NO：42899249</t>
  </si>
  <si>
    <t>SCLN-DD190148</t>
  </si>
  <si>
    <t>巴南悠然路天然气管道安装工程</t>
  </si>
  <si>
    <t>SCLN-DD191147</t>
  </si>
  <si>
    <t>巴南区龙汇路天然气管道工程</t>
  </si>
  <si>
    <t>四川利能燃气工程设计有限公司</t>
    <phoneticPr fontId="48" type="noConversion"/>
  </si>
  <si>
    <t>2020.12.07</t>
    <phoneticPr fontId="48" type="noConversion"/>
  </si>
  <si>
    <t>SCLN-DD181339</t>
    <phoneticPr fontId="48" type="noConversion"/>
  </si>
  <si>
    <t>西城和威.山千院二、三期民用气供气工程（704户）</t>
    <phoneticPr fontId="48" type="noConversion"/>
  </si>
  <si>
    <t>2020.12..07</t>
    <phoneticPr fontId="48" type="noConversion"/>
  </si>
  <si>
    <t>NO;42899212</t>
    <phoneticPr fontId="48" type="noConversion"/>
  </si>
  <si>
    <t>NO;42899213</t>
    <phoneticPr fontId="48" type="noConversion"/>
  </si>
  <si>
    <t>NO;42899214-15</t>
    <phoneticPr fontId="48" type="noConversion"/>
  </si>
  <si>
    <t>NO;42899216</t>
    <phoneticPr fontId="48" type="noConversion"/>
  </si>
  <si>
    <t>NO;42899219-221</t>
    <phoneticPr fontId="48" type="noConversion"/>
  </si>
  <si>
    <t>NO;42899227-228</t>
    <phoneticPr fontId="48" type="noConversion"/>
  </si>
  <si>
    <t>2020.12.07</t>
    <phoneticPr fontId="48" type="noConversion"/>
  </si>
  <si>
    <t>NO;42899229-230</t>
    <phoneticPr fontId="48" type="noConversion"/>
  </si>
  <si>
    <t>NO;42899246</t>
    <phoneticPr fontId="48" type="noConversion"/>
  </si>
  <si>
    <t>NO：42899246</t>
    <phoneticPr fontId="48" type="noConversion"/>
  </si>
  <si>
    <t>SCLN-DD191646</t>
  </si>
  <si>
    <t>花溪滨河路中段天然气改管工程</t>
  </si>
  <si>
    <t>NO:42899250</t>
  </si>
  <si>
    <t>2020.12.07</t>
    <phoneticPr fontId="19" type="noConversion"/>
  </si>
  <si>
    <t>SCLN-DD190702</t>
  </si>
  <si>
    <t>南城山水二期民用438户天然气安装工程</t>
  </si>
  <si>
    <t>巴南融创金奕时代供气工程</t>
  </si>
  <si>
    <t>SCLN-DD191529</t>
  </si>
  <si>
    <t>NO：42899256</t>
    <phoneticPr fontId="19" type="noConversion"/>
  </si>
  <si>
    <t>NO：42899257</t>
  </si>
  <si>
    <t>NO：42899258</t>
  </si>
  <si>
    <t>专票,2020.12.16到</t>
    <phoneticPr fontId="19" type="noConversion"/>
  </si>
  <si>
    <t>2020.12.17</t>
    <phoneticPr fontId="19" type="noConversion"/>
  </si>
  <si>
    <t>NO：19350142</t>
    <phoneticPr fontId="19" type="noConversion"/>
  </si>
  <si>
    <t>2020.12.17</t>
    <phoneticPr fontId="19" type="noConversion"/>
  </si>
  <si>
    <t>NO：19350143</t>
    <phoneticPr fontId="19" type="noConversion"/>
  </si>
  <si>
    <t>重庆市渝川燃气有限责任公司南川分公司</t>
    <phoneticPr fontId="19" type="noConversion"/>
  </si>
  <si>
    <t>CDLX-DD20104</t>
    <phoneticPr fontId="19" type="noConversion"/>
  </si>
  <si>
    <t>商业城燃气管线及附属设施整改</t>
    <phoneticPr fontId="19" type="noConversion"/>
  </si>
  <si>
    <t>CDLX-DD20033</t>
  </si>
  <si>
    <t>云万线三峡应急医院段管道迁改工程</t>
  </si>
  <si>
    <t>重庆市万州城市建设综合开发有限公司</t>
  </si>
  <si>
    <t>NO：97754713-715</t>
  </si>
  <si>
    <t>2020.12.17</t>
    <phoneticPr fontId="19" type="noConversion"/>
  </si>
  <si>
    <t>普票</t>
    <phoneticPr fontId="19" type="noConversion"/>
  </si>
  <si>
    <t>2020.12.18</t>
  </si>
  <si>
    <t>NO:19350167</t>
    <phoneticPr fontId="19" type="noConversion"/>
  </si>
  <si>
    <t>CDLX-DD20105</t>
  </si>
  <si>
    <t>南川区2020年老旧小区燃气管线改造工程</t>
  </si>
  <si>
    <t>NO:19350168</t>
  </si>
  <si>
    <t>CDLX-DD20094</t>
  </si>
  <si>
    <t>南川区东街（解放路）商业预埋</t>
  </si>
  <si>
    <t>NO:19350169</t>
  </si>
  <si>
    <t>CDLX-DD20380</t>
    <phoneticPr fontId="19" type="noConversion"/>
  </si>
  <si>
    <t>重庆悦达 汽车运输有限公司天然气安装工程（庭院中压部分）</t>
  </si>
  <si>
    <t>2020.12.18</t>
    <phoneticPr fontId="19" type="noConversion"/>
  </si>
  <si>
    <t>NO:19350170</t>
  </si>
  <si>
    <t>CDLX-DD20379</t>
    <phoneticPr fontId="19" type="noConversion"/>
  </si>
  <si>
    <t>NO:19350171</t>
  </si>
  <si>
    <t>CDLX-DD20508</t>
  </si>
  <si>
    <t>重庆机场西区阀室燃气进站管线隐患整改勘察设计项目</t>
  </si>
  <si>
    <t>重庆机场集团有限公司</t>
  </si>
  <si>
    <t>NO:19350173-174</t>
    <phoneticPr fontId="19" type="noConversion"/>
  </si>
  <si>
    <t>文化大厦燃气管线及附属设施整改</t>
  </si>
  <si>
    <t>2020.12.22</t>
    <phoneticPr fontId="19" type="noConversion"/>
  </si>
  <si>
    <t>NO:19350180</t>
    <phoneticPr fontId="19" type="noConversion"/>
  </si>
  <si>
    <t>CDLX-DD20104</t>
  </si>
  <si>
    <t>商业城燃气管线及附属设施整改</t>
    <phoneticPr fontId="19" type="noConversion"/>
  </si>
  <si>
    <t>NO:19350181</t>
  </si>
  <si>
    <t>万盛分公司2020年零星散户民用气安装工程（10月）</t>
  </si>
  <si>
    <t>CDLX-DD20559</t>
    <phoneticPr fontId="19" type="noConversion"/>
  </si>
  <si>
    <t>重庆市渝川燃气有限责任公司万盛分公司</t>
    <phoneticPr fontId="19" type="noConversion"/>
  </si>
  <si>
    <t>NO:19350182</t>
  </si>
  <si>
    <t>CDLX-DD20327</t>
  </si>
  <si>
    <t>开州作业区讲线管道滑坡应急整改</t>
  </si>
  <si>
    <t>NO:19350183</t>
  </si>
  <si>
    <t>新仁琅线仁沱镇民合村滑坡治理（工艺设计）</t>
  </si>
  <si>
    <t>CDLX-DD20488</t>
    <phoneticPr fontId="19" type="noConversion"/>
  </si>
  <si>
    <t>中国石油天然气股份有限公司西南油气田分公司重庆气矿</t>
    <phoneticPr fontId="19" type="noConversion"/>
  </si>
  <si>
    <t>2020.12.28</t>
    <phoneticPr fontId="19" type="noConversion"/>
  </si>
  <si>
    <t>NO:19294932</t>
    <phoneticPr fontId="19" type="noConversion"/>
  </si>
  <si>
    <t>2020.09.28  2020.09.29</t>
    <phoneticPr fontId="19" type="noConversion"/>
  </si>
  <si>
    <t>2019.08.06,   2020.01.17</t>
    <phoneticPr fontId="19" type="noConversion"/>
  </si>
  <si>
    <t>2019.08.06   ,2019.11.18</t>
    <phoneticPr fontId="19" type="noConversion"/>
  </si>
  <si>
    <t>2019.10.10   2020.12.18</t>
    <phoneticPr fontId="19" type="noConversion"/>
  </si>
  <si>
    <t>2020.09.28  2020.09.29  2020.12.18</t>
    <phoneticPr fontId="19" type="noConversion"/>
  </si>
  <si>
    <t>2020.07.03  2020.12.18</t>
    <phoneticPr fontId="19" type="noConversion"/>
  </si>
  <si>
    <t>2020.12.18</t>
    <phoneticPr fontId="19" type="noConversion"/>
  </si>
  <si>
    <t>2020.12.18 2020.12.28</t>
    <phoneticPr fontId="19" type="noConversion"/>
  </si>
  <si>
    <t>2020.12.28</t>
    <phoneticPr fontId="19" type="noConversion"/>
  </si>
  <si>
    <t>2020.09.01  2020.12.28</t>
    <phoneticPr fontId="19" type="noConversion"/>
  </si>
  <si>
    <t>专票2020.11.27到5000,2021.01.19到5000</t>
    <phoneticPr fontId="19" type="noConversion"/>
  </si>
  <si>
    <t>中国石油天然气股份有限公司西南油气田分公司重庆气矿</t>
  </si>
  <si>
    <t>专票,2021.01.22到</t>
    <phoneticPr fontId="19" type="noConversion"/>
  </si>
  <si>
    <t>专票，作废</t>
    <phoneticPr fontId="19" type="noConversion"/>
  </si>
  <si>
    <t>CDLX--DD19011</t>
  </si>
  <si>
    <t>天东67井等5口泡排大修</t>
  </si>
  <si>
    <t>NO：19294934</t>
  </si>
  <si>
    <t>中国石油天然气气股份有限公司西南油气田分公司重庆气矿</t>
    <phoneticPr fontId="19" type="noConversion"/>
  </si>
  <si>
    <t>2020.12.31</t>
    <phoneticPr fontId="19" type="noConversion"/>
  </si>
  <si>
    <t>专票,2021.01.27到</t>
    <phoneticPr fontId="19" type="noConversion"/>
  </si>
  <si>
    <t>专票2021.01.26到</t>
    <phoneticPr fontId="19" type="noConversion"/>
  </si>
  <si>
    <t>SCLN-DD181505</t>
    <phoneticPr fontId="19" type="noConversion"/>
  </si>
  <si>
    <t>专票，2021.02.03到</t>
    <phoneticPr fontId="19" type="noConversion"/>
  </si>
  <si>
    <t>4803120.82-250000-212000</t>
    <phoneticPr fontId="19" type="noConversion"/>
  </si>
  <si>
    <t>CDLX-DD20060</t>
  </si>
  <si>
    <t>南川区新城金山一路（客运西站段）道路建设项目燃气迁改工程</t>
    <phoneticPr fontId="19" type="noConversion"/>
  </si>
  <si>
    <t>重庆市南鸿建筑工程有限责任公司</t>
    <phoneticPr fontId="19" type="noConversion"/>
  </si>
  <si>
    <t>NO：19294939</t>
  </si>
  <si>
    <t>2021.01.13</t>
    <phoneticPr fontId="19" type="noConversion"/>
  </si>
  <si>
    <t>御景天水B组团卧渝线燃气管道迁改工程</t>
  </si>
  <si>
    <t>重庆天成缘江置业有限公司</t>
    <phoneticPr fontId="19" type="noConversion"/>
  </si>
  <si>
    <t>NO：19294940</t>
  </si>
  <si>
    <t>CDLX-DD20219</t>
    <phoneticPr fontId="19" type="noConversion"/>
  </si>
  <si>
    <t>青杆2020年（一期）散户民用气安装工程</t>
    <phoneticPr fontId="19" type="noConversion"/>
  </si>
  <si>
    <t>重庆市永川石油天然气安装工程有限公司</t>
  </si>
  <si>
    <t>NO：97754716-718</t>
  </si>
  <si>
    <t>CDLX-DD20589</t>
    <phoneticPr fontId="19" type="noConversion"/>
  </si>
  <si>
    <t>来凤2020年（一期）散户民用气安装工程</t>
  </si>
  <si>
    <t>朱沱2020年（一期）散户民用气安装工程</t>
  </si>
  <si>
    <t>CDLX-DD20590</t>
  </si>
  <si>
    <t>CDLX-DD20591</t>
  </si>
  <si>
    <t>李市2020年（一期）散户民用气安装工程</t>
  </si>
  <si>
    <t>CDLX-DD20592</t>
  </si>
  <si>
    <t>石蟆2020年（一期）散户民用气安装工程</t>
  </si>
  <si>
    <t>石门2020年（一期）散户民用气安装工程</t>
  </si>
  <si>
    <t>CDLX-DD20593</t>
  </si>
  <si>
    <t>丁家、正兴、马坊2020年（一期散户）民用气安装工程</t>
  </si>
  <si>
    <t>CDLX-DD20608</t>
  </si>
  <si>
    <t>CDLX-DD20609</t>
  </si>
  <si>
    <t>永兴2020年（一期）散户民用气安装工程</t>
  </si>
  <si>
    <t>CDLX-DD20610</t>
  </si>
  <si>
    <t>青杆2020年（二期）散户民用气安装工程</t>
  </si>
  <si>
    <t>CDLX-DD20643</t>
    <phoneticPr fontId="19" type="noConversion"/>
  </si>
  <si>
    <t>德感、何埂2020年散户民用气安装工程</t>
  </si>
  <si>
    <t>CDLX-DD20644</t>
  </si>
  <si>
    <t>白沙2020年红花店社区散户民用气安装工程</t>
  </si>
  <si>
    <t>NO：19294941</t>
  </si>
  <si>
    <t>SCLN-DD190147</t>
    <phoneticPr fontId="19" type="noConversion"/>
  </si>
  <si>
    <t>CDLX-DD21002</t>
  </si>
  <si>
    <t>重庆睿肖电动车有限公司工业用气安装工程</t>
  </si>
  <si>
    <t>重庆睿肖电动车有限公司</t>
    <phoneticPr fontId="19" type="noConversion"/>
  </si>
  <si>
    <t>2021.01.15</t>
    <phoneticPr fontId="19" type="noConversion"/>
  </si>
  <si>
    <t>NO：41191160</t>
  </si>
  <si>
    <t>CDLX-DD21003</t>
  </si>
  <si>
    <t>重庆七彩电动车有限公司工业用气安装工程</t>
  </si>
  <si>
    <t>重庆七彩电动车有限公司</t>
    <phoneticPr fontId="19" type="noConversion"/>
  </si>
  <si>
    <t>NO：41191161</t>
  </si>
  <si>
    <t>CDLX-DD20669</t>
  </si>
  <si>
    <t>重庆心联心实业有限公司工业用气安装工程</t>
  </si>
  <si>
    <t>重庆心联心实业有限公司</t>
    <phoneticPr fontId="19" type="noConversion"/>
  </si>
  <si>
    <t>NO：57271042</t>
  </si>
  <si>
    <t>渝北区玉峰山镇玉峰村13社等168个项目</t>
  </si>
  <si>
    <t>2021.01.20</t>
    <phoneticPr fontId="19" type="noConversion"/>
  </si>
  <si>
    <t>NO：41191166-172</t>
  </si>
  <si>
    <t>CDLX-DD20456</t>
  </si>
  <si>
    <t>CDLX-DD210019</t>
  </si>
  <si>
    <t>CDLX-DD20549</t>
  </si>
  <si>
    <t>矿山公园中门入口天然气保护工程</t>
  </si>
  <si>
    <t>重庆新科硕电缆桥架制造有限公司工业用气安装工程</t>
  </si>
  <si>
    <t>江津双福工业园区拓展祥恒创意（重庆）新材料天然气安装工程</t>
  </si>
  <si>
    <t>重庆临空文化旅游发展有限公司</t>
  </si>
  <si>
    <t>重庆新科硕电缆桥架制造有限公司</t>
  </si>
  <si>
    <t>祥恒创意（重庆）新材料有限公司</t>
  </si>
  <si>
    <t>NO：57271056</t>
  </si>
  <si>
    <t>2021.01.26</t>
    <phoneticPr fontId="19" type="noConversion"/>
  </si>
  <si>
    <t>NO：41191173</t>
  </si>
  <si>
    <t>NO：41191174</t>
  </si>
  <si>
    <t>2021.02.05</t>
    <phoneticPr fontId="19" type="noConversion"/>
  </si>
  <si>
    <t>专票，2021.02.05到</t>
    <phoneticPr fontId="19" type="noConversion"/>
  </si>
  <si>
    <t>专票，2021.02.03到</t>
    <phoneticPr fontId="19" type="noConversion"/>
  </si>
  <si>
    <t>专票，2021.02.05到</t>
    <phoneticPr fontId="19" type="noConversion"/>
  </si>
  <si>
    <t>2019.12.19</t>
    <phoneticPr fontId="19" type="noConversion"/>
  </si>
  <si>
    <t>专票,2021.02.05到</t>
    <phoneticPr fontId="19" type="noConversion"/>
  </si>
  <si>
    <t>2020.12.18   2020.12.28  2021.02.05 2021.03.03</t>
    <phoneticPr fontId="19" type="noConversion"/>
  </si>
  <si>
    <t>2021.03.03</t>
    <phoneticPr fontId="19" type="noConversion"/>
  </si>
  <si>
    <t>专票，2020.03.17到9000</t>
    <phoneticPr fontId="19" type="noConversion"/>
  </si>
  <si>
    <t>普票，,2020.04.16到</t>
    <phoneticPr fontId="19" type="noConversion"/>
  </si>
  <si>
    <t>扣除2020年重庆市场费10万，年终奖金;149000,快递费：6000，合计扣除：255000</t>
    <phoneticPr fontId="19" type="noConversion"/>
  </si>
  <si>
    <t>CDLX-DD210034</t>
  </si>
  <si>
    <t>佳研新材料科技（重庆）有限公司工业用气安装工程</t>
  </si>
  <si>
    <t>佳研新材料科技（重庆）有限公司</t>
  </si>
  <si>
    <t>2021.02.23</t>
    <phoneticPr fontId="19" type="noConversion"/>
  </si>
  <si>
    <t>NO：04843006</t>
    <phoneticPr fontId="19" type="noConversion"/>
  </si>
  <si>
    <t>NO：04843007</t>
  </si>
  <si>
    <t>CDLX-DD21007</t>
    <phoneticPr fontId="19" type="noConversion"/>
  </si>
  <si>
    <t>2021.02.03付款</t>
    <phoneticPr fontId="19" type="noConversion"/>
  </si>
  <si>
    <t>2021.03.12到25000</t>
    <phoneticPr fontId="19" type="noConversion"/>
  </si>
  <si>
    <t>专票2019.10.24到5000元，2019.12.03到5000</t>
    <phoneticPr fontId="19" type="noConversion"/>
  </si>
  <si>
    <t>2020.12.18到</t>
    <phoneticPr fontId="19" type="noConversion"/>
  </si>
  <si>
    <t>梁平集美东方民用气安装工程</t>
    <phoneticPr fontId="19" type="noConversion"/>
  </si>
  <si>
    <t>CDLX-DD20216</t>
    <phoneticPr fontId="19" type="noConversion"/>
  </si>
  <si>
    <t>NO：04843019-20</t>
    <phoneticPr fontId="19" type="noConversion"/>
  </si>
  <si>
    <t>重庆市渝川燃气有限责任公司梁平分公司</t>
    <phoneticPr fontId="19" type="noConversion"/>
  </si>
  <si>
    <t>2021.03.09</t>
    <phoneticPr fontId="19" type="noConversion"/>
  </si>
  <si>
    <t>CDLX-DD210043</t>
    <phoneticPr fontId="19" type="noConversion"/>
  </si>
  <si>
    <t>重庆太平洋精工科技有限公司工业用气安装工程</t>
    <phoneticPr fontId="19" type="noConversion"/>
  </si>
  <si>
    <t>重庆太平洋精工科技有限公司</t>
    <phoneticPr fontId="19" type="noConversion"/>
  </si>
  <si>
    <t>NO：04843021</t>
    <phoneticPr fontId="19" type="noConversion"/>
  </si>
  <si>
    <t>专票，2021.03.17到</t>
    <phoneticPr fontId="19" type="noConversion"/>
  </si>
  <si>
    <t>磷石膏综合利用及暂储场项目涉及输卤管道迁改工程</t>
    <phoneticPr fontId="19" type="noConversion"/>
  </si>
  <si>
    <t>CDLX-DD2010017</t>
  </si>
  <si>
    <t>中化重庆涪陵化工有限公司</t>
  </si>
  <si>
    <t>NO：41191175</t>
  </si>
  <si>
    <t>2021.01.26</t>
    <phoneticPr fontId="19" type="noConversion"/>
  </si>
  <si>
    <t>2021.04.23到</t>
    <phoneticPr fontId="19" type="noConversion"/>
  </si>
  <si>
    <t>2021.04.23</t>
    <phoneticPr fontId="19" type="noConversion"/>
  </si>
  <si>
    <t>2021.03.03  2021.04.23</t>
    <phoneticPr fontId="19" type="noConversion"/>
  </si>
  <si>
    <t>2021.04.09</t>
    <phoneticPr fontId="19" type="noConversion"/>
  </si>
  <si>
    <t>NO：57271059</t>
  </si>
  <si>
    <t>CDLX-DD17089</t>
    <phoneticPr fontId="19" type="noConversion"/>
  </si>
  <si>
    <t>重庆好姑爷食品有限公司供气工程</t>
  </si>
  <si>
    <t>重庆好姑爷食品有限公司（杜丹丹）</t>
    <phoneticPr fontId="19" type="noConversion"/>
  </si>
  <si>
    <t>NO：57271058</t>
    <phoneticPr fontId="19" type="noConversion"/>
  </si>
  <si>
    <t>2019.04.01</t>
    <phoneticPr fontId="19" type="noConversion"/>
  </si>
  <si>
    <t>2021.04.12</t>
    <phoneticPr fontId="19" type="noConversion"/>
  </si>
  <si>
    <t>NO：11689901</t>
    <phoneticPr fontId="19" type="noConversion"/>
  </si>
  <si>
    <t>重庆鑫凯木材有限公司工业用气安装工程</t>
  </si>
  <si>
    <t>重庆鑫凯木材有限公司</t>
    <phoneticPr fontId="19" type="noConversion"/>
  </si>
  <si>
    <t>CDLX-DD20098</t>
    <phoneticPr fontId="19" type="noConversion"/>
  </si>
  <si>
    <t>NO：11689900</t>
    <phoneticPr fontId="19" type="noConversion"/>
  </si>
  <si>
    <t>CDLX-DD20058</t>
    <phoneticPr fontId="19" type="noConversion"/>
  </si>
  <si>
    <t>重庆牧之舟食品有限公司工业用气安装工程</t>
  </si>
  <si>
    <t>重庆牧之舟食品有限公司</t>
    <phoneticPr fontId="19" type="noConversion"/>
  </si>
  <si>
    <t>NO：11689899</t>
    <phoneticPr fontId="19" type="noConversion"/>
  </si>
  <si>
    <t>重庆百腾信机电设备有限公司工业用气安装工程</t>
  </si>
  <si>
    <t>重庆百腾信机电设备有限公司</t>
    <phoneticPr fontId="19" type="noConversion"/>
  </si>
  <si>
    <t>CDLX-DD19573</t>
    <phoneticPr fontId="19" type="noConversion"/>
  </si>
  <si>
    <t>NO：11689904</t>
    <phoneticPr fontId="19" type="noConversion"/>
  </si>
  <si>
    <t>重庆吉美达门业有限公司用气安装工程</t>
  </si>
  <si>
    <t>重庆吉美达门业有限公司</t>
    <phoneticPr fontId="19" type="noConversion"/>
  </si>
  <si>
    <t>CDLX-DD20281</t>
    <phoneticPr fontId="19" type="noConversion"/>
  </si>
  <si>
    <t>2021.04.13</t>
    <phoneticPr fontId="19" type="noConversion"/>
  </si>
  <si>
    <t>NO：11689906</t>
    <phoneticPr fontId="19" type="noConversion"/>
  </si>
  <si>
    <t>重庆仙泽电力设备有限公司工业用气安装工程</t>
  </si>
  <si>
    <t>重庆仙泽电力设备有限公司</t>
    <phoneticPr fontId="19" type="noConversion"/>
  </si>
  <si>
    <t>NO：11689907</t>
  </si>
  <si>
    <t>CDLX-DD20274</t>
    <phoneticPr fontId="19" type="noConversion"/>
  </si>
  <si>
    <t>重庆欣艾格新材料有限公司工业用气安装工程</t>
  </si>
  <si>
    <t>CDLX-DD210086</t>
    <phoneticPr fontId="19" type="noConversion"/>
  </si>
  <si>
    <t>2021.05.24</t>
    <phoneticPr fontId="19" type="noConversion"/>
  </si>
  <si>
    <t>NO：11755723</t>
    <phoneticPr fontId="19" type="noConversion"/>
  </si>
  <si>
    <t>重庆欣艾格新材料有限公司</t>
  </si>
  <si>
    <t>CDLX-DD20616</t>
    <phoneticPr fontId="19" type="noConversion"/>
  </si>
  <si>
    <t>新牌坊立交卧渝线临时保护工程</t>
  </si>
  <si>
    <t>重庆临空都市基础设施建设运营有限公司</t>
  </si>
  <si>
    <t>NO：11755724</t>
  </si>
  <si>
    <t>CDLX-DD20725</t>
    <phoneticPr fontId="19" type="noConversion"/>
  </si>
  <si>
    <t>重庆市巴南区源丰汽车修理厂天然气安装工程</t>
  </si>
  <si>
    <t>重庆巴南天然气有限责任公司</t>
  </si>
  <si>
    <t>NO：11755725</t>
  </si>
  <si>
    <t>2020年还要扣除其他费用（李尧对）</t>
    <phoneticPr fontId="19" type="noConversion"/>
  </si>
  <si>
    <t>人和支流海绵设施项目-跨新峡渝457MM燃气管道专项保护设计</t>
  </si>
  <si>
    <t>CDLX-DD210040</t>
    <phoneticPr fontId="19" type="noConversion"/>
  </si>
  <si>
    <t>重庆渝隆环保有限公司</t>
  </si>
  <si>
    <t>2021.06.04</t>
    <phoneticPr fontId="19" type="noConversion"/>
  </si>
  <si>
    <t>NO：11765365</t>
    <phoneticPr fontId="19" type="noConversion"/>
  </si>
  <si>
    <t>中化涪陵磷石膏暂储场输卤管道迁改设计费</t>
  </si>
  <si>
    <t>CDLX-DD210017</t>
    <phoneticPr fontId="19" type="noConversion"/>
  </si>
  <si>
    <t>2021.06.10</t>
    <phoneticPr fontId="19" type="noConversion"/>
  </si>
  <si>
    <t>NO：11765379-380</t>
    <phoneticPr fontId="19" type="noConversion"/>
  </si>
  <si>
    <t>重庆市长寿区凤西片区天然气管改线工程（古桃路段）</t>
  </si>
  <si>
    <t>CDLX-DD210039</t>
    <phoneticPr fontId="19" type="noConversion"/>
  </si>
  <si>
    <t>2021.06.22</t>
    <phoneticPr fontId="19" type="noConversion"/>
  </si>
  <si>
    <t>NO：11765384-385</t>
    <phoneticPr fontId="19" type="noConversion"/>
  </si>
  <si>
    <t>椿萱大道麓山立交段两线等2条天然气管道仟管迁改工程（相两线D325、水两线D159）</t>
  </si>
  <si>
    <t>重庆市城市建设发展有限公司</t>
  </si>
  <si>
    <t>2021.06.22</t>
    <phoneticPr fontId="19" type="noConversion"/>
  </si>
  <si>
    <t>NO：57271063-1064</t>
    <phoneticPr fontId="19" type="noConversion"/>
  </si>
  <si>
    <t>CDLX-DD20232</t>
    <phoneticPr fontId="19" type="noConversion"/>
  </si>
  <si>
    <t>80%付款</t>
    <phoneticPr fontId="19" type="noConversion"/>
  </si>
  <si>
    <t>2021.07.23</t>
    <phoneticPr fontId="19" type="noConversion"/>
  </si>
  <si>
    <t>2021.07.01</t>
    <phoneticPr fontId="19" type="noConversion"/>
  </si>
  <si>
    <t>2021.07.01   2021.07.06</t>
    <phoneticPr fontId="19" type="noConversion"/>
  </si>
  <si>
    <t>2021.07.06</t>
    <phoneticPr fontId="19" type="noConversion"/>
  </si>
  <si>
    <t>2021.07.30</t>
    <phoneticPr fontId="19" type="noConversion"/>
  </si>
  <si>
    <t>2021.08.03到</t>
    <phoneticPr fontId="19" type="noConversion"/>
  </si>
  <si>
    <t>专票2021.08.03到</t>
    <phoneticPr fontId="19" type="noConversion"/>
  </si>
  <si>
    <t>CDLX-DD210295</t>
  </si>
  <si>
    <t>渝北区G319关兴至旱土段新建工程输气管道保护设计项目</t>
  </si>
  <si>
    <t>重庆渝北农村基础设施建设有限公司</t>
  </si>
  <si>
    <t>NO：57271065-66</t>
  </si>
  <si>
    <t>2021.07.02</t>
    <phoneticPr fontId="19" type="noConversion"/>
  </si>
  <si>
    <t>渝遂复线高速歇马枢纽重庆燃气集团外环D711管道迁改工程</t>
  </si>
  <si>
    <t>CDLX-DD210296</t>
  </si>
  <si>
    <t>北碚区渝广高速公路建设指挥部</t>
  </si>
  <si>
    <t>NO：57271067-68</t>
  </si>
  <si>
    <t>2021.07.05</t>
    <phoneticPr fontId="19" type="noConversion"/>
  </si>
  <si>
    <t>CDLX-DD20172等</t>
  </si>
  <si>
    <t>重庆远腾房地产开发有限公司远洋南山五期天然气安装工程等79个工程</t>
  </si>
  <si>
    <t>NO：11765388-92</t>
  </si>
  <si>
    <t>CDLX-DD171493</t>
  </si>
  <si>
    <t>2021.07.08</t>
    <phoneticPr fontId="19" type="noConversion"/>
  </si>
  <si>
    <t>NO：11765399</t>
    <phoneticPr fontId="19" type="noConversion"/>
  </si>
  <si>
    <t>天东67井等5口井泡大修</t>
  </si>
  <si>
    <t>CDLX-DD19011</t>
    <phoneticPr fontId="19" type="noConversion"/>
  </si>
  <si>
    <t>2021.07.08</t>
    <phoneticPr fontId="19" type="noConversion"/>
  </si>
  <si>
    <t>NO：11765409</t>
    <phoneticPr fontId="19" type="noConversion"/>
  </si>
  <si>
    <t>SCLN-DD20353</t>
  </si>
  <si>
    <t>申北线清渠段采石厂管段隐患大修</t>
  </si>
  <si>
    <t>NO：11765410</t>
  </si>
  <si>
    <t>南川东街故城项目（二期）商业预埋</t>
  </si>
  <si>
    <t>CDLX-DD20468</t>
  </si>
  <si>
    <t>南川翡翠蓝山（二期）民用气安装工程</t>
  </si>
  <si>
    <t>南川桐栖学府（二期）民用气安装工程</t>
  </si>
  <si>
    <t>南川龙岩河片区（二期）民用气安装工程</t>
  </si>
  <si>
    <t>CDLX-DD20642</t>
    <phoneticPr fontId="19" type="noConversion"/>
  </si>
  <si>
    <t>CDLX-DD20626</t>
    <phoneticPr fontId="19" type="noConversion"/>
  </si>
  <si>
    <t>CDLX-DD20524</t>
    <phoneticPr fontId="19" type="noConversion"/>
  </si>
  <si>
    <t>2021.07.09</t>
    <phoneticPr fontId="19" type="noConversion"/>
  </si>
  <si>
    <t>NO：11808907</t>
    <phoneticPr fontId="19" type="noConversion"/>
  </si>
  <si>
    <t>NO：11808908</t>
  </si>
  <si>
    <t>NO：11808909</t>
  </si>
  <si>
    <t>NO：11808910</t>
  </si>
  <si>
    <t>备注：从2021年7月1日后开始，以签章为准，重庆扣除20%管理费</t>
    <phoneticPr fontId="19" type="noConversion"/>
  </si>
  <si>
    <t>重庆龙九润城环境工程有限公司</t>
    <phoneticPr fontId="19" type="noConversion"/>
  </si>
  <si>
    <t>中梁山组团G分区G40-3-5/04地块停车场项目新峡渝线管道保护工程</t>
    <phoneticPr fontId="19" type="noConversion"/>
  </si>
  <si>
    <t>2021.08.19</t>
    <phoneticPr fontId="19" type="noConversion"/>
  </si>
  <si>
    <t>2021.04.23</t>
    <phoneticPr fontId="19" type="noConversion"/>
  </si>
  <si>
    <t>CDLX-DD210312</t>
    <phoneticPr fontId="19" type="noConversion"/>
  </si>
  <si>
    <t>金山云翠小学管道保护工程</t>
    <phoneticPr fontId="19" type="noConversion"/>
  </si>
  <si>
    <t>重庆渝高新兴科技发展有限公司</t>
    <phoneticPr fontId="19" type="noConversion"/>
  </si>
  <si>
    <t>2021.08.05</t>
    <phoneticPr fontId="19" type="noConversion"/>
  </si>
  <si>
    <t>NO：11808913</t>
    <phoneticPr fontId="19" type="noConversion"/>
  </si>
  <si>
    <t>新仁琅线仁沱镇民合村滑坡治理（工艺设计）</t>
    <phoneticPr fontId="19" type="noConversion"/>
  </si>
  <si>
    <t>CDLX-DD20488</t>
    <phoneticPr fontId="19" type="noConversion"/>
  </si>
  <si>
    <t>2021.08.17</t>
    <phoneticPr fontId="19" type="noConversion"/>
  </si>
  <si>
    <t>NO：11808916</t>
    <phoneticPr fontId="19" type="noConversion"/>
  </si>
  <si>
    <t>南川泽京南樾府（一期)民用气安装工程</t>
  </si>
  <si>
    <t>南川来游安置还房民用气安装工程</t>
  </si>
  <si>
    <t>CDLX-DD20627</t>
    <phoneticPr fontId="19" type="noConversion"/>
  </si>
  <si>
    <t>2021.08.20</t>
    <phoneticPr fontId="19" type="noConversion"/>
  </si>
  <si>
    <t>CDLX-DD20467</t>
    <phoneticPr fontId="19" type="noConversion"/>
  </si>
  <si>
    <t>NO：11808917</t>
    <phoneticPr fontId="19" type="noConversion"/>
  </si>
  <si>
    <t>NO：11808918</t>
  </si>
  <si>
    <t>重庆天成缘江置业有限公司</t>
  </si>
  <si>
    <t>2021.08.24</t>
    <phoneticPr fontId="19" type="noConversion"/>
  </si>
  <si>
    <t>NO：11808919</t>
  </si>
  <si>
    <t>CDLX-DD20691</t>
    <phoneticPr fontId="19" type="noConversion"/>
  </si>
  <si>
    <t>CDLX-DD20691</t>
    <phoneticPr fontId="19" type="noConversion"/>
  </si>
  <si>
    <t>重庆铝产业开发投资集团有限公司</t>
  </si>
  <si>
    <t>按7.1号后80%付款给重庆</t>
    <phoneticPr fontId="19" type="noConversion"/>
  </si>
  <si>
    <t>紫色为7.1号后出版按80%付款</t>
    <phoneticPr fontId="19" type="noConversion"/>
  </si>
  <si>
    <t>·</t>
    <phoneticPr fontId="19" type="noConversion"/>
  </si>
  <si>
    <t>CDLX-DD210261</t>
    <phoneticPr fontId="19" type="noConversion"/>
  </si>
  <si>
    <t>西彭园区c3c4新建道路项目D457新峡渝线保护工程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</si>
</sst>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0.00_);[Red]\(0.00\)"/>
    <numFmt numFmtId="177" formatCode="0.00_ "/>
    <numFmt numFmtId="178" formatCode="0.0000_);[Red]\(0.0000\)"/>
  </numFmts>
  <fonts count="50" x14ac:knownFonts="1">
    <font>
      <sz val="11"/>
      <color theme="1"/>
      <name val="宋体"/>
      <family val="2"/>
      <charset val="134"/>
      <scheme val="minor"/>
    </font>
    <font>
      <sz val="12"/>
      <name val="宋体"/>
      <charset val="134"/>
    </font>
    <font>
      <sz val="12"/>
      <color indexed="8"/>
      <name val="宋体"/>
      <charset val="134"/>
    </font>
    <font>
      <sz val="12"/>
      <name val="Times New Roman"/>
      <family val="1"/>
    </font>
    <font>
      <sz val="11"/>
      <color indexed="8"/>
      <name val="宋体"/>
      <charset val="134"/>
    </font>
    <font>
      <sz val="11"/>
      <color indexed="9"/>
      <name val="宋体"/>
      <charset val="134"/>
    </font>
    <font>
      <b/>
      <sz val="18"/>
      <color indexed="56"/>
      <name val="宋体"/>
      <charset val="134"/>
    </font>
    <font>
      <b/>
      <sz val="15"/>
      <color indexed="56"/>
      <name val="宋体"/>
      <charset val="134"/>
    </font>
    <font>
      <b/>
      <sz val="13"/>
      <color indexed="56"/>
      <name val="宋体"/>
      <charset val="134"/>
    </font>
    <font>
      <b/>
      <sz val="11"/>
      <color indexed="56"/>
      <name val="宋体"/>
      <charset val="134"/>
    </font>
    <font>
      <sz val="11"/>
      <color indexed="20"/>
      <name val="宋体"/>
      <charset val="134"/>
    </font>
    <font>
      <b/>
      <sz val="12"/>
      <name val="Arial"/>
      <family val="2"/>
    </font>
    <font>
      <sz val="10"/>
      <color indexed="63"/>
      <name val="Lucida Sans Unicode"/>
      <family val="2"/>
    </font>
    <font>
      <sz val="10"/>
      <name val="Times New Roman"/>
      <family val="1"/>
    </font>
    <font>
      <sz val="11"/>
      <color rgb="FF000000"/>
      <name val="Calibri"/>
      <family val="2"/>
    </font>
    <font>
      <sz val="10"/>
      <name val="宋体"/>
      <family val="3"/>
      <charset val="134"/>
    </font>
    <font>
      <sz val="10"/>
      <color indexed="8"/>
      <name val="宋体"/>
      <family val="3"/>
      <charset val="134"/>
    </font>
    <font>
      <sz val="10"/>
      <color indexed="63"/>
      <name val="宋体"/>
      <family val="3"/>
      <charset val="134"/>
    </font>
    <font>
      <sz val="10"/>
      <color theme="1"/>
      <name val="宋体"/>
      <family val="2"/>
      <charset val="134"/>
      <scheme val="minor"/>
    </font>
    <font>
      <sz val="9"/>
      <name val="宋体"/>
      <family val="2"/>
      <charset val="134"/>
      <scheme val="minor"/>
    </font>
    <font>
      <sz val="12"/>
      <name val="宋体"/>
      <family val="3"/>
      <charset val="134"/>
    </font>
    <font>
      <sz val="12"/>
      <color indexed="8"/>
      <name val="宋体"/>
      <family val="3"/>
      <charset val="134"/>
    </font>
    <font>
      <sz val="11"/>
      <color indexed="8"/>
      <name val="宋体"/>
      <family val="3"/>
      <charset val="134"/>
    </font>
    <font>
      <sz val="11"/>
      <color indexed="9"/>
      <name val="宋体"/>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1"/>
      <color indexed="20"/>
      <name val="宋体"/>
      <family val="3"/>
      <charset val="134"/>
    </font>
    <font>
      <sz val="10"/>
      <color theme="1"/>
      <name val="宋体"/>
      <family val="3"/>
      <charset val="134"/>
      <scheme val="minor"/>
    </font>
    <font>
      <sz val="11"/>
      <color indexed="17"/>
      <name val="宋体"/>
      <family val="3"/>
      <charset val="134"/>
    </font>
    <font>
      <b/>
      <sz val="11"/>
      <color indexed="8"/>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sz val="11"/>
      <color indexed="62"/>
      <name val="宋体"/>
      <family val="3"/>
      <charset val="134"/>
    </font>
    <font>
      <sz val="9"/>
      <color rgb="FF4B4B4B"/>
      <name val="宋体"/>
      <family val="3"/>
      <charset val="134"/>
    </font>
    <font>
      <sz val="11"/>
      <color theme="1"/>
      <name val="宋体"/>
      <family val="2"/>
      <charset val="134"/>
      <scheme val="minor"/>
    </font>
    <font>
      <sz val="10"/>
      <color rgb="FF4B4B4B"/>
      <name val="Lucida Sans Unicode"/>
      <family val="2"/>
    </font>
    <font>
      <sz val="10"/>
      <name val="宋体"/>
      <charset val="134"/>
    </font>
    <font>
      <sz val="9"/>
      <color rgb="FF4B4B4B"/>
      <name val="Lucida Sans Unicode"/>
      <family val="2"/>
    </font>
    <font>
      <sz val="10"/>
      <color rgb="FF4B4B4B"/>
      <name val="宋体"/>
      <family val="3"/>
      <charset val="134"/>
    </font>
    <font>
      <sz val="10"/>
      <color rgb="FFFF0000"/>
      <name val="宋体"/>
      <family val="3"/>
      <charset val="134"/>
      <scheme val="minor"/>
    </font>
    <font>
      <sz val="10"/>
      <color rgb="FFFF0000"/>
      <name val="宋体"/>
      <family val="3"/>
      <charset val="134"/>
    </font>
    <font>
      <sz val="9"/>
      <name val="宋体"/>
      <charset val="134"/>
    </font>
    <font>
      <sz val="11"/>
      <color rgb="FF4B4B4B"/>
      <name val="Lucida Sans Unicode"/>
      <family val="2"/>
    </font>
  </fonts>
  <fills count="3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rgb="FFFF0000"/>
        <bgColor indexed="64"/>
      </patternFill>
    </fill>
    <fill>
      <patternFill patternType="solid">
        <fgColor rgb="FF00B0F0"/>
        <bgColor indexed="64"/>
      </patternFill>
    </fill>
    <fill>
      <patternFill patternType="solid">
        <fgColor rgb="FF00FFFF"/>
        <bgColor indexed="64"/>
      </patternFill>
    </fill>
    <fill>
      <patternFill patternType="solid">
        <fgColor theme="7" tint="0.39997558519241921"/>
        <bgColor indexed="64"/>
      </patternFill>
    </fill>
  </fills>
  <borders count="19">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37047">
    <xf numFmtId="0" fontId="0" fillId="0" borderId="0">
      <alignment vertical="center"/>
    </xf>
    <xf numFmtId="0" fontId="1" fillId="0" borderId="0">
      <alignment vertical="center"/>
    </xf>
    <xf numFmtId="0" fontId="3" fillId="0" borderId="0"/>
    <xf numFmtId="0" fontId="3" fillId="0" borderId="0"/>
    <xf numFmtId="0" fontId="3" fillId="0" borderId="0"/>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3" borderId="0" applyNumberFormat="0" applyBorder="0" applyAlignment="0" applyProtection="0">
      <alignment vertical="center"/>
    </xf>
    <xf numFmtId="0" fontId="4" fillId="3" borderId="0" applyNumberFormat="0" applyBorder="0" applyAlignment="0" applyProtection="0">
      <alignment vertical="center"/>
    </xf>
    <xf numFmtId="0" fontId="4" fillId="3" borderId="0" applyNumberFormat="0" applyBorder="0" applyAlignment="0" applyProtection="0">
      <alignment vertical="center"/>
    </xf>
    <xf numFmtId="0" fontId="4" fillId="3" borderId="0" applyNumberFormat="0" applyBorder="0" applyAlignment="0" applyProtection="0">
      <alignment vertical="center"/>
    </xf>
    <xf numFmtId="0" fontId="4" fillId="3" borderId="0" applyNumberFormat="0" applyBorder="0" applyAlignment="0" applyProtection="0">
      <alignment vertical="center"/>
    </xf>
    <xf numFmtId="0" fontId="4" fillId="3" borderId="0" applyNumberFormat="0" applyBorder="0" applyAlignment="0" applyProtection="0">
      <alignment vertical="center"/>
    </xf>
    <xf numFmtId="0" fontId="4" fillId="3" borderId="0" applyNumberFormat="0" applyBorder="0" applyAlignment="0" applyProtection="0">
      <alignment vertical="center"/>
    </xf>
    <xf numFmtId="0" fontId="4" fillId="3" borderId="0" applyNumberFormat="0" applyBorder="0" applyAlignment="0" applyProtection="0">
      <alignment vertical="center"/>
    </xf>
    <xf numFmtId="0" fontId="4" fillId="3" borderId="0" applyNumberFormat="0" applyBorder="0" applyAlignment="0" applyProtection="0">
      <alignment vertical="center"/>
    </xf>
    <xf numFmtId="0" fontId="4" fillId="3" borderId="0" applyNumberFormat="0" applyBorder="0" applyAlignment="0" applyProtection="0">
      <alignment vertical="center"/>
    </xf>
    <xf numFmtId="0" fontId="4" fillId="3" borderId="0" applyNumberFormat="0" applyBorder="0" applyAlignment="0" applyProtection="0">
      <alignment vertical="center"/>
    </xf>
    <xf numFmtId="0" fontId="4" fillId="3"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4" borderId="0" applyNumberFormat="0" applyBorder="0" applyAlignment="0" applyProtection="0">
      <alignment vertical="center"/>
    </xf>
    <xf numFmtId="0" fontId="4" fillId="4" borderId="0" applyNumberFormat="0" applyBorder="0" applyAlignment="0" applyProtection="0">
      <alignment vertical="center"/>
    </xf>
    <xf numFmtId="0" fontId="4" fillId="4" borderId="0" applyNumberFormat="0" applyBorder="0" applyAlignment="0" applyProtection="0">
      <alignment vertical="center"/>
    </xf>
    <xf numFmtId="0" fontId="4" fillId="4" borderId="0" applyNumberFormat="0" applyBorder="0" applyAlignment="0" applyProtection="0">
      <alignment vertical="center"/>
    </xf>
    <xf numFmtId="0" fontId="4" fillId="4" borderId="0" applyNumberFormat="0" applyBorder="0" applyAlignment="0" applyProtection="0">
      <alignment vertical="center"/>
    </xf>
    <xf numFmtId="0" fontId="4" fillId="4" borderId="0" applyNumberFormat="0" applyBorder="0" applyAlignment="0" applyProtection="0">
      <alignment vertical="center"/>
    </xf>
    <xf numFmtId="0" fontId="4" fillId="4" borderId="0" applyNumberFormat="0" applyBorder="0" applyAlignment="0" applyProtection="0">
      <alignment vertical="center"/>
    </xf>
    <xf numFmtId="0" fontId="4" fillId="4" borderId="0" applyNumberFormat="0" applyBorder="0" applyAlignment="0" applyProtection="0">
      <alignment vertical="center"/>
    </xf>
    <xf numFmtId="0" fontId="4" fillId="4" borderId="0" applyNumberFormat="0" applyBorder="0" applyAlignment="0" applyProtection="0">
      <alignment vertical="center"/>
    </xf>
    <xf numFmtId="0" fontId="4" fillId="4" borderId="0" applyNumberFormat="0" applyBorder="0" applyAlignment="0" applyProtection="0">
      <alignment vertical="center"/>
    </xf>
    <xf numFmtId="0" fontId="4" fillId="4" borderId="0" applyNumberFormat="0" applyBorder="0" applyAlignment="0" applyProtection="0">
      <alignment vertical="center"/>
    </xf>
    <xf numFmtId="0" fontId="4" fillId="4"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5" borderId="0" applyNumberFormat="0" applyBorder="0" applyAlignment="0" applyProtection="0">
      <alignment vertical="center"/>
    </xf>
    <xf numFmtId="0" fontId="4" fillId="5" borderId="0" applyNumberFormat="0" applyBorder="0" applyAlignment="0" applyProtection="0">
      <alignment vertical="center"/>
    </xf>
    <xf numFmtId="0" fontId="4" fillId="5" borderId="0" applyNumberFormat="0" applyBorder="0" applyAlignment="0" applyProtection="0">
      <alignment vertical="center"/>
    </xf>
    <xf numFmtId="0" fontId="4" fillId="5" borderId="0" applyNumberFormat="0" applyBorder="0" applyAlignment="0" applyProtection="0">
      <alignment vertical="center"/>
    </xf>
    <xf numFmtId="0" fontId="4" fillId="5" borderId="0" applyNumberFormat="0" applyBorder="0" applyAlignment="0" applyProtection="0">
      <alignment vertical="center"/>
    </xf>
    <xf numFmtId="0" fontId="4" fillId="5" borderId="0" applyNumberFormat="0" applyBorder="0" applyAlignment="0" applyProtection="0">
      <alignment vertical="center"/>
    </xf>
    <xf numFmtId="0" fontId="4" fillId="5" borderId="0" applyNumberFormat="0" applyBorder="0" applyAlignment="0" applyProtection="0">
      <alignment vertical="center"/>
    </xf>
    <xf numFmtId="0" fontId="4" fillId="5" borderId="0" applyNumberFormat="0" applyBorder="0" applyAlignment="0" applyProtection="0">
      <alignment vertical="center"/>
    </xf>
    <xf numFmtId="0" fontId="4" fillId="5" borderId="0" applyNumberFormat="0" applyBorder="0" applyAlignment="0" applyProtection="0">
      <alignment vertical="center"/>
    </xf>
    <xf numFmtId="0" fontId="4" fillId="5" borderId="0" applyNumberFormat="0" applyBorder="0" applyAlignment="0" applyProtection="0">
      <alignment vertical="center"/>
    </xf>
    <xf numFmtId="0" fontId="4" fillId="5" borderId="0" applyNumberFormat="0" applyBorder="0" applyAlignment="0" applyProtection="0">
      <alignment vertical="center"/>
    </xf>
    <xf numFmtId="0" fontId="4" fillId="5"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6" borderId="0" applyNumberFormat="0" applyBorder="0" applyAlignment="0" applyProtection="0">
      <alignment vertical="center"/>
    </xf>
    <xf numFmtId="0" fontId="4" fillId="6" borderId="0" applyNumberFormat="0" applyBorder="0" applyAlignment="0" applyProtection="0">
      <alignment vertical="center"/>
    </xf>
    <xf numFmtId="0" fontId="4" fillId="6" borderId="0" applyNumberFormat="0" applyBorder="0" applyAlignment="0" applyProtection="0">
      <alignment vertical="center"/>
    </xf>
    <xf numFmtId="0" fontId="4" fillId="6" borderId="0" applyNumberFormat="0" applyBorder="0" applyAlignment="0" applyProtection="0">
      <alignment vertical="center"/>
    </xf>
    <xf numFmtId="0" fontId="4" fillId="6" borderId="0" applyNumberFormat="0" applyBorder="0" applyAlignment="0" applyProtection="0">
      <alignment vertical="center"/>
    </xf>
    <xf numFmtId="0" fontId="4" fillId="6" borderId="0" applyNumberFormat="0" applyBorder="0" applyAlignment="0" applyProtection="0">
      <alignment vertical="center"/>
    </xf>
    <xf numFmtId="0" fontId="4" fillId="6" borderId="0" applyNumberFormat="0" applyBorder="0" applyAlignment="0" applyProtection="0">
      <alignment vertical="center"/>
    </xf>
    <xf numFmtId="0" fontId="4" fillId="6" borderId="0" applyNumberFormat="0" applyBorder="0" applyAlignment="0" applyProtection="0">
      <alignment vertical="center"/>
    </xf>
    <xf numFmtId="0" fontId="4" fillId="6" borderId="0" applyNumberFormat="0" applyBorder="0" applyAlignment="0" applyProtection="0">
      <alignment vertical="center"/>
    </xf>
    <xf numFmtId="0" fontId="4" fillId="6" borderId="0" applyNumberFormat="0" applyBorder="0" applyAlignment="0" applyProtection="0">
      <alignment vertical="center"/>
    </xf>
    <xf numFmtId="0" fontId="4" fillId="6" borderId="0" applyNumberFormat="0" applyBorder="0" applyAlignment="0" applyProtection="0">
      <alignment vertical="center"/>
    </xf>
    <xf numFmtId="0" fontId="4" fillId="6"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7" borderId="0" applyNumberFormat="0" applyBorder="0" applyAlignment="0" applyProtection="0">
      <alignment vertical="center"/>
    </xf>
    <xf numFmtId="0" fontId="4" fillId="7" borderId="0" applyNumberFormat="0" applyBorder="0" applyAlignment="0" applyProtection="0">
      <alignment vertical="center"/>
    </xf>
    <xf numFmtId="0" fontId="4" fillId="7" borderId="0" applyNumberFormat="0" applyBorder="0" applyAlignment="0" applyProtection="0">
      <alignment vertical="center"/>
    </xf>
    <xf numFmtId="0" fontId="4" fillId="7" borderId="0" applyNumberFormat="0" applyBorder="0" applyAlignment="0" applyProtection="0">
      <alignment vertical="center"/>
    </xf>
    <xf numFmtId="0" fontId="4" fillId="7" borderId="0" applyNumberFormat="0" applyBorder="0" applyAlignment="0" applyProtection="0">
      <alignment vertical="center"/>
    </xf>
    <xf numFmtId="0" fontId="4" fillId="7" borderId="0" applyNumberFormat="0" applyBorder="0" applyAlignment="0" applyProtection="0">
      <alignment vertical="center"/>
    </xf>
    <xf numFmtId="0" fontId="4" fillId="7" borderId="0" applyNumberFormat="0" applyBorder="0" applyAlignment="0" applyProtection="0">
      <alignment vertical="center"/>
    </xf>
    <xf numFmtId="0" fontId="4" fillId="7" borderId="0" applyNumberFormat="0" applyBorder="0" applyAlignment="0" applyProtection="0">
      <alignment vertical="center"/>
    </xf>
    <xf numFmtId="0" fontId="4" fillId="7" borderId="0" applyNumberFormat="0" applyBorder="0" applyAlignment="0" applyProtection="0">
      <alignment vertical="center"/>
    </xf>
    <xf numFmtId="0" fontId="4" fillId="7" borderId="0" applyNumberFormat="0" applyBorder="0" applyAlignment="0" applyProtection="0">
      <alignment vertical="center"/>
    </xf>
    <xf numFmtId="0" fontId="4" fillId="7" borderId="0" applyNumberFormat="0" applyBorder="0" applyAlignment="0" applyProtection="0">
      <alignment vertical="center"/>
    </xf>
    <xf numFmtId="0" fontId="4" fillId="7"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8" borderId="0" applyNumberFormat="0" applyBorder="0" applyAlignment="0" applyProtection="0">
      <alignment vertical="center"/>
    </xf>
    <xf numFmtId="0" fontId="4" fillId="8" borderId="0" applyNumberFormat="0" applyBorder="0" applyAlignment="0" applyProtection="0">
      <alignment vertical="center"/>
    </xf>
    <xf numFmtId="0" fontId="4" fillId="8" borderId="0" applyNumberFormat="0" applyBorder="0" applyAlignment="0" applyProtection="0">
      <alignment vertical="center"/>
    </xf>
    <xf numFmtId="0" fontId="4" fillId="8" borderId="0" applyNumberFormat="0" applyBorder="0" applyAlignment="0" applyProtection="0">
      <alignment vertical="center"/>
    </xf>
    <xf numFmtId="0" fontId="4" fillId="8" borderId="0" applyNumberFormat="0" applyBorder="0" applyAlignment="0" applyProtection="0">
      <alignment vertical="center"/>
    </xf>
    <xf numFmtId="0" fontId="4" fillId="8" borderId="0" applyNumberFormat="0" applyBorder="0" applyAlignment="0" applyProtection="0">
      <alignment vertical="center"/>
    </xf>
    <xf numFmtId="0" fontId="4" fillId="8" borderId="0" applyNumberFormat="0" applyBorder="0" applyAlignment="0" applyProtection="0">
      <alignment vertical="center"/>
    </xf>
    <xf numFmtId="0" fontId="4" fillId="8" borderId="0" applyNumberFormat="0" applyBorder="0" applyAlignment="0" applyProtection="0">
      <alignment vertical="center"/>
    </xf>
    <xf numFmtId="0" fontId="4" fillId="8" borderId="0" applyNumberFormat="0" applyBorder="0" applyAlignment="0" applyProtection="0">
      <alignment vertical="center"/>
    </xf>
    <xf numFmtId="0" fontId="4" fillId="8" borderId="0" applyNumberFormat="0" applyBorder="0" applyAlignment="0" applyProtection="0">
      <alignment vertical="center"/>
    </xf>
    <xf numFmtId="0" fontId="4" fillId="8" borderId="0" applyNumberFormat="0" applyBorder="0" applyAlignment="0" applyProtection="0">
      <alignment vertical="center"/>
    </xf>
    <xf numFmtId="0" fontId="4" fillId="8"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9" borderId="0" applyNumberFormat="0" applyBorder="0" applyAlignment="0" applyProtection="0">
      <alignment vertical="center"/>
    </xf>
    <xf numFmtId="0" fontId="4" fillId="9" borderId="0" applyNumberFormat="0" applyBorder="0" applyAlignment="0" applyProtection="0">
      <alignment vertical="center"/>
    </xf>
    <xf numFmtId="0" fontId="4" fillId="9" borderId="0" applyNumberFormat="0" applyBorder="0" applyAlignment="0" applyProtection="0">
      <alignment vertical="center"/>
    </xf>
    <xf numFmtId="0" fontId="4" fillId="9" borderId="0" applyNumberFormat="0" applyBorder="0" applyAlignment="0" applyProtection="0">
      <alignment vertical="center"/>
    </xf>
    <xf numFmtId="0" fontId="4" fillId="9" borderId="0" applyNumberFormat="0" applyBorder="0" applyAlignment="0" applyProtection="0">
      <alignment vertical="center"/>
    </xf>
    <xf numFmtId="0" fontId="4" fillId="9" borderId="0" applyNumberFormat="0" applyBorder="0" applyAlignment="0" applyProtection="0">
      <alignment vertical="center"/>
    </xf>
    <xf numFmtId="0" fontId="4" fillId="9" borderId="0" applyNumberFormat="0" applyBorder="0" applyAlignment="0" applyProtection="0">
      <alignment vertical="center"/>
    </xf>
    <xf numFmtId="0" fontId="4" fillId="9" borderId="0" applyNumberFormat="0" applyBorder="0" applyAlignment="0" applyProtection="0">
      <alignment vertical="center"/>
    </xf>
    <xf numFmtId="0" fontId="4" fillId="9" borderId="0" applyNumberFormat="0" applyBorder="0" applyAlignment="0" applyProtection="0">
      <alignment vertical="center"/>
    </xf>
    <xf numFmtId="0" fontId="4" fillId="9" borderId="0" applyNumberFormat="0" applyBorder="0" applyAlignment="0" applyProtection="0">
      <alignment vertical="center"/>
    </xf>
    <xf numFmtId="0" fontId="4" fillId="9" borderId="0" applyNumberFormat="0" applyBorder="0" applyAlignment="0" applyProtection="0">
      <alignment vertical="center"/>
    </xf>
    <xf numFmtId="0" fontId="4" fillId="9"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0" borderId="0" applyNumberFormat="0" applyBorder="0" applyAlignment="0" applyProtection="0">
      <alignment vertical="center"/>
    </xf>
    <xf numFmtId="0" fontId="4" fillId="10" borderId="0" applyNumberFormat="0" applyBorder="0" applyAlignment="0" applyProtection="0">
      <alignment vertical="center"/>
    </xf>
    <xf numFmtId="0" fontId="4" fillId="10" borderId="0" applyNumberFormat="0" applyBorder="0" applyAlignment="0" applyProtection="0">
      <alignment vertical="center"/>
    </xf>
    <xf numFmtId="0" fontId="4" fillId="10" borderId="0" applyNumberFormat="0" applyBorder="0" applyAlignment="0" applyProtection="0">
      <alignment vertical="center"/>
    </xf>
    <xf numFmtId="0" fontId="4" fillId="10" borderId="0" applyNumberFormat="0" applyBorder="0" applyAlignment="0" applyProtection="0">
      <alignment vertical="center"/>
    </xf>
    <xf numFmtId="0" fontId="4" fillId="10" borderId="0" applyNumberFormat="0" applyBorder="0" applyAlignment="0" applyProtection="0">
      <alignment vertical="center"/>
    </xf>
    <xf numFmtId="0" fontId="4" fillId="10" borderId="0" applyNumberFormat="0" applyBorder="0" applyAlignment="0" applyProtection="0">
      <alignment vertical="center"/>
    </xf>
    <xf numFmtId="0" fontId="4" fillId="10" borderId="0" applyNumberFormat="0" applyBorder="0" applyAlignment="0" applyProtection="0">
      <alignment vertical="center"/>
    </xf>
    <xf numFmtId="0" fontId="4" fillId="10" borderId="0" applyNumberFormat="0" applyBorder="0" applyAlignment="0" applyProtection="0">
      <alignment vertical="center"/>
    </xf>
    <xf numFmtId="0" fontId="4" fillId="10" borderId="0" applyNumberFormat="0" applyBorder="0" applyAlignment="0" applyProtection="0">
      <alignment vertical="center"/>
    </xf>
    <xf numFmtId="0" fontId="4" fillId="10" borderId="0" applyNumberFormat="0" applyBorder="0" applyAlignment="0" applyProtection="0">
      <alignment vertical="center"/>
    </xf>
    <xf numFmtId="0" fontId="4" fillId="10"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5" borderId="0" applyNumberFormat="0" applyBorder="0" applyAlignment="0" applyProtection="0">
      <alignment vertical="center"/>
    </xf>
    <xf numFmtId="0" fontId="4" fillId="5" borderId="0" applyNumberFormat="0" applyBorder="0" applyAlignment="0" applyProtection="0">
      <alignment vertical="center"/>
    </xf>
    <xf numFmtId="0" fontId="4" fillId="5" borderId="0" applyNumberFormat="0" applyBorder="0" applyAlignment="0" applyProtection="0">
      <alignment vertical="center"/>
    </xf>
    <xf numFmtId="0" fontId="4" fillId="5" borderId="0" applyNumberFormat="0" applyBorder="0" applyAlignment="0" applyProtection="0">
      <alignment vertical="center"/>
    </xf>
    <xf numFmtId="0" fontId="4" fillId="5" borderId="0" applyNumberFormat="0" applyBorder="0" applyAlignment="0" applyProtection="0">
      <alignment vertical="center"/>
    </xf>
    <xf numFmtId="0" fontId="4" fillId="5" borderId="0" applyNumberFormat="0" applyBorder="0" applyAlignment="0" applyProtection="0">
      <alignment vertical="center"/>
    </xf>
    <xf numFmtId="0" fontId="4" fillId="5" borderId="0" applyNumberFormat="0" applyBorder="0" applyAlignment="0" applyProtection="0">
      <alignment vertical="center"/>
    </xf>
    <xf numFmtId="0" fontId="4" fillId="5" borderId="0" applyNumberFormat="0" applyBorder="0" applyAlignment="0" applyProtection="0">
      <alignment vertical="center"/>
    </xf>
    <xf numFmtId="0" fontId="4" fillId="5" borderId="0" applyNumberFormat="0" applyBorder="0" applyAlignment="0" applyProtection="0">
      <alignment vertical="center"/>
    </xf>
    <xf numFmtId="0" fontId="4" fillId="5" borderId="0" applyNumberFormat="0" applyBorder="0" applyAlignment="0" applyProtection="0">
      <alignment vertical="center"/>
    </xf>
    <xf numFmtId="0" fontId="4" fillId="5" borderId="0" applyNumberFormat="0" applyBorder="0" applyAlignment="0" applyProtection="0">
      <alignment vertical="center"/>
    </xf>
    <xf numFmtId="0" fontId="4" fillId="5"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8" borderId="0" applyNumberFormat="0" applyBorder="0" applyAlignment="0" applyProtection="0">
      <alignment vertical="center"/>
    </xf>
    <xf numFmtId="0" fontId="4" fillId="8" borderId="0" applyNumberFormat="0" applyBorder="0" applyAlignment="0" applyProtection="0">
      <alignment vertical="center"/>
    </xf>
    <xf numFmtId="0" fontId="4" fillId="8" borderId="0" applyNumberFormat="0" applyBorder="0" applyAlignment="0" applyProtection="0">
      <alignment vertical="center"/>
    </xf>
    <xf numFmtId="0" fontId="4" fillId="8" borderId="0" applyNumberFormat="0" applyBorder="0" applyAlignment="0" applyProtection="0">
      <alignment vertical="center"/>
    </xf>
    <xf numFmtId="0" fontId="4" fillId="8" borderId="0" applyNumberFormat="0" applyBorder="0" applyAlignment="0" applyProtection="0">
      <alignment vertical="center"/>
    </xf>
    <xf numFmtId="0" fontId="4" fillId="8" borderId="0" applyNumberFormat="0" applyBorder="0" applyAlignment="0" applyProtection="0">
      <alignment vertical="center"/>
    </xf>
    <xf numFmtId="0" fontId="4" fillId="8" borderId="0" applyNumberFormat="0" applyBorder="0" applyAlignment="0" applyProtection="0">
      <alignment vertical="center"/>
    </xf>
    <xf numFmtId="0" fontId="4" fillId="8" borderId="0" applyNumberFormat="0" applyBorder="0" applyAlignment="0" applyProtection="0">
      <alignment vertical="center"/>
    </xf>
    <xf numFmtId="0" fontId="4" fillId="8" borderId="0" applyNumberFormat="0" applyBorder="0" applyAlignment="0" applyProtection="0">
      <alignment vertical="center"/>
    </xf>
    <xf numFmtId="0" fontId="4" fillId="8" borderId="0" applyNumberFormat="0" applyBorder="0" applyAlignment="0" applyProtection="0">
      <alignment vertical="center"/>
    </xf>
    <xf numFmtId="0" fontId="4" fillId="8" borderId="0" applyNumberFormat="0" applyBorder="0" applyAlignment="0" applyProtection="0">
      <alignment vertical="center"/>
    </xf>
    <xf numFmtId="0" fontId="4" fillId="8"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4" fillId="11" borderId="0" applyNumberFormat="0" applyBorder="0" applyAlignment="0" applyProtection="0">
      <alignment vertical="center"/>
    </xf>
    <xf numFmtId="0" fontId="4" fillId="11" borderId="0" applyNumberFormat="0" applyBorder="0" applyAlignment="0" applyProtection="0">
      <alignment vertical="center"/>
    </xf>
    <xf numFmtId="0" fontId="4" fillId="11" borderId="0" applyNumberFormat="0" applyBorder="0" applyAlignment="0" applyProtection="0">
      <alignment vertical="center"/>
    </xf>
    <xf numFmtId="0" fontId="4" fillId="11" borderId="0" applyNumberFormat="0" applyBorder="0" applyAlignment="0" applyProtection="0">
      <alignment vertical="center"/>
    </xf>
    <xf numFmtId="0" fontId="4" fillId="11" borderId="0" applyNumberFormat="0" applyBorder="0" applyAlignment="0" applyProtection="0">
      <alignment vertical="center"/>
    </xf>
    <xf numFmtId="0" fontId="4" fillId="11" borderId="0" applyNumberFormat="0" applyBorder="0" applyAlignment="0" applyProtection="0">
      <alignment vertical="center"/>
    </xf>
    <xf numFmtId="0" fontId="4" fillId="11" borderId="0" applyNumberFormat="0" applyBorder="0" applyAlignment="0" applyProtection="0">
      <alignment vertical="center"/>
    </xf>
    <xf numFmtId="0" fontId="4" fillId="11" borderId="0" applyNumberFormat="0" applyBorder="0" applyAlignment="0" applyProtection="0">
      <alignment vertical="center"/>
    </xf>
    <xf numFmtId="0" fontId="4" fillId="11" borderId="0" applyNumberFormat="0" applyBorder="0" applyAlignment="0" applyProtection="0">
      <alignment vertical="center"/>
    </xf>
    <xf numFmtId="0" fontId="4" fillId="11" borderId="0" applyNumberFormat="0" applyBorder="0" applyAlignment="0" applyProtection="0">
      <alignment vertical="center"/>
    </xf>
    <xf numFmtId="0" fontId="4" fillId="11" borderId="0" applyNumberFormat="0" applyBorder="0" applyAlignment="0" applyProtection="0">
      <alignment vertical="center"/>
    </xf>
    <xf numFmtId="0" fontId="4" fillId="11"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11" fillId="0" borderId="1" applyNumberFormat="0" applyAlignment="0" applyProtection="0">
      <alignment horizontal="left" vertical="center"/>
    </xf>
    <xf numFmtId="0" fontId="11" fillId="0" borderId="2">
      <alignment horizontal="lef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7" fillId="0" borderId="3" applyNumberFormat="0" applyFill="0" applyAlignment="0" applyProtection="0">
      <alignment vertical="center"/>
    </xf>
    <xf numFmtId="0" fontId="8" fillId="0" borderId="4" applyNumberFormat="0" applyFill="0" applyAlignment="0" applyProtection="0">
      <alignment vertical="center"/>
    </xf>
    <xf numFmtId="0" fontId="8" fillId="0" borderId="4" applyNumberFormat="0" applyFill="0" applyAlignment="0" applyProtection="0">
      <alignment vertical="center"/>
    </xf>
    <xf numFmtId="0" fontId="8" fillId="0" borderId="4" applyNumberFormat="0" applyFill="0" applyAlignment="0" applyProtection="0">
      <alignment vertical="center"/>
    </xf>
    <xf numFmtId="0" fontId="8" fillId="0" borderId="4" applyNumberFormat="0" applyFill="0" applyAlignment="0" applyProtection="0">
      <alignment vertical="center"/>
    </xf>
    <xf numFmtId="0" fontId="8" fillId="0" borderId="4" applyNumberFormat="0" applyFill="0" applyAlignment="0" applyProtection="0">
      <alignment vertical="center"/>
    </xf>
    <xf numFmtId="0" fontId="8" fillId="0" borderId="4" applyNumberFormat="0" applyFill="0" applyAlignment="0" applyProtection="0">
      <alignment vertical="center"/>
    </xf>
    <xf numFmtId="0" fontId="8" fillId="0" borderId="4" applyNumberFormat="0" applyFill="0" applyAlignment="0" applyProtection="0">
      <alignment vertical="center"/>
    </xf>
    <xf numFmtId="0" fontId="8" fillId="0" borderId="4" applyNumberFormat="0" applyFill="0" applyAlignment="0" applyProtection="0">
      <alignment vertical="center"/>
    </xf>
    <xf numFmtId="0" fontId="8" fillId="0" borderId="4" applyNumberFormat="0" applyFill="0" applyAlignment="0" applyProtection="0">
      <alignment vertical="center"/>
    </xf>
    <xf numFmtId="0" fontId="8" fillId="0" borderId="4" applyNumberFormat="0" applyFill="0" applyAlignment="0" applyProtection="0">
      <alignment vertical="center"/>
    </xf>
    <xf numFmtId="0" fontId="8" fillId="0" borderId="4" applyNumberFormat="0" applyFill="0" applyAlignment="0" applyProtection="0">
      <alignment vertical="center"/>
    </xf>
    <xf numFmtId="0" fontId="8" fillId="0" borderId="4" applyNumberFormat="0" applyFill="0" applyAlignment="0" applyProtection="0">
      <alignment vertical="center"/>
    </xf>
    <xf numFmtId="0" fontId="8" fillId="0" borderId="4" applyNumberFormat="0" applyFill="0" applyAlignment="0" applyProtection="0">
      <alignment vertical="center"/>
    </xf>
    <xf numFmtId="0" fontId="8" fillId="0" borderId="4" applyNumberFormat="0" applyFill="0" applyAlignment="0" applyProtection="0">
      <alignment vertical="center"/>
    </xf>
    <xf numFmtId="0" fontId="9" fillId="0" borderId="5" applyNumberFormat="0" applyFill="0" applyAlignment="0" applyProtection="0">
      <alignment vertical="center"/>
    </xf>
    <xf numFmtId="0" fontId="9" fillId="0" borderId="5" applyNumberFormat="0" applyFill="0" applyAlignment="0" applyProtection="0">
      <alignment vertical="center"/>
    </xf>
    <xf numFmtId="0" fontId="9" fillId="0" borderId="5" applyNumberFormat="0" applyFill="0" applyAlignment="0" applyProtection="0">
      <alignment vertical="center"/>
    </xf>
    <xf numFmtId="0" fontId="9" fillId="0" borderId="5" applyNumberFormat="0" applyFill="0" applyAlignment="0" applyProtection="0">
      <alignment vertical="center"/>
    </xf>
    <xf numFmtId="0" fontId="9" fillId="0" borderId="5" applyNumberFormat="0" applyFill="0" applyAlignment="0" applyProtection="0">
      <alignment vertical="center"/>
    </xf>
    <xf numFmtId="0" fontId="9" fillId="0" borderId="5" applyNumberFormat="0" applyFill="0" applyAlignment="0" applyProtection="0">
      <alignment vertical="center"/>
    </xf>
    <xf numFmtId="0" fontId="9" fillId="0" borderId="5" applyNumberFormat="0" applyFill="0" applyAlignment="0" applyProtection="0">
      <alignment vertical="center"/>
    </xf>
    <xf numFmtId="0" fontId="9" fillId="0" borderId="5" applyNumberFormat="0" applyFill="0" applyAlignment="0" applyProtection="0">
      <alignment vertical="center"/>
    </xf>
    <xf numFmtId="0" fontId="9" fillId="0" borderId="5" applyNumberFormat="0" applyFill="0" applyAlignment="0" applyProtection="0">
      <alignment vertical="center"/>
    </xf>
    <xf numFmtId="0" fontId="9" fillId="0" borderId="5" applyNumberFormat="0" applyFill="0" applyAlignment="0" applyProtection="0">
      <alignment vertical="center"/>
    </xf>
    <xf numFmtId="0" fontId="9" fillId="0" borderId="5" applyNumberFormat="0" applyFill="0" applyAlignment="0" applyProtection="0">
      <alignment vertical="center"/>
    </xf>
    <xf numFmtId="0" fontId="9" fillId="0" borderId="5" applyNumberFormat="0" applyFill="0" applyAlignment="0" applyProtection="0">
      <alignment vertical="center"/>
    </xf>
    <xf numFmtId="0" fontId="9" fillId="0" borderId="5" applyNumberFormat="0" applyFill="0" applyAlignment="0" applyProtection="0">
      <alignment vertical="center"/>
    </xf>
    <xf numFmtId="0" fontId="9" fillId="0" borderId="5" applyNumberFormat="0" applyFill="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alignment vertical="center"/>
    </xf>
    <xf numFmtId="0" fontId="1" fillId="0" borderId="0">
      <alignment vertical="center"/>
    </xf>
    <xf numFmtId="0" fontId="1"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alignment vertical="center"/>
    </xf>
    <xf numFmtId="0" fontId="1"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alignment vertical="center"/>
    </xf>
    <xf numFmtId="0" fontId="1"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4" fillId="0" borderId="0"/>
    <xf numFmtId="0" fontId="14" fillId="0" borderId="0"/>
    <xf numFmtId="0" fontId="1" fillId="0" borderId="0">
      <alignment vertical="center"/>
    </xf>
    <xf numFmtId="0" fontId="1"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alignment vertical="center"/>
    </xf>
    <xf numFmtId="0" fontId="1"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alignment vertical="center"/>
    </xf>
    <xf numFmtId="0" fontId="1"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alignment vertical="center"/>
    </xf>
    <xf numFmtId="0" fontId="1"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xf numFmtId="0" fontId="14"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xf numFmtId="0" fontId="14"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 fillId="0" borderId="0"/>
    <xf numFmtId="0" fontId="14" fillId="0" borderId="0"/>
    <xf numFmtId="0" fontId="1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alignment vertical="center"/>
    </xf>
    <xf numFmtId="0" fontId="1"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alignment vertical="center"/>
    </xf>
    <xf numFmtId="0" fontId="1"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alignment vertical="center"/>
    </xf>
    <xf numFmtId="0" fontId="1"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alignment vertical="center"/>
    </xf>
    <xf numFmtId="0" fontId="1"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alignment vertical="center"/>
    </xf>
    <xf numFmtId="0" fontId="1"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xf numFmtId="0" fontId="1" fillId="0" borderId="0"/>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4"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4"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4"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0" fillId="0" borderId="0">
      <alignment vertical="center"/>
    </xf>
    <xf numFmtId="0" fontId="22" fillId="2" borderId="0" applyNumberFormat="0" applyBorder="0" applyAlignment="0" applyProtection="0">
      <alignment vertical="center"/>
    </xf>
    <xf numFmtId="0" fontId="22" fillId="2" borderId="0" applyNumberFormat="0" applyBorder="0" applyAlignment="0" applyProtection="0">
      <alignment vertical="center"/>
    </xf>
    <xf numFmtId="0" fontId="22" fillId="2" borderId="0" applyNumberFormat="0" applyBorder="0" applyAlignment="0" applyProtection="0">
      <alignment vertical="center"/>
    </xf>
    <xf numFmtId="0" fontId="22" fillId="2" borderId="0" applyNumberFormat="0" applyBorder="0" applyAlignment="0" applyProtection="0">
      <alignment vertical="center"/>
    </xf>
    <xf numFmtId="0" fontId="22" fillId="2" borderId="0" applyNumberFormat="0" applyBorder="0" applyAlignment="0" applyProtection="0">
      <alignment vertical="center"/>
    </xf>
    <xf numFmtId="0" fontId="22" fillId="2" borderId="0" applyNumberFormat="0" applyBorder="0" applyAlignment="0" applyProtection="0">
      <alignment vertical="center"/>
    </xf>
    <xf numFmtId="0" fontId="22" fillId="2" borderId="0" applyNumberFormat="0" applyBorder="0" applyAlignment="0" applyProtection="0">
      <alignment vertical="center"/>
    </xf>
    <xf numFmtId="0" fontId="22" fillId="2" borderId="0" applyNumberFormat="0" applyBorder="0" applyAlignment="0" applyProtection="0">
      <alignment vertical="center"/>
    </xf>
    <xf numFmtId="0" fontId="22" fillId="2" borderId="0" applyNumberFormat="0" applyBorder="0" applyAlignment="0" applyProtection="0">
      <alignment vertical="center"/>
    </xf>
    <xf numFmtId="0" fontId="22" fillId="2" borderId="0" applyNumberFormat="0" applyBorder="0" applyAlignment="0" applyProtection="0">
      <alignment vertical="center"/>
    </xf>
    <xf numFmtId="0" fontId="22" fillId="2" borderId="0" applyNumberFormat="0" applyBorder="0" applyAlignment="0" applyProtection="0">
      <alignment vertical="center"/>
    </xf>
    <xf numFmtId="0" fontId="22" fillId="2" borderId="0" applyNumberFormat="0" applyBorder="0" applyAlignment="0" applyProtection="0">
      <alignment vertical="center"/>
    </xf>
    <xf numFmtId="0" fontId="22" fillId="2" borderId="0" applyNumberFormat="0" applyBorder="0" applyAlignment="0" applyProtection="0">
      <alignment vertical="center"/>
    </xf>
    <xf numFmtId="0" fontId="22" fillId="2"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22" fillId="6" borderId="0" applyNumberFormat="0" applyBorder="0" applyAlignment="0" applyProtection="0">
      <alignment vertical="center"/>
    </xf>
    <xf numFmtId="0" fontId="22" fillId="6" borderId="0" applyNumberFormat="0" applyBorder="0" applyAlignment="0" applyProtection="0">
      <alignment vertical="center"/>
    </xf>
    <xf numFmtId="0" fontId="22" fillId="6" borderId="0" applyNumberFormat="0" applyBorder="0" applyAlignment="0" applyProtection="0">
      <alignment vertical="center"/>
    </xf>
    <xf numFmtId="0" fontId="22" fillId="6" borderId="0" applyNumberFormat="0" applyBorder="0" applyAlignment="0" applyProtection="0">
      <alignment vertical="center"/>
    </xf>
    <xf numFmtId="0" fontId="22" fillId="6" borderId="0" applyNumberFormat="0" applyBorder="0" applyAlignment="0" applyProtection="0">
      <alignment vertical="center"/>
    </xf>
    <xf numFmtId="0" fontId="22" fillId="6" borderId="0" applyNumberFormat="0" applyBorder="0" applyAlignment="0" applyProtection="0">
      <alignment vertical="center"/>
    </xf>
    <xf numFmtId="0" fontId="22" fillId="6" borderId="0" applyNumberFormat="0" applyBorder="0" applyAlignment="0" applyProtection="0">
      <alignment vertical="center"/>
    </xf>
    <xf numFmtId="0" fontId="22" fillId="6" borderId="0" applyNumberFormat="0" applyBorder="0" applyAlignment="0" applyProtection="0">
      <alignment vertical="center"/>
    </xf>
    <xf numFmtId="0" fontId="22" fillId="6" borderId="0" applyNumberFormat="0" applyBorder="0" applyAlignment="0" applyProtection="0">
      <alignment vertical="center"/>
    </xf>
    <xf numFmtId="0" fontId="22" fillId="6" borderId="0" applyNumberFormat="0" applyBorder="0" applyAlignment="0" applyProtection="0">
      <alignment vertical="center"/>
    </xf>
    <xf numFmtId="0" fontId="22" fillId="6" borderId="0" applyNumberFormat="0" applyBorder="0" applyAlignment="0" applyProtection="0">
      <alignment vertical="center"/>
    </xf>
    <xf numFmtId="0" fontId="22" fillId="6" borderId="0" applyNumberFormat="0" applyBorder="0" applyAlignment="0" applyProtection="0">
      <alignment vertical="center"/>
    </xf>
    <xf numFmtId="0" fontId="22" fillId="6" borderId="0" applyNumberFormat="0" applyBorder="0" applyAlignment="0" applyProtection="0">
      <alignment vertical="center"/>
    </xf>
    <xf numFmtId="0" fontId="22" fillId="6" borderId="0" applyNumberFormat="0" applyBorder="0" applyAlignment="0" applyProtection="0">
      <alignment vertical="center"/>
    </xf>
    <xf numFmtId="0" fontId="22" fillId="7" borderId="0" applyNumberFormat="0" applyBorder="0" applyAlignment="0" applyProtection="0">
      <alignment vertical="center"/>
    </xf>
    <xf numFmtId="0" fontId="22" fillId="7" borderId="0" applyNumberFormat="0" applyBorder="0" applyAlignment="0" applyProtection="0">
      <alignment vertical="center"/>
    </xf>
    <xf numFmtId="0" fontId="22" fillId="7" borderId="0" applyNumberFormat="0" applyBorder="0" applyAlignment="0" applyProtection="0">
      <alignment vertical="center"/>
    </xf>
    <xf numFmtId="0" fontId="22" fillId="7" borderId="0" applyNumberFormat="0" applyBorder="0" applyAlignment="0" applyProtection="0">
      <alignment vertical="center"/>
    </xf>
    <xf numFmtId="0" fontId="22" fillId="7" borderId="0" applyNumberFormat="0" applyBorder="0" applyAlignment="0" applyProtection="0">
      <alignment vertical="center"/>
    </xf>
    <xf numFmtId="0" fontId="22" fillId="7" borderId="0" applyNumberFormat="0" applyBorder="0" applyAlignment="0" applyProtection="0">
      <alignment vertical="center"/>
    </xf>
    <xf numFmtId="0" fontId="22" fillId="7" borderId="0" applyNumberFormat="0" applyBorder="0" applyAlignment="0" applyProtection="0">
      <alignment vertical="center"/>
    </xf>
    <xf numFmtId="0" fontId="22" fillId="7" borderId="0" applyNumberFormat="0" applyBorder="0" applyAlignment="0" applyProtection="0">
      <alignment vertical="center"/>
    </xf>
    <xf numFmtId="0" fontId="22" fillId="7" borderId="0" applyNumberFormat="0" applyBorder="0" applyAlignment="0" applyProtection="0">
      <alignment vertical="center"/>
    </xf>
    <xf numFmtId="0" fontId="22" fillId="7" borderId="0" applyNumberFormat="0" applyBorder="0" applyAlignment="0" applyProtection="0">
      <alignment vertical="center"/>
    </xf>
    <xf numFmtId="0" fontId="22" fillId="7" borderId="0" applyNumberFormat="0" applyBorder="0" applyAlignment="0" applyProtection="0">
      <alignment vertical="center"/>
    </xf>
    <xf numFmtId="0" fontId="22" fillId="7" borderId="0" applyNumberFormat="0" applyBorder="0" applyAlignment="0" applyProtection="0">
      <alignment vertical="center"/>
    </xf>
    <xf numFmtId="0" fontId="22" fillId="7" borderId="0" applyNumberFormat="0" applyBorder="0" applyAlignment="0" applyProtection="0">
      <alignment vertical="center"/>
    </xf>
    <xf numFmtId="0" fontId="22" fillId="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0" fontId="25" fillId="0" borderId="3" applyNumberFormat="0" applyFill="0" applyAlignment="0" applyProtection="0">
      <alignment vertical="center"/>
    </xf>
    <xf numFmtId="0" fontId="25" fillId="0" borderId="3" applyNumberFormat="0" applyFill="0" applyAlignment="0" applyProtection="0">
      <alignment vertical="center"/>
    </xf>
    <xf numFmtId="0" fontId="25" fillId="0" borderId="3" applyNumberFormat="0" applyFill="0" applyAlignment="0" applyProtection="0">
      <alignment vertical="center"/>
    </xf>
    <xf numFmtId="0" fontId="25" fillId="0" borderId="3" applyNumberFormat="0" applyFill="0" applyAlignment="0" applyProtection="0">
      <alignment vertical="center"/>
    </xf>
    <xf numFmtId="0" fontId="25" fillId="0" borderId="3" applyNumberFormat="0" applyFill="0" applyAlignment="0" applyProtection="0">
      <alignment vertical="center"/>
    </xf>
    <xf numFmtId="0" fontId="25" fillId="0" borderId="3" applyNumberFormat="0" applyFill="0" applyAlignment="0" applyProtection="0">
      <alignment vertical="center"/>
    </xf>
    <xf numFmtId="0" fontId="25" fillId="0" borderId="3" applyNumberFormat="0" applyFill="0" applyAlignment="0" applyProtection="0">
      <alignment vertical="center"/>
    </xf>
    <xf numFmtId="0" fontId="25" fillId="0" borderId="3" applyNumberFormat="0" applyFill="0" applyAlignment="0" applyProtection="0">
      <alignment vertical="center"/>
    </xf>
    <xf numFmtId="0" fontId="25" fillId="0" borderId="3" applyNumberFormat="0" applyFill="0" applyAlignment="0" applyProtection="0">
      <alignment vertical="center"/>
    </xf>
    <xf numFmtId="0" fontId="25" fillId="0" borderId="3" applyNumberFormat="0" applyFill="0" applyAlignment="0" applyProtection="0">
      <alignment vertical="center"/>
    </xf>
    <xf numFmtId="0" fontId="25" fillId="0" borderId="3" applyNumberFormat="0" applyFill="0" applyAlignment="0" applyProtection="0">
      <alignment vertical="center"/>
    </xf>
    <xf numFmtId="0" fontId="25" fillId="0" borderId="3" applyNumberFormat="0" applyFill="0" applyAlignment="0" applyProtection="0">
      <alignment vertical="center"/>
    </xf>
    <xf numFmtId="0" fontId="25" fillId="0" borderId="3" applyNumberFormat="0" applyFill="0" applyAlignment="0" applyProtection="0">
      <alignment vertical="center"/>
    </xf>
    <xf numFmtId="0" fontId="25" fillId="0" borderId="3" applyNumberFormat="0" applyFill="0" applyAlignment="0" applyProtection="0">
      <alignment vertical="center"/>
    </xf>
    <xf numFmtId="0" fontId="26" fillId="0" borderId="4" applyNumberFormat="0" applyFill="0" applyAlignment="0" applyProtection="0">
      <alignment vertical="center"/>
    </xf>
    <xf numFmtId="0" fontId="26" fillId="0" borderId="4" applyNumberFormat="0" applyFill="0" applyAlignment="0" applyProtection="0">
      <alignment vertical="center"/>
    </xf>
    <xf numFmtId="0" fontId="26" fillId="0" borderId="4" applyNumberFormat="0" applyFill="0" applyAlignment="0" applyProtection="0">
      <alignment vertical="center"/>
    </xf>
    <xf numFmtId="0" fontId="26" fillId="0" borderId="4" applyNumberFormat="0" applyFill="0" applyAlignment="0" applyProtection="0">
      <alignment vertical="center"/>
    </xf>
    <xf numFmtId="0" fontId="26" fillId="0" borderId="4" applyNumberFormat="0" applyFill="0" applyAlignment="0" applyProtection="0">
      <alignment vertical="center"/>
    </xf>
    <xf numFmtId="0" fontId="26" fillId="0" borderId="4" applyNumberFormat="0" applyFill="0" applyAlignment="0" applyProtection="0">
      <alignment vertical="center"/>
    </xf>
    <xf numFmtId="0" fontId="26" fillId="0" borderId="4" applyNumberFormat="0" applyFill="0" applyAlignment="0" applyProtection="0">
      <alignment vertical="center"/>
    </xf>
    <xf numFmtId="0" fontId="26" fillId="0" borderId="4" applyNumberFormat="0" applyFill="0" applyAlignment="0" applyProtection="0">
      <alignment vertical="center"/>
    </xf>
    <xf numFmtId="0" fontId="26" fillId="0" borderId="4" applyNumberFormat="0" applyFill="0" applyAlignment="0" applyProtection="0">
      <alignment vertical="center"/>
    </xf>
    <xf numFmtId="0" fontId="26" fillId="0" borderId="4" applyNumberFormat="0" applyFill="0" applyAlignment="0" applyProtection="0">
      <alignment vertical="center"/>
    </xf>
    <xf numFmtId="0" fontId="26" fillId="0" borderId="4" applyNumberFormat="0" applyFill="0" applyAlignment="0" applyProtection="0">
      <alignment vertical="center"/>
    </xf>
    <xf numFmtId="0" fontId="26" fillId="0" borderId="4" applyNumberFormat="0" applyFill="0" applyAlignment="0" applyProtection="0">
      <alignment vertical="center"/>
    </xf>
    <xf numFmtId="0" fontId="26" fillId="0" borderId="4" applyNumberFormat="0" applyFill="0" applyAlignment="0" applyProtection="0">
      <alignment vertical="center"/>
    </xf>
    <xf numFmtId="0" fontId="26" fillId="0" borderId="4" applyNumberFormat="0" applyFill="0" applyAlignment="0" applyProtection="0">
      <alignment vertical="center"/>
    </xf>
    <xf numFmtId="0" fontId="27" fillId="0" borderId="5" applyNumberFormat="0" applyFill="0" applyAlignment="0" applyProtection="0">
      <alignment vertical="center"/>
    </xf>
    <xf numFmtId="0" fontId="27" fillId="0" borderId="5" applyNumberFormat="0" applyFill="0" applyAlignment="0" applyProtection="0">
      <alignment vertical="center"/>
    </xf>
    <xf numFmtId="0" fontId="27" fillId="0" borderId="5" applyNumberFormat="0" applyFill="0" applyAlignment="0" applyProtection="0">
      <alignment vertical="center"/>
    </xf>
    <xf numFmtId="0" fontId="27" fillId="0" borderId="5" applyNumberFormat="0" applyFill="0" applyAlignment="0" applyProtection="0">
      <alignment vertical="center"/>
    </xf>
    <xf numFmtId="0" fontId="27" fillId="0" borderId="5" applyNumberFormat="0" applyFill="0" applyAlignment="0" applyProtection="0">
      <alignment vertical="center"/>
    </xf>
    <xf numFmtId="0" fontId="27" fillId="0" borderId="5" applyNumberFormat="0" applyFill="0" applyAlignment="0" applyProtection="0">
      <alignment vertical="center"/>
    </xf>
    <xf numFmtId="0" fontId="27" fillId="0" borderId="5" applyNumberFormat="0" applyFill="0" applyAlignment="0" applyProtection="0">
      <alignment vertical="center"/>
    </xf>
    <xf numFmtId="0" fontId="27" fillId="0" borderId="5" applyNumberFormat="0" applyFill="0" applyAlignment="0" applyProtection="0">
      <alignment vertical="center"/>
    </xf>
    <xf numFmtId="0" fontId="27" fillId="0" borderId="5" applyNumberFormat="0" applyFill="0" applyAlignment="0" applyProtection="0">
      <alignment vertical="center"/>
    </xf>
    <xf numFmtId="0" fontId="27" fillId="0" borderId="5" applyNumberFormat="0" applyFill="0" applyAlignment="0" applyProtection="0">
      <alignment vertical="center"/>
    </xf>
    <xf numFmtId="0" fontId="27" fillId="0" borderId="5" applyNumberFormat="0" applyFill="0" applyAlignment="0" applyProtection="0">
      <alignment vertical="center"/>
    </xf>
    <xf numFmtId="0" fontId="27" fillId="0" borderId="5" applyNumberFormat="0" applyFill="0" applyAlignment="0" applyProtection="0">
      <alignment vertical="center"/>
    </xf>
    <xf numFmtId="0" fontId="27" fillId="0" borderId="5" applyNumberFormat="0" applyFill="0" applyAlignment="0" applyProtection="0">
      <alignment vertical="center"/>
    </xf>
    <xf numFmtId="0" fontId="27" fillId="0" borderId="5" applyNumberFormat="0" applyFill="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8" fillId="3" borderId="0" applyNumberFormat="0" applyBorder="0" applyAlignment="0" applyProtection="0">
      <alignment vertical="center"/>
    </xf>
    <xf numFmtId="0" fontId="28" fillId="3" borderId="0" applyNumberFormat="0" applyBorder="0" applyAlignment="0" applyProtection="0">
      <alignment vertical="center"/>
    </xf>
    <xf numFmtId="0" fontId="28" fillId="3" borderId="0" applyNumberFormat="0" applyBorder="0" applyAlignment="0" applyProtection="0">
      <alignment vertical="center"/>
    </xf>
    <xf numFmtId="0" fontId="28" fillId="3" borderId="0" applyNumberFormat="0" applyBorder="0" applyAlignment="0" applyProtection="0">
      <alignment vertical="center"/>
    </xf>
    <xf numFmtId="0" fontId="28" fillId="3" borderId="0" applyNumberFormat="0" applyBorder="0" applyAlignment="0" applyProtection="0">
      <alignment vertical="center"/>
    </xf>
    <xf numFmtId="0" fontId="28" fillId="3" borderId="0" applyNumberFormat="0" applyBorder="0" applyAlignment="0" applyProtection="0">
      <alignment vertical="center"/>
    </xf>
    <xf numFmtId="0" fontId="28" fillId="3" borderId="0" applyNumberFormat="0" applyBorder="0" applyAlignment="0" applyProtection="0">
      <alignment vertical="center"/>
    </xf>
    <xf numFmtId="0" fontId="28" fillId="3" borderId="0" applyNumberFormat="0" applyBorder="0" applyAlignment="0" applyProtection="0">
      <alignment vertical="center"/>
    </xf>
    <xf numFmtId="0" fontId="28" fillId="3" borderId="0" applyNumberFormat="0" applyBorder="0" applyAlignment="0" applyProtection="0">
      <alignment vertical="center"/>
    </xf>
    <xf numFmtId="0" fontId="28" fillId="3" borderId="0" applyNumberFormat="0" applyBorder="0" applyAlignment="0" applyProtection="0">
      <alignment vertical="center"/>
    </xf>
    <xf numFmtId="0" fontId="28" fillId="3" borderId="0" applyNumberFormat="0" applyBorder="0" applyAlignment="0" applyProtection="0">
      <alignment vertical="center"/>
    </xf>
    <xf numFmtId="0" fontId="28" fillId="3" borderId="0" applyNumberFormat="0" applyBorder="0" applyAlignment="0" applyProtection="0">
      <alignment vertical="center"/>
    </xf>
    <xf numFmtId="0" fontId="28" fillId="3" borderId="0" applyNumberFormat="0" applyBorder="0" applyAlignment="0" applyProtection="0">
      <alignment vertical="center"/>
    </xf>
    <xf numFmtId="0" fontId="28" fillId="3" borderId="0" applyNumberFormat="0" applyBorder="0" applyAlignment="0" applyProtection="0">
      <alignment vertical="center"/>
    </xf>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alignment vertical="center"/>
    </xf>
    <xf numFmtId="0" fontId="20" fillId="0" borderId="0">
      <alignment vertical="center"/>
    </xf>
    <xf numFmtId="0" fontId="20" fillId="0" borderId="0">
      <alignment vertical="center"/>
    </xf>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alignment vertical="center"/>
    </xf>
    <xf numFmtId="0" fontId="20" fillId="0" borderId="0">
      <alignment vertical="center"/>
    </xf>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alignment vertical="center"/>
    </xf>
    <xf numFmtId="0" fontId="20" fillId="0" borderId="0">
      <alignment vertical="center"/>
    </xf>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alignment vertical="center"/>
    </xf>
    <xf numFmtId="0" fontId="20" fillId="0" borderId="0">
      <alignment vertical="center"/>
    </xf>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alignment vertical="center"/>
    </xf>
    <xf numFmtId="0" fontId="20" fillId="0" borderId="0">
      <alignment vertical="center"/>
    </xf>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alignment vertical="center"/>
    </xf>
    <xf numFmtId="0" fontId="20" fillId="0" borderId="0">
      <alignment vertical="center"/>
    </xf>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alignment vertical="center"/>
    </xf>
    <xf numFmtId="0" fontId="20" fillId="0" borderId="0">
      <alignment vertical="center"/>
    </xf>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0" fillId="0" borderId="0">
      <alignment vertical="center"/>
    </xf>
    <xf numFmtId="0" fontId="20"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0" fillId="0" borderId="0">
      <alignment vertical="center"/>
    </xf>
    <xf numFmtId="0" fontId="20"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0" fillId="0" borderId="0">
      <alignment vertical="center"/>
    </xf>
    <xf numFmtId="0" fontId="20"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0" fillId="0" borderId="0">
      <alignment vertical="center"/>
    </xf>
    <xf numFmtId="0" fontId="20"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0" fillId="0" borderId="0">
      <alignment vertical="center"/>
    </xf>
    <xf numFmtId="0" fontId="20"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xf numFmtId="0" fontId="20" fillId="0" borderId="0"/>
    <xf numFmtId="0" fontId="20" fillId="0" borderId="0"/>
    <xf numFmtId="0" fontId="20"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1" fillId="0" borderId="0"/>
    <xf numFmtId="0" fontId="1" fillId="0" borderId="0"/>
    <xf numFmtId="0" fontId="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1" fillId="0" borderId="0"/>
    <xf numFmtId="0" fontId="1" fillId="0" borderId="0"/>
    <xf numFmtId="0" fontId="21" fillId="0" borderId="0"/>
    <xf numFmtId="0" fontId="21" fillId="0" borderId="0"/>
    <xf numFmtId="0" fontId="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1" fillId="0" borderId="0"/>
    <xf numFmtId="0" fontId="1" fillId="0" borderId="0"/>
    <xf numFmtId="0" fontId="21" fillId="0" borderId="0"/>
    <xf numFmtId="0" fontId="21" fillId="0" borderId="0"/>
    <xf numFmtId="0" fontId="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1" fillId="0" borderId="0"/>
    <xf numFmtId="0" fontId="1" fillId="0" borderId="0"/>
    <xf numFmtId="0" fontId="21" fillId="0" borderId="0"/>
    <xf numFmtId="0" fontId="21" fillId="0" borderId="0"/>
    <xf numFmtId="0" fontId="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1" fillId="0" borderId="0"/>
    <xf numFmtId="0" fontId="1" fillId="0" borderId="0"/>
    <xf numFmtId="0" fontId="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1" fillId="0" borderId="0"/>
    <xf numFmtId="0" fontId="1" fillId="0" borderId="0"/>
    <xf numFmtId="0" fontId="21" fillId="0" borderId="0"/>
    <xf numFmtId="0" fontId="21" fillId="0" borderId="0"/>
    <xf numFmtId="0" fontId="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1" fillId="0" borderId="0"/>
    <xf numFmtId="0" fontId="1" fillId="0" borderId="0"/>
    <xf numFmtId="0" fontId="21" fillId="0" borderId="0"/>
    <xf numFmtId="0" fontId="21" fillId="0" borderId="0"/>
    <xf numFmtId="0" fontId="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1" fillId="0" borderId="0"/>
    <xf numFmtId="0" fontId="1" fillId="0" borderId="0"/>
    <xf numFmtId="0" fontId="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1" fillId="0" borderId="0"/>
    <xf numFmtId="0" fontId="1" fillId="0" borderId="0"/>
    <xf numFmtId="0" fontId="21" fillId="0" borderId="0"/>
    <xf numFmtId="0" fontId="21" fillId="0" borderId="0"/>
    <xf numFmtId="0" fontId="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1" fillId="0" borderId="0"/>
    <xf numFmtId="0" fontId="1" fillId="0" borderId="0"/>
    <xf numFmtId="0" fontId="1" fillId="0" borderId="0"/>
    <xf numFmtId="0" fontId="21" fillId="0" borderId="0"/>
    <xf numFmtId="0" fontId="21" fillId="0" borderId="0"/>
    <xf numFmtId="0" fontId="21" fillId="0" borderId="0"/>
    <xf numFmtId="0" fontId="21" fillId="0" borderId="0"/>
    <xf numFmtId="0" fontId="21" fillId="0" borderId="0"/>
    <xf numFmtId="0" fontId="21" fillId="0" borderId="0"/>
    <xf numFmtId="0" fontId="30" fillId="4" borderId="0" applyNumberFormat="0" applyBorder="0" applyAlignment="0" applyProtection="0">
      <alignment vertical="center"/>
    </xf>
    <xf numFmtId="0" fontId="30" fillId="4" borderId="0" applyNumberFormat="0" applyBorder="0" applyAlignment="0" applyProtection="0">
      <alignment vertical="center"/>
    </xf>
    <xf numFmtId="0" fontId="30" fillId="4" borderId="0" applyNumberFormat="0" applyBorder="0" applyAlignment="0" applyProtection="0">
      <alignment vertical="center"/>
    </xf>
    <xf numFmtId="0" fontId="30" fillId="4" borderId="0" applyNumberFormat="0" applyBorder="0" applyAlignment="0" applyProtection="0">
      <alignment vertical="center"/>
    </xf>
    <xf numFmtId="0" fontId="31" fillId="0" borderId="7" applyNumberFormat="0" applyFill="0" applyAlignment="0" applyProtection="0">
      <alignment vertical="center"/>
    </xf>
    <xf numFmtId="0" fontId="31" fillId="0" borderId="7" applyNumberFormat="0" applyFill="0" applyAlignment="0" applyProtection="0">
      <alignment vertical="center"/>
    </xf>
    <xf numFmtId="0" fontId="31" fillId="0" borderId="7" applyNumberFormat="0" applyFill="0" applyAlignment="0" applyProtection="0">
      <alignment vertical="center"/>
    </xf>
    <xf numFmtId="0" fontId="31" fillId="0" borderId="7" applyNumberFormat="0" applyFill="0" applyAlignment="0" applyProtection="0">
      <alignment vertical="center"/>
    </xf>
    <xf numFmtId="0" fontId="32" fillId="16" borderId="8" applyNumberFormat="0" applyAlignment="0" applyProtection="0">
      <alignment vertical="center"/>
    </xf>
    <xf numFmtId="0" fontId="32" fillId="16" borderId="8" applyNumberFormat="0" applyAlignment="0" applyProtection="0">
      <alignment vertical="center"/>
    </xf>
    <xf numFmtId="0" fontId="32" fillId="16" borderId="8" applyNumberFormat="0" applyAlignment="0" applyProtection="0">
      <alignment vertical="center"/>
    </xf>
    <xf numFmtId="0" fontId="32" fillId="16" borderId="8" applyNumberFormat="0" applyAlignment="0" applyProtection="0">
      <alignment vertical="center"/>
    </xf>
    <xf numFmtId="0" fontId="33" fillId="17" borderId="9" applyNumberFormat="0" applyAlignment="0" applyProtection="0">
      <alignment vertical="center"/>
    </xf>
    <xf numFmtId="0" fontId="33" fillId="17" borderId="9" applyNumberFormat="0" applyAlignment="0" applyProtection="0">
      <alignment vertical="center"/>
    </xf>
    <xf numFmtId="0" fontId="33" fillId="17" borderId="9" applyNumberFormat="0" applyAlignment="0" applyProtection="0">
      <alignment vertical="center"/>
    </xf>
    <xf numFmtId="0" fontId="33" fillId="17" borderId="9" applyNumberFormat="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10" applyNumberFormat="0" applyFill="0" applyAlignment="0" applyProtection="0">
      <alignment vertical="center"/>
    </xf>
    <xf numFmtId="0" fontId="36" fillId="0" borderId="10" applyNumberFormat="0" applyFill="0" applyAlignment="0" applyProtection="0">
      <alignment vertical="center"/>
    </xf>
    <xf numFmtId="0" fontId="36" fillId="0" borderId="10" applyNumberFormat="0" applyFill="0" applyAlignment="0" applyProtection="0">
      <alignment vertical="center"/>
    </xf>
    <xf numFmtId="0" fontId="36" fillId="0" borderId="10" applyNumberFormat="0" applyFill="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37" fillId="22" borderId="0" applyNumberFormat="0" applyBorder="0" applyAlignment="0" applyProtection="0">
      <alignment vertical="center"/>
    </xf>
    <xf numFmtId="0" fontId="37" fillId="22" borderId="0" applyNumberFormat="0" applyBorder="0" applyAlignment="0" applyProtection="0">
      <alignment vertical="center"/>
    </xf>
    <xf numFmtId="0" fontId="37" fillId="22" borderId="0" applyNumberFormat="0" applyBorder="0" applyAlignment="0" applyProtection="0">
      <alignment vertical="center"/>
    </xf>
    <xf numFmtId="0" fontId="37" fillId="22" borderId="0" applyNumberFormat="0" applyBorder="0" applyAlignment="0" applyProtection="0">
      <alignment vertical="center"/>
    </xf>
    <xf numFmtId="0" fontId="38" fillId="16" borderId="11" applyNumberFormat="0" applyAlignment="0" applyProtection="0">
      <alignment vertical="center"/>
    </xf>
    <xf numFmtId="0" fontId="38" fillId="16" borderId="11" applyNumberFormat="0" applyAlignment="0" applyProtection="0">
      <alignment vertical="center"/>
    </xf>
    <xf numFmtId="0" fontId="38" fillId="16" borderId="11" applyNumberFormat="0" applyAlignment="0" applyProtection="0">
      <alignment vertical="center"/>
    </xf>
    <xf numFmtId="0" fontId="38" fillId="16" borderId="11" applyNumberFormat="0" applyAlignment="0" applyProtection="0">
      <alignment vertical="center"/>
    </xf>
    <xf numFmtId="0" fontId="39" fillId="7" borderId="8" applyNumberFormat="0" applyAlignment="0" applyProtection="0">
      <alignment vertical="center"/>
    </xf>
    <xf numFmtId="0" fontId="39" fillId="7" borderId="8" applyNumberFormat="0" applyAlignment="0" applyProtection="0">
      <alignment vertical="center"/>
    </xf>
    <xf numFmtId="0" fontId="39" fillId="7" borderId="8" applyNumberFormat="0" applyAlignment="0" applyProtection="0">
      <alignment vertical="center"/>
    </xf>
    <xf numFmtId="0" fontId="39" fillId="7" borderId="8" applyNumberFormat="0" applyAlignment="0" applyProtection="0">
      <alignment vertical="center"/>
    </xf>
    <xf numFmtId="0" fontId="3" fillId="0" borderId="0"/>
    <xf numFmtId="0" fontId="21" fillId="0" borderId="0"/>
    <xf numFmtId="0" fontId="21" fillId="23" borderId="12" applyNumberFormat="0" applyFont="0" applyAlignment="0" applyProtection="0">
      <alignment vertical="center"/>
    </xf>
    <xf numFmtId="0" fontId="21" fillId="23" borderId="12" applyNumberFormat="0" applyFont="0" applyAlignment="0" applyProtection="0">
      <alignment vertical="center"/>
    </xf>
    <xf numFmtId="0" fontId="21" fillId="23" borderId="12" applyNumberFormat="0" applyFont="0" applyAlignment="0" applyProtection="0">
      <alignment vertical="center"/>
    </xf>
    <xf numFmtId="0" fontId="21" fillId="23" borderId="12" applyNumberFormat="0" applyFont="0" applyAlignment="0" applyProtection="0">
      <alignment vertical="center"/>
    </xf>
    <xf numFmtId="0" fontId="21" fillId="23" borderId="12" applyNumberFormat="0" applyFont="0" applyAlignment="0" applyProtection="0">
      <alignment vertical="center"/>
    </xf>
    <xf numFmtId="0" fontId="21" fillId="23" borderId="12" applyNumberFormat="0" applyFont="0" applyAlignment="0" applyProtection="0">
      <alignment vertical="center"/>
    </xf>
    <xf numFmtId="0" fontId="21" fillId="23" borderId="12" applyNumberFormat="0" applyFont="0" applyAlignment="0" applyProtection="0">
      <alignment vertical="center"/>
    </xf>
    <xf numFmtId="0" fontId="21" fillId="23" borderId="12" applyNumberFormat="0" applyFont="0" applyAlignment="0" applyProtection="0">
      <alignment vertical="center"/>
    </xf>
    <xf numFmtId="0" fontId="21" fillId="23" borderId="12" applyNumberFormat="0" applyFont="0" applyAlignment="0" applyProtection="0">
      <alignment vertical="center"/>
    </xf>
    <xf numFmtId="0" fontId="21" fillId="23" borderId="12" applyNumberFormat="0" applyFont="0" applyAlignment="0" applyProtection="0">
      <alignment vertical="center"/>
    </xf>
    <xf numFmtId="0" fontId="21" fillId="23" borderId="12" applyNumberFormat="0" applyFont="0" applyAlignment="0" applyProtection="0">
      <alignment vertical="center"/>
    </xf>
    <xf numFmtId="0" fontId="21" fillId="23" borderId="12" applyNumberFormat="0" applyFont="0" applyAlignment="0" applyProtection="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0" fontId="20" fillId="0" borderId="0">
      <alignment vertical="center"/>
    </xf>
    <xf numFmtId="0" fontId="20" fillId="0" borderId="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0" fontId="20" fillId="0" borderId="0">
      <alignment vertical="center"/>
    </xf>
    <xf numFmtId="0" fontId="20" fillId="0" borderId="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0" fontId="20" fillId="0" borderId="0">
      <alignment vertical="center"/>
    </xf>
    <xf numFmtId="0" fontId="20" fillId="0" borderId="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0" fontId="20" fillId="0" borderId="0">
      <alignment vertical="center"/>
    </xf>
    <xf numFmtId="0" fontId="20" fillId="0" borderId="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0" fontId="20" fillId="0" borderId="0">
      <alignment vertical="center"/>
    </xf>
    <xf numFmtId="0" fontId="20" fillId="0" borderId="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0" fontId="20" fillId="0" borderId="0">
      <alignment vertical="center"/>
    </xf>
    <xf numFmtId="0" fontId="20" fillId="0" borderId="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0" fontId="20" fillId="0" borderId="0">
      <alignment vertical="center"/>
    </xf>
    <xf numFmtId="9" fontId="1" fillId="0" borderId="0" applyFont="0" applyFill="0" applyBorder="0" applyAlignment="0" applyProtection="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1"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1" fillId="0" borderId="0"/>
    <xf numFmtId="0" fontId="1" fillId="0" borderId="0"/>
    <xf numFmtId="0" fontId="1" fillId="0" borderId="0"/>
    <xf numFmtId="0" fontId="1"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1" fillId="0" borderId="0"/>
    <xf numFmtId="0" fontId="20" fillId="0" borderId="0">
      <alignment vertical="center"/>
    </xf>
    <xf numFmtId="0" fontId="1" fillId="0" borderId="0"/>
    <xf numFmtId="0" fontId="1" fillId="0" borderId="0"/>
    <xf numFmtId="0" fontId="20" fillId="0" borderId="0">
      <alignment vertical="center"/>
    </xf>
    <xf numFmtId="0" fontId="1" fillId="0" borderId="0"/>
    <xf numFmtId="0" fontId="20" fillId="0" borderId="0">
      <alignment vertical="center"/>
    </xf>
    <xf numFmtId="0" fontId="1" fillId="0" borderId="0"/>
    <xf numFmtId="0" fontId="1"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1" fillId="0" borderId="0"/>
    <xf numFmtId="0" fontId="1" fillId="0" borderId="0"/>
    <xf numFmtId="0" fontId="20" fillId="0" borderId="0">
      <alignment vertical="center"/>
    </xf>
    <xf numFmtId="0" fontId="20" fillId="0" borderId="0">
      <alignment vertical="center"/>
    </xf>
    <xf numFmtId="0" fontId="1" fillId="0" borderId="0"/>
    <xf numFmtId="0" fontId="1" fillId="0" borderId="0"/>
    <xf numFmtId="0" fontId="20" fillId="0" borderId="0">
      <alignment vertical="center"/>
    </xf>
    <xf numFmtId="0" fontId="20" fillId="0" borderId="0">
      <alignment vertical="center"/>
    </xf>
    <xf numFmtId="0" fontId="1" fillId="0" borderId="0"/>
    <xf numFmtId="0" fontId="20" fillId="0" borderId="0">
      <alignment vertical="center"/>
    </xf>
    <xf numFmtId="0" fontId="1" fillId="0" borderId="0"/>
    <xf numFmtId="0" fontId="1" fillId="0" borderId="0"/>
    <xf numFmtId="0" fontId="20" fillId="0" borderId="0">
      <alignment vertical="center"/>
    </xf>
    <xf numFmtId="0" fontId="1" fillId="0" borderId="0"/>
    <xf numFmtId="0" fontId="20" fillId="0" borderId="0">
      <alignment vertical="center"/>
    </xf>
    <xf numFmtId="0" fontId="1" fillId="0" borderId="0"/>
    <xf numFmtId="0" fontId="1"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1" fillId="0" borderId="0"/>
    <xf numFmtId="0" fontId="2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41" fillId="0" borderId="0">
      <alignment vertical="center"/>
    </xf>
    <xf numFmtId="0" fontId="20" fillId="0" borderId="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0" fillId="0" borderId="0">
      <alignment vertical="center"/>
    </xf>
    <xf numFmtId="0" fontId="20"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0" fillId="0" borderId="0">
      <alignment vertical="center"/>
    </xf>
    <xf numFmtId="0" fontId="20"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0" fillId="0" borderId="0">
      <alignment vertical="center"/>
    </xf>
    <xf numFmtId="0" fontId="20"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0" fillId="0" borderId="0">
      <alignment vertical="center"/>
    </xf>
    <xf numFmtId="0" fontId="20"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0" fillId="0" borderId="0">
      <alignment vertical="center"/>
    </xf>
    <xf numFmtId="0" fontId="20"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xf numFmtId="0" fontId="20" fillId="0" borderId="0"/>
    <xf numFmtId="0" fontId="20" fillId="0" borderId="0"/>
    <xf numFmtId="0" fontId="20"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4"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4"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4"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41"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0" fillId="0" borderId="0">
      <alignment vertical="center"/>
    </xf>
    <xf numFmtId="0" fontId="20"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0" fillId="0" borderId="0">
      <alignment vertical="center"/>
    </xf>
    <xf numFmtId="0" fontId="20"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0" fillId="0" borderId="0">
      <alignment vertical="center"/>
    </xf>
    <xf numFmtId="0" fontId="20"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0" fillId="0" borderId="0">
      <alignment vertical="center"/>
    </xf>
    <xf numFmtId="0" fontId="20"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0" fillId="0" borderId="0">
      <alignment vertical="center"/>
    </xf>
    <xf numFmtId="0" fontId="20"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xf numFmtId="0" fontId="20" fillId="0" borderId="0"/>
    <xf numFmtId="0" fontId="20" fillId="0" borderId="0"/>
    <xf numFmtId="0" fontId="20"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1" fillId="0" borderId="0"/>
    <xf numFmtId="0" fontId="21"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1" fillId="0" borderId="0"/>
    <xf numFmtId="0" fontId="21"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1" fillId="0" borderId="0"/>
    <xf numFmtId="0" fontId="21"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1" fillId="0" borderId="0"/>
    <xf numFmtId="0" fontId="21"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1" fillId="0" borderId="0"/>
    <xf numFmtId="0" fontId="21"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1" fillId="0" borderId="0"/>
    <xf numFmtId="0" fontId="21"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30" fillId="4" borderId="0" applyNumberFormat="0" applyBorder="0" applyAlignment="0" applyProtection="0">
      <alignment vertical="center"/>
    </xf>
    <xf numFmtId="0" fontId="30" fillId="4" borderId="0" applyNumberFormat="0" applyBorder="0" applyAlignment="0" applyProtection="0">
      <alignment vertical="center"/>
    </xf>
    <xf numFmtId="0" fontId="30" fillId="4" borderId="0" applyNumberFormat="0" applyBorder="0" applyAlignment="0" applyProtection="0">
      <alignment vertical="center"/>
    </xf>
    <xf numFmtId="0" fontId="30" fillId="4" borderId="0" applyNumberFormat="0" applyBorder="0" applyAlignment="0" applyProtection="0">
      <alignment vertical="center"/>
    </xf>
    <xf numFmtId="0" fontId="31" fillId="0" borderId="7" applyNumberFormat="0" applyFill="0" applyAlignment="0" applyProtection="0">
      <alignment vertical="center"/>
    </xf>
    <xf numFmtId="0" fontId="31" fillId="0" borderId="7" applyNumberFormat="0" applyFill="0" applyAlignment="0" applyProtection="0">
      <alignment vertical="center"/>
    </xf>
    <xf numFmtId="0" fontId="31" fillId="0" borderId="7" applyNumberFormat="0" applyFill="0" applyAlignment="0" applyProtection="0">
      <alignment vertical="center"/>
    </xf>
    <xf numFmtId="0" fontId="31" fillId="0" borderId="7" applyNumberFormat="0" applyFill="0" applyAlignment="0" applyProtection="0">
      <alignment vertical="center"/>
    </xf>
    <xf numFmtId="0" fontId="32" fillId="16" borderId="8" applyNumberFormat="0" applyAlignment="0" applyProtection="0">
      <alignment vertical="center"/>
    </xf>
    <xf numFmtId="0" fontId="32" fillId="16" borderId="8" applyNumberFormat="0" applyAlignment="0" applyProtection="0">
      <alignment vertical="center"/>
    </xf>
    <xf numFmtId="0" fontId="32" fillId="16" borderId="8" applyNumberFormat="0" applyAlignment="0" applyProtection="0">
      <alignment vertical="center"/>
    </xf>
    <xf numFmtId="0" fontId="32" fillId="16" borderId="8" applyNumberFormat="0" applyAlignment="0" applyProtection="0">
      <alignment vertical="center"/>
    </xf>
    <xf numFmtId="0" fontId="33" fillId="17" borderId="9" applyNumberFormat="0" applyAlignment="0" applyProtection="0">
      <alignment vertical="center"/>
    </xf>
    <xf numFmtId="0" fontId="33" fillId="17" borderId="9" applyNumberFormat="0" applyAlignment="0" applyProtection="0">
      <alignment vertical="center"/>
    </xf>
    <xf numFmtId="0" fontId="33" fillId="17" borderId="9" applyNumberFormat="0" applyAlignment="0" applyProtection="0">
      <alignment vertical="center"/>
    </xf>
    <xf numFmtId="0" fontId="33" fillId="17" borderId="9" applyNumberFormat="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10" applyNumberFormat="0" applyFill="0" applyAlignment="0" applyProtection="0">
      <alignment vertical="center"/>
    </xf>
    <xf numFmtId="0" fontId="36" fillId="0" borderId="10" applyNumberFormat="0" applyFill="0" applyAlignment="0" applyProtection="0">
      <alignment vertical="center"/>
    </xf>
    <xf numFmtId="0" fontId="36" fillId="0" borderId="10" applyNumberFormat="0" applyFill="0" applyAlignment="0" applyProtection="0">
      <alignment vertical="center"/>
    </xf>
    <xf numFmtId="0" fontId="36" fillId="0" borderId="10" applyNumberFormat="0" applyFill="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37" fillId="22" borderId="0" applyNumberFormat="0" applyBorder="0" applyAlignment="0" applyProtection="0">
      <alignment vertical="center"/>
    </xf>
    <xf numFmtId="0" fontId="37" fillId="22" borderId="0" applyNumberFormat="0" applyBorder="0" applyAlignment="0" applyProtection="0">
      <alignment vertical="center"/>
    </xf>
    <xf numFmtId="0" fontId="37" fillId="22" borderId="0" applyNumberFormat="0" applyBorder="0" applyAlignment="0" applyProtection="0">
      <alignment vertical="center"/>
    </xf>
    <xf numFmtId="0" fontId="37" fillId="22" borderId="0" applyNumberFormat="0" applyBorder="0" applyAlignment="0" applyProtection="0">
      <alignment vertical="center"/>
    </xf>
    <xf numFmtId="0" fontId="38" fillId="16" borderId="11" applyNumberFormat="0" applyAlignment="0" applyProtection="0">
      <alignment vertical="center"/>
    </xf>
    <xf numFmtId="0" fontId="38" fillId="16" borderId="11" applyNumberFormat="0" applyAlignment="0" applyProtection="0">
      <alignment vertical="center"/>
    </xf>
    <xf numFmtId="0" fontId="38" fillId="16" borderId="11" applyNumberFormat="0" applyAlignment="0" applyProtection="0">
      <alignment vertical="center"/>
    </xf>
    <xf numFmtId="0" fontId="38" fillId="16" borderId="11" applyNumberFormat="0" applyAlignment="0" applyProtection="0">
      <alignment vertical="center"/>
    </xf>
    <xf numFmtId="0" fontId="39" fillId="7" borderId="8" applyNumberFormat="0" applyAlignment="0" applyProtection="0">
      <alignment vertical="center"/>
    </xf>
    <xf numFmtId="0" fontId="39" fillId="7" borderId="8" applyNumberFormat="0" applyAlignment="0" applyProtection="0">
      <alignment vertical="center"/>
    </xf>
    <xf numFmtId="0" fontId="39" fillId="7" borderId="8" applyNumberFormat="0" applyAlignment="0" applyProtection="0">
      <alignment vertical="center"/>
    </xf>
    <xf numFmtId="0" fontId="39" fillId="7" borderId="8" applyNumberFormat="0" applyAlignment="0" applyProtection="0">
      <alignment vertical="center"/>
    </xf>
    <xf numFmtId="0" fontId="3" fillId="0" borderId="0"/>
    <xf numFmtId="0" fontId="21" fillId="0" borderId="0"/>
    <xf numFmtId="0" fontId="21" fillId="23" borderId="12" applyNumberFormat="0" applyFont="0" applyAlignment="0" applyProtection="0">
      <alignment vertical="center"/>
    </xf>
    <xf numFmtId="0" fontId="21" fillId="23" borderId="12" applyNumberFormat="0" applyFont="0" applyAlignment="0" applyProtection="0">
      <alignment vertical="center"/>
    </xf>
    <xf numFmtId="0" fontId="21" fillId="23" borderId="12" applyNumberFormat="0" applyFont="0" applyAlignment="0" applyProtection="0">
      <alignment vertical="center"/>
    </xf>
    <xf numFmtId="0" fontId="21" fillId="23" borderId="12" applyNumberFormat="0" applyFont="0" applyAlignment="0" applyProtection="0">
      <alignment vertical="center"/>
    </xf>
    <xf numFmtId="0" fontId="21" fillId="23" borderId="12" applyNumberFormat="0" applyFont="0" applyAlignment="0" applyProtection="0">
      <alignment vertical="center"/>
    </xf>
    <xf numFmtId="0" fontId="21" fillId="23" borderId="12" applyNumberFormat="0" applyFont="0" applyAlignment="0" applyProtection="0">
      <alignment vertical="center"/>
    </xf>
    <xf numFmtId="0" fontId="21" fillId="23" borderId="12" applyNumberFormat="0" applyFont="0" applyAlignment="0" applyProtection="0">
      <alignment vertical="center"/>
    </xf>
    <xf numFmtId="0" fontId="21" fillId="23" borderId="12" applyNumberFormat="0" applyFont="0" applyAlignment="0" applyProtection="0">
      <alignment vertical="center"/>
    </xf>
    <xf numFmtId="0" fontId="21" fillId="23" borderId="12" applyNumberFormat="0" applyFont="0" applyAlignment="0" applyProtection="0">
      <alignment vertical="center"/>
    </xf>
    <xf numFmtId="0" fontId="21" fillId="23" borderId="12" applyNumberFormat="0" applyFont="0" applyAlignment="0" applyProtection="0">
      <alignment vertical="center"/>
    </xf>
    <xf numFmtId="0" fontId="21" fillId="23" borderId="12" applyNumberFormat="0" applyFont="0" applyAlignment="0" applyProtection="0">
      <alignment vertical="center"/>
    </xf>
    <xf numFmtId="0" fontId="21" fillId="23" borderId="12" applyNumberFormat="0" applyFont="0" applyAlignment="0" applyProtection="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41" fillId="0" borderId="0">
      <alignment vertical="center"/>
    </xf>
    <xf numFmtId="0" fontId="2" fillId="0" borderId="0"/>
    <xf numFmtId="0" fontId="2" fillId="0" borderId="0"/>
    <xf numFmtId="0" fontId="2" fillId="0" borderId="0"/>
  </cellStyleXfs>
  <cellXfs count="123">
    <xf numFmtId="0" fontId="0" fillId="0" borderId="0" xfId="0">
      <alignment vertical="center"/>
    </xf>
    <xf numFmtId="0" fontId="15" fillId="0" borderId="6" xfId="1" applyFont="1" applyBorder="1">
      <alignment vertical="center"/>
    </xf>
    <xf numFmtId="0" fontId="18" fillId="0" borderId="6" xfId="0" applyFont="1" applyBorder="1">
      <alignment vertical="center"/>
    </xf>
    <xf numFmtId="0" fontId="15" fillId="0" borderId="6" xfId="1" applyFont="1" applyBorder="1" applyAlignment="1">
      <alignment vertical="center" wrapText="1"/>
    </xf>
    <xf numFmtId="0" fontId="15" fillId="0" borderId="6" xfId="5383" applyFont="1" applyBorder="1" applyAlignment="1">
      <alignment vertical="center" wrapText="1"/>
    </xf>
    <xf numFmtId="0" fontId="29" fillId="0" borderId="6" xfId="0" applyFont="1" applyBorder="1">
      <alignment vertical="center"/>
    </xf>
    <xf numFmtId="0" fontId="15" fillId="0" borderId="6" xfId="5383" applyFont="1" applyBorder="1">
      <alignment vertical="center"/>
    </xf>
    <xf numFmtId="0" fontId="0" fillId="0" borderId="6" xfId="0" applyBorder="1">
      <alignment vertical="center"/>
    </xf>
    <xf numFmtId="177" fontId="15" fillId="0" borderId="6" xfId="5383" applyNumberFormat="1" applyFont="1" applyBorder="1">
      <alignment vertical="center"/>
    </xf>
    <xf numFmtId="0" fontId="15" fillId="0" borderId="6" xfId="11174" applyFont="1" applyFill="1" applyBorder="1" applyAlignment="1">
      <alignment wrapText="1"/>
    </xf>
    <xf numFmtId="14" fontId="15" fillId="0" borderId="6" xfId="11174" applyNumberFormat="1" applyFont="1" applyFill="1" applyBorder="1" applyAlignment="1">
      <alignment wrapText="1"/>
    </xf>
    <xf numFmtId="0" fontId="15" fillId="0" borderId="13" xfId="10745" applyFont="1" applyFill="1" applyBorder="1" applyAlignment="1">
      <alignment horizontal="center" vertical="center" wrapText="1"/>
    </xf>
    <xf numFmtId="177" fontId="15" fillId="0" borderId="6" xfId="11174" applyNumberFormat="1" applyFont="1" applyFill="1" applyBorder="1"/>
    <xf numFmtId="0" fontId="40" fillId="0" borderId="14" xfId="6248" applyFont="1" applyFill="1" applyBorder="1" applyAlignment="1">
      <alignment vertical="center" wrapText="1"/>
    </xf>
    <xf numFmtId="0" fontId="15" fillId="0" borderId="6" xfId="869" applyFont="1" applyBorder="1" applyAlignment="1">
      <alignment vertical="center" wrapText="1"/>
    </xf>
    <xf numFmtId="0" fontId="15" fillId="0" borderId="6" xfId="869" applyFont="1" applyBorder="1">
      <alignment vertical="center"/>
    </xf>
    <xf numFmtId="0" fontId="15" fillId="0" borderId="6" xfId="869" applyFont="1" applyBorder="1" applyAlignment="1">
      <alignment vertical="center" wrapText="1"/>
    </xf>
    <xf numFmtId="0" fontId="15" fillId="0" borderId="6" xfId="1" applyFont="1" applyBorder="1">
      <alignment vertical="center"/>
    </xf>
    <xf numFmtId="0" fontId="15" fillId="0" borderId="6" xfId="1" applyFont="1" applyBorder="1">
      <alignment vertical="center"/>
    </xf>
    <xf numFmtId="0" fontId="42" fillId="0" borderId="0" xfId="0" applyFont="1">
      <alignment vertical="center"/>
    </xf>
    <xf numFmtId="177" fontId="15" fillId="0" borderId="6" xfId="1" applyNumberFormat="1" applyFont="1" applyBorder="1">
      <alignment vertical="center"/>
    </xf>
    <xf numFmtId="0" fontId="15" fillId="25" borderId="6" xfId="1" applyFont="1" applyFill="1" applyBorder="1">
      <alignment vertical="center"/>
    </xf>
    <xf numFmtId="0" fontId="15" fillId="25" borderId="6" xfId="1" applyFont="1" applyFill="1" applyBorder="1" applyAlignment="1">
      <alignment vertical="center" wrapText="1"/>
    </xf>
    <xf numFmtId="0" fontId="15" fillId="0" borderId="6" xfId="1" applyFont="1" applyFill="1" applyBorder="1">
      <alignment vertical="center"/>
    </xf>
    <xf numFmtId="0" fontId="15" fillId="26" borderId="6" xfId="1" applyFont="1" applyFill="1" applyBorder="1">
      <alignment vertical="center"/>
    </xf>
    <xf numFmtId="0" fontId="15" fillId="26" borderId="6" xfId="1" applyFont="1" applyFill="1" applyBorder="1" applyAlignment="1">
      <alignment vertical="center" wrapText="1"/>
    </xf>
    <xf numFmtId="177" fontId="15" fillId="26" borderId="6" xfId="1" applyNumberFormat="1" applyFont="1" applyFill="1" applyBorder="1">
      <alignment vertical="center"/>
    </xf>
    <xf numFmtId="177" fontId="15" fillId="0" borderId="6" xfId="869" applyNumberFormat="1" applyFont="1" applyBorder="1" applyAlignment="1">
      <alignment vertical="center" wrapText="1"/>
    </xf>
    <xf numFmtId="0" fontId="15" fillId="0" borderId="0" xfId="1" applyFont="1" applyFill="1" applyBorder="1">
      <alignment vertical="center"/>
    </xf>
    <xf numFmtId="0" fontId="15" fillId="0" borderId="0" xfId="1" applyFont="1" applyBorder="1">
      <alignment vertical="center"/>
    </xf>
    <xf numFmtId="0" fontId="0" fillId="0" borderId="0" xfId="0" applyBorder="1">
      <alignment vertical="center"/>
    </xf>
    <xf numFmtId="177" fontId="15" fillId="24" borderId="6" xfId="1" applyNumberFormat="1" applyFont="1" applyFill="1" applyBorder="1">
      <alignment vertical="center"/>
    </xf>
    <xf numFmtId="0" fontId="15" fillId="26" borderId="0" xfId="1" applyFont="1" applyFill="1" applyBorder="1">
      <alignment vertical="center"/>
    </xf>
    <xf numFmtId="0" fontId="0" fillId="26" borderId="0" xfId="0" applyFill="1">
      <alignment vertical="center"/>
    </xf>
    <xf numFmtId="177" fontId="15" fillId="0" borderId="6" xfId="1" applyNumberFormat="1" applyFont="1" applyFill="1" applyBorder="1">
      <alignment vertical="center"/>
    </xf>
    <xf numFmtId="0" fontId="15" fillId="0" borderId="6" xfId="1" applyFont="1" applyFill="1" applyBorder="1" applyAlignment="1">
      <alignment vertical="center" wrapText="1"/>
    </xf>
    <xf numFmtId="0" fontId="43" fillId="0" borderId="6" xfId="2333" applyFont="1" applyFill="1" applyBorder="1" applyAlignment="1">
      <alignment horizontal="center" vertical="center" wrapText="1"/>
    </xf>
    <xf numFmtId="0" fontId="44" fillId="0" borderId="0" xfId="0" applyFont="1">
      <alignment vertical="center"/>
    </xf>
    <xf numFmtId="0" fontId="18" fillId="24" borderId="6" xfId="0" applyFont="1" applyFill="1" applyBorder="1">
      <alignment vertical="center"/>
    </xf>
    <xf numFmtId="0" fontId="15" fillId="24" borderId="6" xfId="1" applyFont="1" applyFill="1" applyBorder="1">
      <alignment vertical="center"/>
    </xf>
    <xf numFmtId="0" fontId="45" fillId="0" borderId="0" xfId="0" applyFont="1">
      <alignment vertical="center"/>
    </xf>
    <xf numFmtId="0" fontId="15" fillId="24" borderId="6" xfId="5383" applyFont="1" applyFill="1" applyBorder="1">
      <alignment vertical="center"/>
    </xf>
    <xf numFmtId="0" fontId="15" fillId="27" borderId="6" xfId="5383" applyFont="1" applyFill="1" applyBorder="1">
      <alignment vertical="center"/>
    </xf>
    <xf numFmtId="177" fontId="15" fillId="27" borderId="6" xfId="5383" applyNumberFormat="1" applyFont="1" applyFill="1" applyBorder="1">
      <alignment vertical="center"/>
    </xf>
    <xf numFmtId="0" fontId="29" fillId="27" borderId="6" xfId="0" applyFont="1" applyFill="1" applyBorder="1">
      <alignment vertical="center"/>
    </xf>
    <xf numFmtId="0" fontId="15" fillId="0" borderId="6" xfId="5383" applyFont="1" applyBorder="1" applyAlignment="1">
      <alignment vertical="center"/>
    </xf>
    <xf numFmtId="177" fontId="15" fillId="0" borderId="6" xfId="5383" applyNumberFormat="1" applyFont="1" applyBorder="1" applyAlignment="1">
      <alignment vertical="center" wrapText="1"/>
    </xf>
    <xf numFmtId="0" fontId="0" fillId="0" borderId="6" xfId="0" applyBorder="1" applyAlignment="1">
      <alignment vertical="center" wrapText="1"/>
    </xf>
    <xf numFmtId="0" fontId="15" fillId="0" borderId="15" xfId="0" applyNumberFormat="1" applyFont="1" applyFill="1" applyBorder="1" applyAlignment="1" applyProtection="1">
      <alignment horizontal="center" vertical="center" wrapText="1"/>
    </xf>
    <xf numFmtId="0" fontId="15" fillId="0" borderId="15" xfId="0" applyNumberFormat="1" applyFont="1" applyFill="1" applyBorder="1" applyAlignment="1" applyProtection="1">
      <alignment vertical="center" wrapText="1"/>
    </xf>
    <xf numFmtId="0" fontId="16" fillId="0" borderId="15" xfId="0" applyNumberFormat="1" applyFont="1" applyFill="1" applyBorder="1" applyAlignment="1" applyProtection="1">
      <alignment vertical="center" wrapText="1"/>
    </xf>
    <xf numFmtId="178" fontId="15" fillId="0" borderId="16" xfId="0" applyNumberFormat="1" applyFont="1" applyFill="1" applyBorder="1" applyAlignment="1" applyProtection="1">
      <alignment horizontal="center" vertical="center" wrapText="1"/>
    </xf>
    <xf numFmtId="178" fontId="13" fillId="0" borderId="16" xfId="0" applyNumberFormat="1" applyFont="1" applyFill="1" applyBorder="1" applyAlignment="1" applyProtection="1">
      <alignment horizontal="center" vertical="center" wrapText="1"/>
    </xf>
    <xf numFmtId="0" fontId="15" fillId="0" borderId="16" xfId="0" applyNumberFormat="1" applyFont="1" applyFill="1" applyBorder="1" applyAlignment="1" applyProtection="1">
      <alignment horizontal="center" vertical="center" wrapText="1"/>
    </xf>
    <xf numFmtId="0" fontId="15" fillId="0" borderId="17" xfId="0" applyNumberFormat="1" applyFont="1" applyFill="1" applyBorder="1" applyAlignment="1" applyProtection="1">
      <alignment vertical="center" wrapText="1"/>
    </xf>
    <xf numFmtId="0" fontId="15" fillId="0" borderId="18" xfId="0" applyNumberFormat="1" applyFont="1" applyFill="1" applyBorder="1" applyAlignment="1" applyProtection="1">
      <alignment vertical="center" wrapText="1"/>
    </xf>
    <xf numFmtId="0" fontId="15" fillId="0" borderId="6" xfId="0" applyNumberFormat="1" applyFont="1" applyFill="1" applyBorder="1" applyAlignment="1" applyProtection="1">
      <alignment vertical="center" wrapText="1"/>
    </xf>
    <xf numFmtId="0" fontId="20" fillId="0" borderId="6" xfId="0" applyNumberFormat="1" applyFont="1" applyFill="1" applyBorder="1" applyAlignment="1" applyProtection="1">
      <alignment vertical="center"/>
    </xf>
    <xf numFmtId="0" fontId="0" fillId="24" borderId="0" xfId="0" applyFill="1">
      <alignment vertical="center"/>
    </xf>
    <xf numFmtId="177" fontId="15" fillId="0" borderId="6" xfId="5383" applyNumberFormat="1" applyFont="1" applyFill="1" applyBorder="1">
      <alignment vertical="center"/>
    </xf>
    <xf numFmtId="0" fontId="15" fillId="24" borderId="6" xfId="1" applyFont="1" applyFill="1" applyBorder="1" applyAlignment="1">
      <alignment vertical="center" wrapText="1"/>
    </xf>
    <xf numFmtId="177" fontId="15" fillId="0" borderId="6" xfId="869" applyNumberFormat="1" applyFont="1" applyFill="1" applyBorder="1" applyAlignment="1">
      <alignment vertical="center" wrapText="1"/>
    </xf>
    <xf numFmtId="0" fontId="29" fillId="0" borderId="6" xfId="0" applyFont="1" applyBorder="1" applyAlignment="1">
      <alignment horizontal="center" vertical="center" wrapText="1"/>
    </xf>
    <xf numFmtId="0" fontId="15" fillId="24" borderId="15" xfId="0" applyNumberFormat="1" applyFont="1" applyFill="1" applyBorder="1" applyAlignment="1" applyProtection="1">
      <alignment horizontal="center" vertical="center" wrapText="1"/>
    </xf>
    <xf numFmtId="0" fontId="15" fillId="0" borderId="6" xfId="0" applyNumberFormat="1" applyFont="1" applyFill="1" applyBorder="1" applyAlignment="1" applyProtection="1">
      <alignment vertical="center"/>
    </xf>
    <xf numFmtId="0" fontId="29" fillId="24" borderId="6" xfId="0" applyFont="1" applyFill="1" applyBorder="1">
      <alignment vertical="center"/>
    </xf>
    <xf numFmtId="0" fontId="15" fillId="28" borderId="6" xfId="1" applyFont="1" applyFill="1" applyBorder="1">
      <alignment vertical="center"/>
    </xf>
    <xf numFmtId="177" fontId="15" fillId="28" borderId="6" xfId="1" applyNumberFormat="1" applyFont="1" applyFill="1" applyBorder="1">
      <alignment vertical="center"/>
    </xf>
    <xf numFmtId="0" fontId="15" fillId="0" borderId="6" xfId="5383" applyFont="1" applyFill="1" applyBorder="1">
      <alignment vertical="center"/>
    </xf>
    <xf numFmtId="177" fontId="15" fillId="0" borderId="18" xfId="0" applyNumberFormat="1" applyFont="1" applyFill="1" applyBorder="1" applyAlignment="1" applyProtection="1">
      <alignment vertical="center" wrapText="1"/>
    </xf>
    <xf numFmtId="176" fontId="15" fillId="0" borderId="18" xfId="0" applyNumberFormat="1" applyFont="1" applyFill="1" applyBorder="1" applyAlignment="1" applyProtection="1">
      <alignment vertical="center" wrapText="1"/>
    </xf>
    <xf numFmtId="0" fontId="15" fillId="27" borderId="6" xfId="1" applyFont="1" applyFill="1" applyBorder="1" applyAlignment="1">
      <alignment vertical="center" wrapText="1"/>
    </xf>
    <xf numFmtId="0" fontId="15" fillId="27" borderId="6" xfId="1" applyFont="1" applyFill="1" applyBorder="1">
      <alignment vertical="center"/>
    </xf>
    <xf numFmtId="177" fontId="15" fillId="27" borderId="6" xfId="1" applyNumberFormat="1" applyFont="1" applyFill="1" applyBorder="1">
      <alignment vertical="center"/>
    </xf>
    <xf numFmtId="176" fontId="15" fillId="0" borderId="6" xfId="1" applyNumberFormat="1" applyFont="1" applyBorder="1">
      <alignment vertical="center"/>
    </xf>
    <xf numFmtId="0" fontId="46" fillId="0" borderId="6" xfId="0" applyFont="1" applyBorder="1">
      <alignment vertical="center"/>
    </xf>
    <xf numFmtId="0" fontId="29" fillId="0" borderId="6" xfId="0" applyFont="1" applyBorder="1" applyAlignment="1">
      <alignment vertical="center" wrapText="1"/>
    </xf>
    <xf numFmtId="0" fontId="47" fillId="0" borderId="6" xfId="5383" applyFont="1" applyBorder="1" applyAlignment="1">
      <alignment vertical="center" wrapText="1"/>
    </xf>
    <xf numFmtId="0" fontId="47" fillId="0" borderId="6" xfId="5383" applyFont="1" applyBorder="1">
      <alignment vertical="center"/>
    </xf>
    <xf numFmtId="177" fontId="47" fillId="0" borderId="6" xfId="5383" applyNumberFormat="1" applyFont="1" applyBorder="1" applyAlignment="1">
      <alignment vertical="center" wrapText="1"/>
    </xf>
    <xf numFmtId="177" fontId="47" fillId="0" borderId="6" xfId="5383" applyNumberFormat="1" applyFont="1" applyBorder="1">
      <alignment vertical="center"/>
    </xf>
    <xf numFmtId="0" fontId="15" fillId="0" borderId="6" xfId="5383" applyFont="1" applyFill="1" applyBorder="1" applyAlignment="1">
      <alignment vertical="center" wrapText="1"/>
    </xf>
    <xf numFmtId="177" fontId="15" fillId="26" borderId="6" xfId="5383" applyNumberFormat="1" applyFont="1" applyFill="1" applyBorder="1">
      <alignment vertical="center"/>
    </xf>
    <xf numFmtId="0" fontId="29" fillId="0" borderId="6" xfId="0" applyFont="1" applyFill="1" applyBorder="1">
      <alignment vertical="center"/>
    </xf>
    <xf numFmtId="0" fontId="40" fillId="26" borderId="0" xfId="0" applyFont="1" applyFill="1">
      <alignment vertical="center"/>
    </xf>
    <xf numFmtId="0" fontId="15" fillId="26" borderId="6" xfId="5383" applyFont="1" applyFill="1" applyBorder="1">
      <alignment vertical="center"/>
    </xf>
    <xf numFmtId="0" fontId="15" fillId="26" borderId="6" xfId="5383" applyFont="1" applyFill="1" applyBorder="1" applyAlignment="1">
      <alignment vertical="center" wrapText="1"/>
    </xf>
    <xf numFmtId="0" fontId="29" fillId="26" borderId="6" xfId="0" applyFont="1" applyFill="1" applyBorder="1">
      <alignment vertical="center"/>
    </xf>
    <xf numFmtId="0" fontId="15" fillId="0" borderId="6" xfId="869" applyFont="1" applyFill="1" applyBorder="1" applyAlignment="1">
      <alignment vertical="center" wrapText="1"/>
    </xf>
    <xf numFmtId="0" fontId="1" fillId="0" borderId="6" xfId="869" applyFill="1" applyBorder="1">
      <alignment vertical="center"/>
    </xf>
    <xf numFmtId="0" fontId="15" fillId="0" borderId="6" xfId="869" applyFont="1" applyFill="1" applyBorder="1">
      <alignment vertical="center"/>
    </xf>
    <xf numFmtId="0" fontId="0" fillId="0" borderId="6" xfId="0" applyFill="1" applyBorder="1">
      <alignment vertical="center"/>
    </xf>
    <xf numFmtId="177" fontId="15" fillId="0" borderId="0" xfId="0" applyNumberFormat="1" applyFont="1" applyFill="1" applyBorder="1" applyAlignment="1" applyProtection="1">
      <alignment vertical="center" wrapText="1"/>
    </xf>
    <xf numFmtId="178" fontId="13" fillId="0" borderId="13" xfId="2333" applyNumberFormat="1" applyFont="1" applyFill="1" applyBorder="1" applyAlignment="1">
      <alignment horizontal="left" vertical="center" wrapText="1"/>
    </xf>
    <xf numFmtId="178" fontId="13" fillId="0" borderId="13" xfId="2333" applyNumberFormat="1" applyFont="1" applyFill="1" applyBorder="1" applyAlignment="1">
      <alignment horizontal="center" vertical="center" wrapText="1"/>
    </xf>
    <xf numFmtId="0" fontId="43" fillId="0" borderId="6" xfId="2333" applyFont="1" applyFill="1" applyBorder="1" applyAlignment="1">
      <alignment horizontal="left" vertical="center" wrapText="1"/>
    </xf>
    <xf numFmtId="0" fontId="12" fillId="0" borderId="0" xfId="0" applyNumberFormat="1" applyFont="1" applyFill="1" applyBorder="1" applyAlignment="1" applyProtection="1">
      <alignment vertical="center"/>
    </xf>
    <xf numFmtId="0" fontId="16" fillId="0" borderId="16" xfId="0" applyNumberFormat="1" applyFont="1" applyFill="1" applyBorder="1" applyAlignment="1" applyProtection="1">
      <alignment horizontal="center" vertical="center" wrapText="1"/>
    </xf>
    <xf numFmtId="0" fontId="15" fillId="25" borderId="15" xfId="0" applyNumberFormat="1" applyFont="1" applyFill="1" applyBorder="1" applyAlignment="1" applyProtection="1">
      <alignment horizontal="center" vertical="center" wrapText="1"/>
    </xf>
    <xf numFmtId="0" fontId="15" fillId="25" borderId="15" xfId="0" applyNumberFormat="1" applyFont="1" applyFill="1" applyBorder="1" applyAlignment="1" applyProtection="1">
      <alignment vertical="center" wrapText="1"/>
    </xf>
    <xf numFmtId="0" fontId="16" fillId="25" borderId="15" xfId="0" applyNumberFormat="1" applyFont="1" applyFill="1" applyBorder="1" applyAlignment="1" applyProtection="1">
      <alignment vertical="center" wrapText="1"/>
    </xf>
    <xf numFmtId="0" fontId="15" fillId="25" borderId="17" xfId="0" applyNumberFormat="1" applyFont="1" applyFill="1" applyBorder="1" applyAlignment="1" applyProtection="1">
      <alignment vertical="center" wrapText="1"/>
    </xf>
    <xf numFmtId="0" fontId="16" fillId="25" borderId="15" xfId="0" applyNumberFormat="1" applyFont="1" applyFill="1" applyBorder="1" applyAlignment="1" applyProtection="1">
      <alignment horizontal="center" vertical="center" wrapText="1"/>
    </xf>
    <xf numFmtId="0" fontId="15" fillId="25" borderId="16" xfId="0" applyNumberFormat="1" applyFont="1" applyFill="1" applyBorder="1" applyAlignment="1" applyProtection="1">
      <alignment horizontal="center" vertical="center" wrapText="1"/>
    </xf>
    <xf numFmtId="0" fontId="15" fillId="25" borderId="6" xfId="0" applyNumberFormat="1" applyFont="1" applyFill="1" applyBorder="1" applyAlignment="1" applyProtection="1">
      <alignment vertical="center"/>
    </xf>
    <xf numFmtId="177" fontId="15" fillId="25" borderId="6" xfId="5383" applyNumberFormat="1" applyFont="1" applyFill="1" applyBorder="1">
      <alignment vertical="center"/>
    </xf>
    <xf numFmtId="0" fontId="29" fillId="25" borderId="6" xfId="0" applyFont="1" applyFill="1" applyBorder="1">
      <alignment vertical="center"/>
    </xf>
    <xf numFmtId="0" fontId="15" fillId="25" borderId="6" xfId="5383" applyFont="1" applyFill="1" applyBorder="1" applyAlignment="1">
      <alignment vertical="center" wrapText="1"/>
    </xf>
    <xf numFmtId="0" fontId="15" fillId="25" borderId="6" xfId="5383" applyFont="1" applyFill="1" applyBorder="1">
      <alignment vertical="center"/>
    </xf>
    <xf numFmtId="0" fontId="18" fillId="25" borderId="6" xfId="0" applyFont="1" applyFill="1" applyBorder="1">
      <alignment vertical="center"/>
    </xf>
    <xf numFmtId="0" fontId="15" fillId="29" borderId="6" xfId="1" applyFont="1" applyFill="1" applyBorder="1">
      <alignment vertical="center"/>
    </xf>
    <xf numFmtId="0" fontId="15" fillId="29" borderId="6" xfId="1" applyFont="1" applyFill="1" applyBorder="1" applyAlignment="1">
      <alignment vertical="center" wrapText="1"/>
    </xf>
    <xf numFmtId="177" fontId="15" fillId="0" borderId="6" xfId="0" applyNumberFormat="1" applyFont="1" applyFill="1" applyBorder="1" applyAlignment="1" applyProtection="1">
      <alignment vertical="center"/>
    </xf>
    <xf numFmtId="0" fontId="15" fillId="28" borderId="6" xfId="1" applyFont="1" applyFill="1" applyBorder="1" applyAlignment="1">
      <alignment vertical="center" wrapText="1"/>
    </xf>
    <xf numFmtId="0" fontId="15" fillId="0" borderId="0" xfId="5383" applyFont="1" applyBorder="1">
      <alignment vertical="center"/>
    </xf>
    <xf numFmtId="0" fontId="15" fillId="0" borderId="0" xfId="5383" applyFont="1" applyBorder="1" applyAlignment="1">
      <alignment vertical="center" wrapText="1"/>
    </xf>
    <xf numFmtId="0" fontId="15" fillId="30" borderId="6" xfId="5383" applyFont="1" applyFill="1" applyBorder="1">
      <alignment vertical="center"/>
    </xf>
    <xf numFmtId="0" fontId="15" fillId="30" borderId="6" xfId="5383" applyFont="1" applyFill="1" applyBorder="1" applyAlignment="1">
      <alignment vertical="center" wrapText="1"/>
    </xf>
    <xf numFmtId="0" fontId="49" fillId="30" borderId="0" xfId="0" applyFont="1" applyFill="1">
      <alignment vertical="center"/>
    </xf>
    <xf numFmtId="177" fontId="15" fillId="30" borderId="6" xfId="5383" applyNumberFormat="1" applyFont="1" applyFill="1" applyBorder="1" applyAlignment="1">
      <alignment vertical="center" wrapText="1"/>
    </xf>
    <xf numFmtId="177" fontId="15" fillId="30" borderId="6" xfId="5383" applyNumberFormat="1" applyFont="1" applyFill="1" applyBorder="1">
      <alignment vertical="center"/>
    </xf>
    <xf numFmtId="0" fontId="29" fillId="30" borderId="6" xfId="0" applyFont="1" applyFill="1" applyBorder="1">
      <alignment vertical="center"/>
    </xf>
    <xf numFmtId="0" fontId="49" fillId="0" borderId="0" xfId="0" applyFont="1">
      <alignment vertical="center"/>
    </xf>
  </cellXfs>
  <cellStyles count="37047">
    <cellStyle name="0,0_x000d__x000a_NA_x000d__x000a_" xfId="2"/>
    <cellStyle name="0,0_x000d__x000a_NA_x000d__x000a_ 2" xfId="3"/>
    <cellStyle name="0,0_x000d__x000a_NA_x000d__x000a_ 2 2" xfId="4"/>
    <cellStyle name="20% - 强调文字颜色 1 2" xfId="5"/>
    <cellStyle name="20% - 强调文字颜色 1 2 2" xfId="6"/>
    <cellStyle name="20% - 强调文字颜色 1 2 2 2" xfId="7"/>
    <cellStyle name="20% - 强调文字颜色 1 2 2 2 2" xfId="8"/>
    <cellStyle name="20% - 强调文字颜色 1 2 2 2 2 2" xfId="5387"/>
    <cellStyle name="20% - 强调文字颜色 1 2 2 2 3" xfId="9"/>
    <cellStyle name="20% - 强调文字颜色 1 2 2 2 3 2" xfId="5388"/>
    <cellStyle name="20% - 强调文字颜色 1 2 2 2 4" xfId="10"/>
    <cellStyle name="20% - 强调文字颜色 1 2 2 2 4 2" xfId="5389"/>
    <cellStyle name="20% - 强调文字颜色 1 2 2 2 5" xfId="5386"/>
    <cellStyle name="20% - 强调文字颜色 1 2 2 3" xfId="11"/>
    <cellStyle name="20% - 强调文字颜色 1 2 2 3 2" xfId="5390"/>
    <cellStyle name="20% - 强调文字颜色 1 2 2 4" xfId="12"/>
    <cellStyle name="20% - 强调文字颜色 1 2 2 4 2" xfId="5391"/>
    <cellStyle name="20% - 强调文字颜色 1 2 2 5" xfId="5385"/>
    <cellStyle name="20% - 强调文字颜色 1 2 3" xfId="13"/>
    <cellStyle name="20% - 强调文字颜色 1 2 3 2" xfId="14"/>
    <cellStyle name="20% - 强调文字颜色 1 2 3 2 2" xfId="5393"/>
    <cellStyle name="20% - 强调文字颜色 1 2 3 3" xfId="15"/>
    <cellStyle name="20% - 强调文字颜色 1 2 3 3 2" xfId="5394"/>
    <cellStyle name="20% - 强调文字颜色 1 2 3 4" xfId="16"/>
    <cellStyle name="20% - 强调文字颜色 1 2 3 4 2" xfId="5395"/>
    <cellStyle name="20% - 强调文字颜色 1 2 3 5" xfId="5392"/>
    <cellStyle name="20% - 强调文字颜色 1 2 4" xfId="17"/>
    <cellStyle name="20% - 强调文字颜色 1 2 4 2" xfId="5396"/>
    <cellStyle name="20% - 强调文字颜色 1 2 5" xfId="18"/>
    <cellStyle name="20% - 强调文字颜色 1 2 5 2" xfId="5397"/>
    <cellStyle name="20% - 强调文字颜色 1 2 6" xfId="5384"/>
    <cellStyle name="20% - 强调文字颜色 2 2" xfId="19"/>
    <cellStyle name="20% - 强调文字颜色 2 2 2" xfId="20"/>
    <cellStyle name="20% - 强调文字颜色 2 2 2 2" xfId="21"/>
    <cellStyle name="20% - 强调文字颜色 2 2 2 2 2" xfId="22"/>
    <cellStyle name="20% - 强调文字颜色 2 2 2 2 2 2" xfId="5401"/>
    <cellStyle name="20% - 强调文字颜色 2 2 2 2 3" xfId="23"/>
    <cellStyle name="20% - 强调文字颜色 2 2 2 2 3 2" xfId="5402"/>
    <cellStyle name="20% - 强调文字颜色 2 2 2 2 4" xfId="24"/>
    <cellStyle name="20% - 强调文字颜色 2 2 2 2 4 2" xfId="5403"/>
    <cellStyle name="20% - 强调文字颜色 2 2 2 2 5" xfId="5400"/>
    <cellStyle name="20% - 强调文字颜色 2 2 2 3" xfId="25"/>
    <cellStyle name="20% - 强调文字颜色 2 2 2 3 2" xfId="5404"/>
    <cellStyle name="20% - 强调文字颜色 2 2 2 4" xfId="26"/>
    <cellStyle name="20% - 强调文字颜色 2 2 2 4 2" xfId="5405"/>
    <cellStyle name="20% - 强调文字颜色 2 2 2 5" xfId="5399"/>
    <cellStyle name="20% - 强调文字颜色 2 2 3" xfId="27"/>
    <cellStyle name="20% - 强调文字颜色 2 2 3 2" xfId="28"/>
    <cellStyle name="20% - 强调文字颜色 2 2 3 2 2" xfId="5407"/>
    <cellStyle name="20% - 强调文字颜色 2 2 3 3" xfId="29"/>
    <cellStyle name="20% - 强调文字颜色 2 2 3 3 2" xfId="5408"/>
    <cellStyle name="20% - 强调文字颜色 2 2 3 4" xfId="30"/>
    <cellStyle name="20% - 强调文字颜色 2 2 3 4 2" xfId="5409"/>
    <cellStyle name="20% - 强调文字颜色 2 2 3 5" xfId="5406"/>
    <cellStyle name="20% - 强调文字颜色 2 2 4" xfId="31"/>
    <cellStyle name="20% - 强调文字颜色 2 2 4 2" xfId="5410"/>
    <cellStyle name="20% - 强调文字颜色 2 2 5" xfId="32"/>
    <cellStyle name="20% - 强调文字颜色 2 2 5 2" xfId="5411"/>
    <cellStyle name="20% - 强调文字颜色 2 2 6" xfId="5398"/>
    <cellStyle name="20% - 强调文字颜色 3 2" xfId="33"/>
    <cellStyle name="20% - 强调文字颜色 3 2 2" xfId="34"/>
    <cellStyle name="20% - 强调文字颜色 3 2 2 2" xfId="35"/>
    <cellStyle name="20% - 强调文字颜色 3 2 2 2 2" xfId="36"/>
    <cellStyle name="20% - 强调文字颜色 3 2 2 2 2 2" xfId="5415"/>
    <cellStyle name="20% - 强调文字颜色 3 2 2 2 3" xfId="37"/>
    <cellStyle name="20% - 强调文字颜色 3 2 2 2 3 2" xfId="5416"/>
    <cellStyle name="20% - 强调文字颜色 3 2 2 2 4" xfId="38"/>
    <cellStyle name="20% - 强调文字颜色 3 2 2 2 4 2" xfId="5417"/>
    <cellStyle name="20% - 强调文字颜色 3 2 2 2 5" xfId="5414"/>
    <cellStyle name="20% - 强调文字颜色 3 2 2 3" xfId="39"/>
    <cellStyle name="20% - 强调文字颜色 3 2 2 3 2" xfId="5418"/>
    <cellStyle name="20% - 强调文字颜色 3 2 2 4" xfId="40"/>
    <cellStyle name="20% - 强调文字颜色 3 2 2 4 2" xfId="5419"/>
    <cellStyle name="20% - 强调文字颜色 3 2 2 5" xfId="5413"/>
    <cellStyle name="20% - 强调文字颜色 3 2 3" xfId="41"/>
    <cellStyle name="20% - 强调文字颜色 3 2 3 2" xfId="42"/>
    <cellStyle name="20% - 强调文字颜色 3 2 3 2 2" xfId="5421"/>
    <cellStyle name="20% - 强调文字颜色 3 2 3 3" xfId="43"/>
    <cellStyle name="20% - 强调文字颜色 3 2 3 3 2" xfId="5422"/>
    <cellStyle name="20% - 强调文字颜色 3 2 3 4" xfId="44"/>
    <cellStyle name="20% - 强调文字颜色 3 2 3 4 2" xfId="5423"/>
    <cellStyle name="20% - 强调文字颜色 3 2 3 5" xfId="5420"/>
    <cellStyle name="20% - 强调文字颜色 3 2 4" xfId="45"/>
    <cellStyle name="20% - 强调文字颜色 3 2 4 2" xfId="5424"/>
    <cellStyle name="20% - 强调文字颜色 3 2 5" xfId="46"/>
    <cellStyle name="20% - 强调文字颜色 3 2 5 2" xfId="5425"/>
    <cellStyle name="20% - 强调文字颜色 3 2 6" xfId="5412"/>
    <cellStyle name="20% - 强调文字颜色 4 2" xfId="47"/>
    <cellStyle name="20% - 强调文字颜色 4 2 2" xfId="48"/>
    <cellStyle name="20% - 强调文字颜色 4 2 2 2" xfId="49"/>
    <cellStyle name="20% - 强调文字颜色 4 2 2 2 2" xfId="50"/>
    <cellStyle name="20% - 强调文字颜色 4 2 2 2 2 2" xfId="5429"/>
    <cellStyle name="20% - 强调文字颜色 4 2 2 2 3" xfId="51"/>
    <cellStyle name="20% - 强调文字颜色 4 2 2 2 3 2" xfId="5430"/>
    <cellStyle name="20% - 强调文字颜色 4 2 2 2 4" xfId="52"/>
    <cellStyle name="20% - 强调文字颜色 4 2 2 2 4 2" xfId="5431"/>
    <cellStyle name="20% - 强调文字颜色 4 2 2 2 5" xfId="5428"/>
    <cellStyle name="20% - 强调文字颜色 4 2 2 3" xfId="53"/>
    <cellStyle name="20% - 强调文字颜色 4 2 2 3 2" xfId="5432"/>
    <cellStyle name="20% - 强调文字颜色 4 2 2 4" xfId="54"/>
    <cellStyle name="20% - 强调文字颜色 4 2 2 4 2" xfId="5433"/>
    <cellStyle name="20% - 强调文字颜色 4 2 2 5" xfId="5427"/>
    <cellStyle name="20% - 强调文字颜色 4 2 3" xfId="55"/>
    <cellStyle name="20% - 强调文字颜色 4 2 3 2" xfId="56"/>
    <cellStyle name="20% - 强调文字颜色 4 2 3 2 2" xfId="5435"/>
    <cellStyle name="20% - 强调文字颜色 4 2 3 3" xfId="57"/>
    <cellStyle name="20% - 强调文字颜色 4 2 3 3 2" xfId="5436"/>
    <cellStyle name="20% - 强调文字颜色 4 2 3 4" xfId="58"/>
    <cellStyle name="20% - 强调文字颜色 4 2 3 4 2" xfId="5437"/>
    <cellStyle name="20% - 强调文字颜色 4 2 3 5" xfId="5434"/>
    <cellStyle name="20% - 强调文字颜色 4 2 4" xfId="59"/>
    <cellStyle name="20% - 强调文字颜色 4 2 4 2" xfId="5438"/>
    <cellStyle name="20% - 强调文字颜色 4 2 5" xfId="60"/>
    <cellStyle name="20% - 强调文字颜色 4 2 5 2" xfId="5439"/>
    <cellStyle name="20% - 强调文字颜色 4 2 6" xfId="5426"/>
    <cellStyle name="20% - 强调文字颜色 5 2" xfId="61"/>
    <cellStyle name="20% - 强调文字颜色 5 2 2" xfId="62"/>
    <cellStyle name="20% - 强调文字颜色 5 2 2 2" xfId="63"/>
    <cellStyle name="20% - 强调文字颜色 5 2 2 2 2" xfId="64"/>
    <cellStyle name="20% - 强调文字颜色 5 2 2 2 2 2" xfId="5443"/>
    <cellStyle name="20% - 强调文字颜色 5 2 2 2 3" xfId="65"/>
    <cellStyle name="20% - 强调文字颜色 5 2 2 2 3 2" xfId="5444"/>
    <cellStyle name="20% - 强调文字颜色 5 2 2 2 4" xfId="66"/>
    <cellStyle name="20% - 强调文字颜色 5 2 2 2 4 2" xfId="5445"/>
    <cellStyle name="20% - 强调文字颜色 5 2 2 2 5" xfId="5442"/>
    <cellStyle name="20% - 强调文字颜色 5 2 2 3" xfId="67"/>
    <cellStyle name="20% - 强调文字颜色 5 2 2 3 2" xfId="5446"/>
    <cellStyle name="20% - 强调文字颜色 5 2 2 4" xfId="68"/>
    <cellStyle name="20% - 强调文字颜色 5 2 2 4 2" xfId="5447"/>
    <cellStyle name="20% - 强调文字颜色 5 2 2 5" xfId="5441"/>
    <cellStyle name="20% - 强调文字颜色 5 2 3" xfId="69"/>
    <cellStyle name="20% - 强调文字颜色 5 2 3 2" xfId="70"/>
    <cellStyle name="20% - 强调文字颜色 5 2 3 2 2" xfId="5449"/>
    <cellStyle name="20% - 强调文字颜色 5 2 3 3" xfId="71"/>
    <cellStyle name="20% - 强调文字颜色 5 2 3 3 2" xfId="5450"/>
    <cellStyle name="20% - 强调文字颜色 5 2 3 4" xfId="72"/>
    <cellStyle name="20% - 强调文字颜色 5 2 3 4 2" xfId="5451"/>
    <cellStyle name="20% - 强调文字颜色 5 2 3 5" xfId="5448"/>
    <cellStyle name="20% - 强调文字颜色 5 2 4" xfId="73"/>
    <cellStyle name="20% - 强调文字颜色 5 2 4 2" xfId="5452"/>
    <cellStyle name="20% - 强调文字颜色 5 2 5" xfId="74"/>
    <cellStyle name="20% - 强调文字颜色 5 2 5 2" xfId="5453"/>
    <cellStyle name="20% - 强调文字颜色 5 2 6" xfId="5440"/>
    <cellStyle name="20% - 强调文字颜色 6 2" xfId="75"/>
    <cellStyle name="20% - 强调文字颜色 6 2 2" xfId="76"/>
    <cellStyle name="20% - 强调文字颜色 6 2 2 2" xfId="77"/>
    <cellStyle name="20% - 强调文字颜色 6 2 2 2 2" xfId="78"/>
    <cellStyle name="20% - 强调文字颜色 6 2 2 2 2 2" xfId="5457"/>
    <cellStyle name="20% - 强调文字颜色 6 2 2 2 3" xfId="79"/>
    <cellStyle name="20% - 强调文字颜色 6 2 2 2 3 2" xfId="5458"/>
    <cellStyle name="20% - 强调文字颜色 6 2 2 2 4" xfId="80"/>
    <cellStyle name="20% - 强调文字颜色 6 2 2 2 4 2" xfId="5459"/>
    <cellStyle name="20% - 强调文字颜色 6 2 2 2 5" xfId="5456"/>
    <cellStyle name="20% - 强调文字颜色 6 2 2 3" xfId="81"/>
    <cellStyle name="20% - 强调文字颜色 6 2 2 3 2" xfId="5460"/>
    <cellStyle name="20% - 强调文字颜色 6 2 2 4" xfId="82"/>
    <cellStyle name="20% - 强调文字颜色 6 2 2 4 2" xfId="5461"/>
    <cellStyle name="20% - 强调文字颜色 6 2 2 5" xfId="5455"/>
    <cellStyle name="20% - 强调文字颜色 6 2 3" xfId="83"/>
    <cellStyle name="20% - 强调文字颜色 6 2 3 2" xfId="84"/>
    <cellStyle name="20% - 强调文字颜色 6 2 3 2 2" xfId="5463"/>
    <cellStyle name="20% - 强调文字颜色 6 2 3 3" xfId="85"/>
    <cellStyle name="20% - 强调文字颜色 6 2 3 3 2" xfId="5464"/>
    <cellStyle name="20% - 强调文字颜色 6 2 3 4" xfId="86"/>
    <cellStyle name="20% - 强调文字颜色 6 2 3 4 2" xfId="5465"/>
    <cellStyle name="20% - 强调文字颜色 6 2 3 5" xfId="5462"/>
    <cellStyle name="20% - 强调文字颜色 6 2 4" xfId="87"/>
    <cellStyle name="20% - 强调文字颜色 6 2 4 2" xfId="5466"/>
    <cellStyle name="20% - 强调文字颜色 6 2 5" xfId="88"/>
    <cellStyle name="20% - 强调文字颜色 6 2 5 2" xfId="5467"/>
    <cellStyle name="20% - 强调文字颜色 6 2 6" xfId="5454"/>
    <cellStyle name="40% - 强调文字颜色 1 2" xfId="89"/>
    <cellStyle name="40% - 强调文字颜色 1 2 2" xfId="90"/>
    <cellStyle name="40% - 强调文字颜色 1 2 2 2" xfId="91"/>
    <cellStyle name="40% - 强调文字颜色 1 2 2 2 2" xfId="92"/>
    <cellStyle name="40% - 强调文字颜色 1 2 2 2 2 2" xfId="5471"/>
    <cellStyle name="40% - 强调文字颜色 1 2 2 2 3" xfId="93"/>
    <cellStyle name="40% - 强调文字颜色 1 2 2 2 3 2" xfId="5472"/>
    <cellStyle name="40% - 强调文字颜色 1 2 2 2 4" xfId="94"/>
    <cellStyle name="40% - 强调文字颜色 1 2 2 2 4 2" xfId="5473"/>
    <cellStyle name="40% - 强调文字颜色 1 2 2 2 5" xfId="5470"/>
    <cellStyle name="40% - 强调文字颜色 1 2 2 3" xfId="95"/>
    <cellStyle name="40% - 强调文字颜色 1 2 2 3 2" xfId="5474"/>
    <cellStyle name="40% - 强调文字颜色 1 2 2 4" xfId="96"/>
    <cellStyle name="40% - 强调文字颜色 1 2 2 4 2" xfId="5475"/>
    <cellStyle name="40% - 强调文字颜色 1 2 2 5" xfId="5469"/>
    <cellStyle name="40% - 强调文字颜色 1 2 3" xfId="97"/>
    <cellStyle name="40% - 强调文字颜色 1 2 3 2" xfId="98"/>
    <cellStyle name="40% - 强调文字颜色 1 2 3 2 2" xfId="5477"/>
    <cellStyle name="40% - 强调文字颜色 1 2 3 3" xfId="99"/>
    <cellStyle name="40% - 强调文字颜色 1 2 3 3 2" xfId="5478"/>
    <cellStyle name="40% - 强调文字颜色 1 2 3 4" xfId="100"/>
    <cellStyle name="40% - 强调文字颜色 1 2 3 4 2" xfId="5479"/>
    <cellStyle name="40% - 强调文字颜色 1 2 3 5" xfId="5476"/>
    <cellStyle name="40% - 强调文字颜色 1 2 4" xfId="101"/>
    <cellStyle name="40% - 强调文字颜色 1 2 4 2" xfId="5480"/>
    <cellStyle name="40% - 强调文字颜色 1 2 5" xfId="102"/>
    <cellStyle name="40% - 强调文字颜色 1 2 5 2" xfId="5481"/>
    <cellStyle name="40% - 强调文字颜色 1 2 6" xfId="5468"/>
    <cellStyle name="40% - 强调文字颜色 2 2" xfId="103"/>
    <cellStyle name="40% - 强调文字颜色 2 2 2" xfId="104"/>
    <cellStyle name="40% - 强调文字颜色 2 2 2 2" xfId="105"/>
    <cellStyle name="40% - 强调文字颜色 2 2 2 2 2" xfId="106"/>
    <cellStyle name="40% - 强调文字颜色 2 2 2 2 2 2" xfId="5485"/>
    <cellStyle name="40% - 强调文字颜色 2 2 2 2 3" xfId="107"/>
    <cellStyle name="40% - 强调文字颜色 2 2 2 2 3 2" xfId="5486"/>
    <cellStyle name="40% - 强调文字颜色 2 2 2 2 4" xfId="108"/>
    <cellStyle name="40% - 强调文字颜色 2 2 2 2 4 2" xfId="5487"/>
    <cellStyle name="40% - 强调文字颜色 2 2 2 2 5" xfId="5484"/>
    <cellStyle name="40% - 强调文字颜色 2 2 2 3" xfId="109"/>
    <cellStyle name="40% - 强调文字颜色 2 2 2 3 2" xfId="5488"/>
    <cellStyle name="40% - 强调文字颜色 2 2 2 4" xfId="110"/>
    <cellStyle name="40% - 强调文字颜色 2 2 2 4 2" xfId="5489"/>
    <cellStyle name="40% - 强调文字颜色 2 2 2 5" xfId="5483"/>
    <cellStyle name="40% - 强调文字颜色 2 2 3" xfId="111"/>
    <cellStyle name="40% - 强调文字颜色 2 2 3 2" xfId="112"/>
    <cellStyle name="40% - 强调文字颜色 2 2 3 2 2" xfId="5491"/>
    <cellStyle name="40% - 强调文字颜色 2 2 3 3" xfId="113"/>
    <cellStyle name="40% - 强调文字颜色 2 2 3 3 2" xfId="5492"/>
    <cellStyle name="40% - 强调文字颜色 2 2 3 4" xfId="114"/>
    <cellStyle name="40% - 强调文字颜色 2 2 3 4 2" xfId="5493"/>
    <cellStyle name="40% - 强调文字颜色 2 2 3 5" xfId="5490"/>
    <cellStyle name="40% - 强调文字颜色 2 2 4" xfId="115"/>
    <cellStyle name="40% - 强调文字颜色 2 2 4 2" xfId="5494"/>
    <cellStyle name="40% - 强调文字颜色 2 2 5" xfId="116"/>
    <cellStyle name="40% - 强调文字颜色 2 2 5 2" xfId="5495"/>
    <cellStyle name="40% - 强调文字颜色 2 2 6" xfId="5482"/>
    <cellStyle name="40% - 强调文字颜色 3 2" xfId="117"/>
    <cellStyle name="40% - 强调文字颜色 3 2 2" xfId="118"/>
    <cellStyle name="40% - 强调文字颜色 3 2 2 2" xfId="119"/>
    <cellStyle name="40% - 强调文字颜色 3 2 2 2 2" xfId="120"/>
    <cellStyle name="40% - 强调文字颜色 3 2 2 2 2 2" xfId="5499"/>
    <cellStyle name="40% - 强调文字颜色 3 2 2 2 3" xfId="121"/>
    <cellStyle name="40% - 强调文字颜色 3 2 2 2 3 2" xfId="5500"/>
    <cellStyle name="40% - 强调文字颜色 3 2 2 2 4" xfId="122"/>
    <cellStyle name="40% - 强调文字颜色 3 2 2 2 4 2" xfId="5501"/>
    <cellStyle name="40% - 强调文字颜色 3 2 2 2 5" xfId="5498"/>
    <cellStyle name="40% - 强调文字颜色 3 2 2 3" xfId="123"/>
    <cellStyle name="40% - 强调文字颜色 3 2 2 3 2" xfId="5502"/>
    <cellStyle name="40% - 强调文字颜色 3 2 2 4" xfId="124"/>
    <cellStyle name="40% - 强调文字颜色 3 2 2 4 2" xfId="5503"/>
    <cellStyle name="40% - 强调文字颜色 3 2 2 5" xfId="5497"/>
    <cellStyle name="40% - 强调文字颜色 3 2 3" xfId="125"/>
    <cellStyle name="40% - 强调文字颜色 3 2 3 2" xfId="126"/>
    <cellStyle name="40% - 强调文字颜色 3 2 3 2 2" xfId="5505"/>
    <cellStyle name="40% - 强调文字颜色 3 2 3 3" xfId="127"/>
    <cellStyle name="40% - 强调文字颜色 3 2 3 3 2" xfId="5506"/>
    <cellStyle name="40% - 强调文字颜色 3 2 3 4" xfId="128"/>
    <cellStyle name="40% - 强调文字颜色 3 2 3 4 2" xfId="5507"/>
    <cellStyle name="40% - 强调文字颜色 3 2 3 5" xfId="5504"/>
    <cellStyle name="40% - 强调文字颜色 3 2 4" xfId="129"/>
    <cellStyle name="40% - 强调文字颜色 3 2 4 2" xfId="5508"/>
    <cellStyle name="40% - 强调文字颜色 3 2 5" xfId="130"/>
    <cellStyle name="40% - 强调文字颜色 3 2 5 2" xfId="5509"/>
    <cellStyle name="40% - 强调文字颜色 3 2 6" xfId="5496"/>
    <cellStyle name="40% - 强调文字颜色 4 2" xfId="131"/>
    <cellStyle name="40% - 强调文字颜色 4 2 2" xfId="132"/>
    <cellStyle name="40% - 强调文字颜色 4 2 2 2" xfId="133"/>
    <cellStyle name="40% - 强调文字颜色 4 2 2 2 2" xfId="134"/>
    <cellStyle name="40% - 强调文字颜色 4 2 2 2 2 2" xfId="5513"/>
    <cellStyle name="40% - 强调文字颜色 4 2 2 2 3" xfId="135"/>
    <cellStyle name="40% - 强调文字颜色 4 2 2 2 3 2" xfId="5514"/>
    <cellStyle name="40% - 强调文字颜色 4 2 2 2 4" xfId="136"/>
    <cellStyle name="40% - 强调文字颜色 4 2 2 2 4 2" xfId="5515"/>
    <cellStyle name="40% - 强调文字颜色 4 2 2 2 5" xfId="5512"/>
    <cellStyle name="40% - 强调文字颜色 4 2 2 3" xfId="137"/>
    <cellStyle name="40% - 强调文字颜色 4 2 2 3 2" xfId="5516"/>
    <cellStyle name="40% - 强调文字颜色 4 2 2 4" xfId="138"/>
    <cellStyle name="40% - 强调文字颜色 4 2 2 4 2" xfId="5517"/>
    <cellStyle name="40% - 强调文字颜色 4 2 2 5" xfId="5511"/>
    <cellStyle name="40% - 强调文字颜色 4 2 3" xfId="139"/>
    <cellStyle name="40% - 强调文字颜色 4 2 3 2" xfId="140"/>
    <cellStyle name="40% - 强调文字颜色 4 2 3 2 2" xfId="5519"/>
    <cellStyle name="40% - 强调文字颜色 4 2 3 3" xfId="141"/>
    <cellStyle name="40% - 强调文字颜色 4 2 3 3 2" xfId="5520"/>
    <cellStyle name="40% - 强调文字颜色 4 2 3 4" xfId="142"/>
    <cellStyle name="40% - 强调文字颜色 4 2 3 4 2" xfId="5521"/>
    <cellStyle name="40% - 强调文字颜色 4 2 3 5" xfId="5518"/>
    <cellStyle name="40% - 强调文字颜色 4 2 4" xfId="143"/>
    <cellStyle name="40% - 强调文字颜色 4 2 4 2" xfId="5522"/>
    <cellStyle name="40% - 强调文字颜色 4 2 5" xfId="144"/>
    <cellStyle name="40% - 强调文字颜色 4 2 5 2" xfId="5523"/>
    <cellStyle name="40% - 强调文字颜色 4 2 6" xfId="5510"/>
    <cellStyle name="40% - 强调文字颜色 5 2" xfId="145"/>
    <cellStyle name="40% - 强调文字颜色 5 2 2" xfId="146"/>
    <cellStyle name="40% - 强调文字颜色 5 2 2 2" xfId="147"/>
    <cellStyle name="40% - 强调文字颜色 5 2 2 2 2" xfId="148"/>
    <cellStyle name="40% - 强调文字颜色 5 2 2 2 2 2" xfId="5527"/>
    <cellStyle name="40% - 强调文字颜色 5 2 2 2 3" xfId="149"/>
    <cellStyle name="40% - 强调文字颜色 5 2 2 2 3 2" xfId="5528"/>
    <cellStyle name="40% - 强调文字颜色 5 2 2 2 4" xfId="150"/>
    <cellStyle name="40% - 强调文字颜色 5 2 2 2 4 2" xfId="5529"/>
    <cellStyle name="40% - 强调文字颜色 5 2 2 2 5" xfId="5526"/>
    <cellStyle name="40% - 强调文字颜色 5 2 2 3" xfId="151"/>
    <cellStyle name="40% - 强调文字颜色 5 2 2 3 2" xfId="5530"/>
    <cellStyle name="40% - 强调文字颜色 5 2 2 4" xfId="152"/>
    <cellStyle name="40% - 强调文字颜色 5 2 2 4 2" xfId="5531"/>
    <cellStyle name="40% - 强调文字颜色 5 2 2 5" xfId="5525"/>
    <cellStyle name="40% - 强调文字颜色 5 2 3" xfId="153"/>
    <cellStyle name="40% - 强调文字颜色 5 2 3 2" xfId="154"/>
    <cellStyle name="40% - 强调文字颜色 5 2 3 2 2" xfId="5533"/>
    <cellStyle name="40% - 强调文字颜色 5 2 3 3" xfId="155"/>
    <cellStyle name="40% - 强调文字颜色 5 2 3 3 2" xfId="5534"/>
    <cellStyle name="40% - 强调文字颜色 5 2 3 4" xfId="156"/>
    <cellStyle name="40% - 强调文字颜色 5 2 3 4 2" xfId="5535"/>
    <cellStyle name="40% - 强调文字颜色 5 2 3 5" xfId="5532"/>
    <cellStyle name="40% - 强调文字颜色 5 2 4" xfId="157"/>
    <cellStyle name="40% - 强调文字颜色 5 2 4 2" xfId="5536"/>
    <cellStyle name="40% - 强调文字颜色 5 2 5" xfId="158"/>
    <cellStyle name="40% - 强调文字颜色 5 2 5 2" xfId="5537"/>
    <cellStyle name="40% - 强调文字颜色 5 2 6" xfId="5524"/>
    <cellStyle name="40% - 强调文字颜色 6 2" xfId="159"/>
    <cellStyle name="40% - 强调文字颜色 6 2 2" xfId="160"/>
    <cellStyle name="40% - 强调文字颜色 6 2 2 2" xfId="161"/>
    <cellStyle name="40% - 强调文字颜色 6 2 2 2 2" xfId="162"/>
    <cellStyle name="40% - 强调文字颜色 6 2 2 2 2 2" xfId="5541"/>
    <cellStyle name="40% - 强调文字颜色 6 2 2 2 3" xfId="163"/>
    <cellStyle name="40% - 强调文字颜色 6 2 2 2 3 2" xfId="5542"/>
    <cellStyle name="40% - 强调文字颜色 6 2 2 2 4" xfId="164"/>
    <cellStyle name="40% - 强调文字颜色 6 2 2 2 4 2" xfId="5543"/>
    <cellStyle name="40% - 强调文字颜色 6 2 2 2 5" xfId="5540"/>
    <cellStyle name="40% - 强调文字颜色 6 2 2 3" xfId="165"/>
    <cellStyle name="40% - 强调文字颜色 6 2 2 3 2" xfId="5544"/>
    <cellStyle name="40% - 强调文字颜色 6 2 2 4" xfId="166"/>
    <cellStyle name="40% - 强调文字颜色 6 2 2 4 2" xfId="5545"/>
    <cellStyle name="40% - 强调文字颜色 6 2 2 5" xfId="5539"/>
    <cellStyle name="40% - 强调文字颜色 6 2 3" xfId="167"/>
    <cellStyle name="40% - 强调文字颜色 6 2 3 2" xfId="168"/>
    <cellStyle name="40% - 强调文字颜色 6 2 3 2 2" xfId="5547"/>
    <cellStyle name="40% - 强调文字颜色 6 2 3 3" xfId="169"/>
    <cellStyle name="40% - 强调文字颜色 6 2 3 3 2" xfId="5548"/>
    <cellStyle name="40% - 强调文字颜色 6 2 3 4" xfId="170"/>
    <cellStyle name="40% - 强调文字颜色 6 2 3 4 2" xfId="5549"/>
    <cellStyle name="40% - 强调文字颜色 6 2 3 5" xfId="5546"/>
    <cellStyle name="40% - 强调文字颜色 6 2 4" xfId="171"/>
    <cellStyle name="40% - 强调文字颜色 6 2 4 2" xfId="5550"/>
    <cellStyle name="40% - 强调文字颜色 6 2 5" xfId="172"/>
    <cellStyle name="40% - 强调文字颜色 6 2 5 2" xfId="5551"/>
    <cellStyle name="40% - 强调文字颜色 6 2 6" xfId="5538"/>
    <cellStyle name="60% - 强调文字颜色 1 2" xfId="173"/>
    <cellStyle name="60% - 强调文字颜色 1 2 2" xfId="174"/>
    <cellStyle name="60% - 强调文字颜色 1 2 2 2" xfId="175"/>
    <cellStyle name="60% - 强调文字颜色 1 2 2 2 2" xfId="176"/>
    <cellStyle name="60% - 强调文字颜色 1 2 2 2 2 2" xfId="5555"/>
    <cellStyle name="60% - 强调文字颜色 1 2 2 2 3" xfId="177"/>
    <cellStyle name="60% - 强调文字颜色 1 2 2 2 3 2" xfId="5556"/>
    <cellStyle name="60% - 强调文字颜色 1 2 2 2 4" xfId="178"/>
    <cellStyle name="60% - 强调文字颜色 1 2 2 2 4 2" xfId="5557"/>
    <cellStyle name="60% - 强调文字颜色 1 2 2 2 5" xfId="5554"/>
    <cellStyle name="60% - 强调文字颜色 1 2 2 3" xfId="179"/>
    <cellStyle name="60% - 强调文字颜色 1 2 2 3 2" xfId="5558"/>
    <cellStyle name="60% - 强调文字颜色 1 2 2 4" xfId="180"/>
    <cellStyle name="60% - 强调文字颜色 1 2 2 4 2" xfId="5559"/>
    <cellStyle name="60% - 强调文字颜色 1 2 2 5" xfId="5553"/>
    <cellStyle name="60% - 强调文字颜色 1 2 3" xfId="181"/>
    <cellStyle name="60% - 强调文字颜色 1 2 3 2" xfId="182"/>
    <cellStyle name="60% - 强调文字颜色 1 2 3 2 2" xfId="5561"/>
    <cellStyle name="60% - 强调文字颜色 1 2 3 3" xfId="183"/>
    <cellStyle name="60% - 强调文字颜色 1 2 3 3 2" xfId="5562"/>
    <cellStyle name="60% - 强调文字颜色 1 2 3 4" xfId="184"/>
    <cellStyle name="60% - 强调文字颜色 1 2 3 4 2" xfId="5563"/>
    <cellStyle name="60% - 强调文字颜色 1 2 3 5" xfId="5560"/>
    <cellStyle name="60% - 强调文字颜色 1 2 4" xfId="185"/>
    <cellStyle name="60% - 强调文字颜色 1 2 4 2" xfId="5564"/>
    <cellStyle name="60% - 强调文字颜色 1 2 5" xfId="186"/>
    <cellStyle name="60% - 强调文字颜色 1 2 5 2" xfId="5565"/>
    <cellStyle name="60% - 强调文字颜色 1 2 6" xfId="5552"/>
    <cellStyle name="60% - 强调文字颜色 2 2" xfId="187"/>
    <cellStyle name="60% - 强调文字颜色 2 2 2" xfId="188"/>
    <cellStyle name="60% - 强调文字颜色 2 2 2 2" xfId="189"/>
    <cellStyle name="60% - 强调文字颜色 2 2 2 2 2" xfId="190"/>
    <cellStyle name="60% - 强调文字颜色 2 2 2 2 2 2" xfId="5569"/>
    <cellStyle name="60% - 强调文字颜色 2 2 2 2 3" xfId="191"/>
    <cellStyle name="60% - 强调文字颜色 2 2 2 2 3 2" xfId="5570"/>
    <cellStyle name="60% - 强调文字颜色 2 2 2 2 4" xfId="192"/>
    <cellStyle name="60% - 强调文字颜色 2 2 2 2 4 2" xfId="5571"/>
    <cellStyle name="60% - 强调文字颜色 2 2 2 2 5" xfId="5568"/>
    <cellStyle name="60% - 强调文字颜色 2 2 2 3" xfId="193"/>
    <cellStyle name="60% - 强调文字颜色 2 2 2 3 2" xfId="5572"/>
    <cellStyle name="60% - 强调文字颜色 2 2 2 4" xfId="194"/>
    <cellStyle name="60% - 强调文字颜色 2 2 2 4 2" xfId="5573"/>
    <cellStyle name="60% - 强调文字颜色 2 2 2 5" xfId="5567"/>
    <cellStyle name="60% - 强调文字颜色 2 2 3" xfId="195"/>
    <cellStyle name="60% - 强调文字颜色 2 2 3 2" xfId="196"/>
    <cellStyle name="60% - 强调文字颜色 2 2 3 2 2" xfId="5575"/>
    <cellStyle name="60% - 强调文字颜色 2 2 3 3" xfId="197"/>
    <cellStyle name="60% - 强调文字颜色 2 2 3 3 2" xfId="5576"/>
    <cellStyle name="60% - 强调文字颜色 2 2 3 4" xfId="198"/>
    <cellStyle name="60% - 强调文字颜色 2 2 3 4 2" xfId="5577"/>
    <cellStyle name="60% - 强调文字颜色 2 2 3 5" xfId="5574"/>
    <cellStyle name="60% - 强调文字颜色 2 2 4" xfId="199"/>
    <cellStyle name="60% - 强调文字颜色 2 2 4 2" xfId="5578"/>
    <cellStyle name="60% - 强调文字颜色 2 2 5" xfId="200"/>
    <cellStyle name="60% - 强调文字颜色 2 2 5 2" xfId="5579"/>
    <cellStyle name="60% - 强调文字颜色 2 2 6" xfId="5566"/>
    <cellStyle name="60% - 强调文字颜色 3 2" xfId="201"/>
    <cellStyle name="60% - 强调文字颜色 3 2 2" xfId="202"/>
    <cellStyle name="60% - 强调文字颜色 3 2 2 2" xfId="203"/>
    <cellStyle name="60% - 强调文字颜色 3 2 2 2 2" xfId="204"/>
    <cellStyle name="60% - 强调文字颜色 3 2 2 2 2 2" xfId="5583"/>
    <cellStyle name="60% - 强调文字颜色 3 2 2 2 3" xfId="205"/>
    <cellStyle name="60% - 强调文字颜色 3 2 2 2 3 2" xfId="5584"/>
    <cellStyle name="60% - 强调文字颜色 3 2 2 2 4" xfId="206"/>
    <cellStyle name="60% - 强调文字颜色 3 2 2 2 4 2" xfId="5585"/>
    <cellStyle name="60% - 强调文字颜色 3 2 2 2 5" xfId="5582"/>
    <cellStyle name="60% - 强调文字颜色 3 2 2 3" xfId="207"/>
    <cellStyle name="60% - 强调文字颜色 3 2 2 3 2" xfId="5586"/>
    <cellStyle name="60% - 强调文字颜色 3 2 2 4" xfId="208"/>
    <cellStyle name="60% - 强调文字颜色 3 2 2 4 2" xfId="5587"/>
    <cellStyle name="60% - 强调文字颜色 3 2 2 5" xfId="5581"/>
    <cellStyle name="60% - 强调文字颜色 3 2 3" xfId="209"/>
    <cellStyle name="60% - 强调文字颜色 3 2 3 2" xfId="210"/>
    <cellStyle name="60% - 强调文字颜色 3 2 3 2 2" xfId="5589"/>
    <cellStyle name="60% - 强调文字颜色 3 2 3 3" xfId="211"/>
    <cellStyle name="60% - 强调文字颜色 3 2 3 3 2" xfId="5590"/>
    <cellStyle name="60% - 强调文字颜色 3 2 3 4" xfId="212"/>
    <cellStyle name="60% - 强调文字颜色 3 2 3 4 2" xfId="5591"/>
    <cellStyle name="60% - 强调文字颜色 3 2 3 5" xfId="5588"/>
    <cellStyle name="60% - 强调文字颜色 3 2 4" xfId="213"/>
    <cellStyle name="60% - 强调文字颜色 3 2 4 2" xfId="5592"/>
    <cellStyle name="60% - 强调文字颜色 3 2 5" xfId="214"/>
    <cellStyle name="60% - 强调文字颜色 3 2 5 2" xfId="5593"/>
    <cellStyle name="60% - 强调文字颜色 3 2 6" xfId="5580"/>
    <cellStyle name="60% - 强调文字颜色 4 2" xfId="215"/>
    <cellStyle name="60% - 强调文字颜色 4 2 2" xfId="216"/>
    <cellStyle name="60% - 强调文字颜色 4 2 2 2" xfId="217"/>
    <cellStyle name="60% - 强调文字颜色 4 2 2 2 2" xfId="218"/>
    <cellStyle name="60% - 强调文字颜色 4 2 2 2 2 2" xfId="5597"/>
    <cellStyle name="60% - 强调文字颜色 4 2 2 2 3" xfId="219"/>
    <cellStyle name="60% - 强调文字颜色 4 2 2 2 3 2" xfId="5598"/>
    <cellStyle name="60% - 强调文字颜色 4 2 2 2 4" xfId="220"/>
    <cellStyle name="60% - 强调文字颜色 4 2 2 2 4 2" xfId="5599"/>
    <cellStyle name="60% - 强调文字颜色 4 2 2 2 5" xfId="5596"/>
    <cellStyle name="60% - 强调文字颜色 4 2 2 3" xfId="221"/>
    <cellStyle name="60% - 强调文字颜色 4 2 2 3 2" xfId="5600"/>
    <cellStyle name="60% - 强调文字颜色 4 2 2 4" xfId="222"/>
    <cellStyle name="60% - 强调文字颜色 4 2 2 4 2" xfId="5601"/>
    <cellStyle name="60% - 强调文字颜色 4 2 2 5" xfId="5595"/>
    <cellStyle name="60% - 强调文字颜色 4 2 3" xfId="223"/>
    <cellStyle name="60% - 强调文字颜色 4 2 3 2" xfId="224"/>
    <cellStyle name="60% - 强调文字颜色 4 2 3 2 2" xfId="5603"/>
    <cellStyle name="60% - 强调文字颜色 4 2 3 3" xfId="225"/>
    <cellStyle name="60% - 强调文字颜色 4 2 3 3 2" xfId="5604"/>
    <cellStyle name="60% - 强调文字颜色 4 2 3 4" xfId="226"/>
    <cellStyle name="60% - 强调文字颜色 4 2 3 4 2" xfId="5605"/>
    <cellStyle name="60% - 强调文字颜色 4 2 3 5" xfId="5602"/>
    <cellStyle name="60% - 强调文字颜色 4 2 4" xfId="227"/>
    <cellStyle name="60% - 强调文字颜色 4 2 4 2" xfId="5606"/>
    <cellStyle name="60% - 强调文字颜色 4 2 5" xfId="228"/>
    <cellStyle name="60% - 强调文字颜色 4 2 5 2" xfId="5607"/>
    <cellStyle name="60% - 强调文字颜色 4 2 6" xfId="5594"/>
    <cellStyle name="60% - 强调文字颜色 5 2" xfId="229"/>
    <cellStyle name="60% - 强调文字颜色 5 2 2" xfId="230"/>
    <cellStyle name="60% - 强调文字颜色 5 2 2 2" xfId="231"/>
    <cellStyle name="60% - 强调文字颜色 5 2 2 2 2" xfId="232"/>
    <cellStyle name="60% - 强调文字颜色 5 2 2 2 2 2" xfId="5611"/>
    <cellStyle name="60% - 强调文字颜色 5 2 2 2 3" xfId="233"/>
    <cellStyle name="60% - 强调文字颜色 5 2 2 2 3 2" xfId="5612"/>
    <cellStyle name="60% - 强调文字颜色 5 2 2 2 4" xfId="234"/>
    <cellStyle name="60% - 强调文字颜色 5 2 2 2 4 2" xfId="5613"/>
    <cellStyle name="60% - 强调文字颜色 5 2 2 2 5" xfId="5610"/>
    <cellStyle name="60% - 强调文字颜色 5 2 2 3" xfId="235"/>
    <cellStyle name="60% - 强调文字颜色 5 2 2 3 2" xfId="5614"/>
    <cellStyle name="60% - 强调文字颜色 5 2 2 4" xfId="236"/>
    <cellStyle name="60% - 强调文字颜色 5 2 2 4 2" xfId="5615"/>
    <cellStyle name="60% - 强调文字颜色 5 2 2 5" xfId="5609"/>
    <cellStyle name="60% - 强调文字颜色 5 2 3" xfId="237"/>
    <cellStyle name="60% - 强调文字颜色 5 2 3 2" xfId="238"/>
    <cellStyle name="60% - 强调文字颜色 5 2 3 2 2" xfId="5617"/>
    <cellStyle name="60% - 强调文字颜色 5 2 3 3" xfId="239"/>
    <cellStyle name="60% - 强调文字颜色 5 2 3 3 2" xfId="5618"/>
    <cellStyle name="60% - 强调文字颜色 5 2 3 4" xfId="240"/>
    <cellStyle name="60% - 强调文字颜色 5 2 3 4 2" xfId="5619"/>
    <cellStyle name="60% - 强调文字颜色 5 2 3 5" xfId="5616"/>
    <cellStyle name="60% - 强调文字颜色 5 2 4" xfId="241"/>
    <cellStyle name="60% - 强调文字颜色 5 2 4 2" xfId="5620"/>
    <cellStyle name="60% - 强调文字颜色 5 2 5" xfId="242"/>
    <cellStyle name="60% - 强调文字颜色 5 2 5 2" xfId="5621"/>
    <cellStyle name="60% - 强调文字颜色 5 2 6" xfId="5608"/>
    <cellStyle name="60% - 强调文字颜色 6 2" xfId="243"/>
    <cellStyle name="60% - 强调文字颜色 6 2 2" xfId="244"/>
    <cellStyle name="60% - 强调文字颜色 6 2 2 2" xfId="245"/>
    <cellStyle name="60% - 强调文字颜色 6 2 2 2 2" xfId="246"/>
    <cellStyle name="60% - 强调文字颜色 6 2 2 2 2 2" xfId="5625"/>
    <cellStyle name="60% - 强调文字颜色 6 2 2 2 3" xfId="247"/>
    <cellStyle name="60% - 强调文字颜色 6 2 2 2 3 2" xfId="5626"/>
    <cellStyle name="60% - 强调文字颜色 6 2 2 2 4" xfId="248"/>
    <cellStyle name="60% - 强调文字颜色 6 2 2 2 4 2" xfId="5627"/>
    <cellStyle name="60% - 强调文字颜色 6 2 2 2 5" xfId="5624"/>
    <cellStyle name="60% - 强调文字颜色 6 2 2 3" xfId="249"/>
    <cellStyle name="60% - 强调文字颜色 6 2 2 3 2" xfId="5628"/>
    <cellStyle name="60% - 强调文字颜色 6 2 2 4" xfId="250"/>
    <cellStyle name="60% - 强调文字颜色 6 2 2 4 2" xfId="5629"/>
    <cellStyle name="60% - 强调文字颜色 6 2 2 5" xfId="5623"/>
    <cellStyle name="60% - 强调文字颜色 6 2 3" xfId="251"/>
    <cellStyle name="60% - 强调文字颜色 6 2 3 2" xfId="252"/>
    <cellStyle name="60% - 强调文字颜色 6 2 3 2 2" xfId="5631"/>
    <cellStyle name="60% - 强调文字颜色 6 2 3 3" xfId="253"/>
    <cellStyle name="60% - 强调文字颜色 6 2 3 3 2" xfId="5632"/>
    <cellStyle name="60% - 强调文字颜色 6 2 3 4" xfId="254"/>
    <cellStyle name="60% - 强调文字颜色 6 2 3 4 2" xfId="5633"/>
    <cellStyle name="60% - 强调文字颜色 6 2 3 5" xfId="5630"/>
    <cellStyle name="60% - 强调文字颜色 6 2 4" xfId="255"/>
    <cellStyle name="60% - 强调文字颜色 6 2 4 2" xfId="5634"/>
    <cellStyle name="60% - 强调文字颜色 6 2 5" xfId="256"/>
    <cellStyle name="60% - 强调文字颜色 6 2 5 2" xfId="5635"/>
    <cellStyle name="60% - 强调文字颜色 6 2 6" xfId="5622"/>
    <cellStyle name="Header1" xfId="257"/>
    <cellStyle name="Header2" xfId="258"/>
    <cellStyle name="百分比 2" xfId="259"/>
    <cellStyle name="百分比 2 2" xfId="260"/>
    <cellStyle name="百分比 2 2 2" xfId="5637"/>
    <cellStyle name="百分比 2 2 2 2" xfId="11686"/>
    <cellStyle name="百分比 2 2 2 2 2" xfId="30358"/>
    <cellStyle name="百分比 2 2 2 3" xfId="26307"/>
    <cellStyle name="百分比 2 2 3" xfId="22691"/>
    <cellStyle name="百分比 2 3" xfId="5636"/>
    <cellStyle name="百分比 2 3 2" xfId="11687"/>
    <cellStyle name="百分比 2 3 2 2" xfId="30359"/>
    <cellStyle name="百分比 2 3 3" xfId="26306"/>
    <cellStyle name="百分比 2 4" xfId="22690"/>
    <cellStyle name="百分比 3" xfId="261"/>
    <cellStyle name="百分比 3 2" xfId="262"/>
    <cellStyle name="百分比 3 2 2" xfId="5639"/>
    <cellStyle name="百分比 3 2 2 2" xfId="11690"/>
    <cellStyle name="百分比 3 2 2 2 2" xfId="30360"/>
    <cellStyle name="百分比 3 2 2 3" xfId="26309"/>
    <cellStyle name="百分比 3 2 3" xfId="22693"/>
    <cellStyle name="百分比 3 3" xfId="5638"/>
    <cellStyle name="百分比 3 3 2" xfId="11691"/>
    <cellStyle name="百分比 3 3 2 2" xfId="30361"/>
    <cellStyle name="百分比 3 3 3" xfId="26308"/>
    <cellStyle name="百分比 3 4" xfId="22692"/>
    <cellStyle name="百分比 4" xfId="263"/>
    <cellStyle name="百分比 4 2" xfId="264"/>
    <cellStyle name="百分比 4 2 2" xfId="5641"/>
    <cellStyle name="百分比 4 2 2 2" xfId="11694"/>
    <cellStyle name="百分比 4 2 2 2 2" xfId="30362"/>
    <cellStyle name="百分比 4 2 2 3" xfId="26311"/>
    <cellStyle name="百分比 4 2 3" xfId="22695"/>
    <cellStyle name="百分比 4 3" xfId="5640"/>
    <cellStyle name="百分比 4 3 2" xfId="11695"/>
    <cellStyle name="百分比 4 3 2 2" xfId="30363"/>
    <cellStyle name="百分比 4 3 3" xfId="26310"/>
    <cellStyle name="百分比 4 4" xfId="22694"/>
    <cellStyle name="百分比 5" xfId="265"/>
    <cellStyle name="百分比 5 2" xfId="266"/>
    <cellStyle name="百分比 5 2 2" xfId="5643"/>
    <cellStyle name="百分比 5 2 2 2" xfId="11698"/>
    <cellStyle name="百分比 5 2 2 2 2" xfId="30364"/>
    <cellStyle name="百分比 5 2 2 3" xfId="26313"/>
    <cellStyle name="百分比 5 2 3" xfId="22697"/>
    <cellStyle name="百分比 5 3" xfId="5642"/>
    <cellStyle name="百分比 5 3 2" xfId="11699"/>
    <cellStyle name="百分比 5 3 2 2" xfId="30365"/>
    <cellStyle name="百分比 5 3 3" xfId="26312"/>
    <cellStyle name="百分比 5 4" xfId="22696"/>
    <cellStyle name="百分比 6" xfId="267"/>
    <cellStyle name="百分比 6 2" xfId="268"/>
    <cellStyle name="百分比 6 2 2" xfId="5645"/>
    <cellStyle name="百分比 6 2 2 2" xfId="11702"/>
    <cellStyle name="百分比 6 2 2 2 2" xfId="30366"/>
    <cellStyle name="百分比 6 2 2 3" xfId="26315"/>
    <cellStyle name="百分比 6 2 3" xfId="22699"/>
    <cellStyle name="百分比 6 3" xfId="5644"/>
    <cellStyle name="百分比 6 3 2" xfId="11703"/>
    <cellStyle name="百分比 6 3 2 2" xfId="30367"/>
    <cellStyle name="百分比 6 3 3" xfId="26314"/>
    <cellStyle name="百分比 6 4" xfId="22698"/>
    <cellStyle name="百分比 7" xfId="269"/>
    <cellStyle name="百分比 7 2" xfId="270"/>
    <cellStyle name="百分比 7 2 2" xfId="5647"/>
    <cellStyle name="百分比 7 2 2 2" xfId="11706"/>
    <cellStyle name="百分比 7 2 2 2 2" xfId="30368"/>
    <cellStyle name="百分比 7 2 2 3" xfId="26317"/>
    <cellStyle name="百分比 7 2 3" xfId="22701"/>
    <cellStyle name="百分比 7 3" xfId="5646"/>
    <cellStyle name="百分比 7 3 2" xfId="11707"/>
    <cellStyle name="百分比 7 3 2 2" xfId="30369"/>
    <cellStyle name="百分比 7 3 3" xfId="26316"/>
    <cellStyle name="百分比 7 4" xfId="22700"/>
    <cellStyle name="百分比 8" xfId="271"/>
    <cellStyle name="百分比 8 2" xfId="272"/>
    <cellStyle name="百分比 8 2 2" xfId="5649"/>
    <cellStyle name="百分比 8 2 2 2" xfId="11710"/>
    <cellStyle name="百分比 8 2 2 2 2" xfId="30370"/>
    <cellStyle name="百分比 8 2 2 3" xfId="26319"/>
    <cellStyle name="百分比 8 2 3" xfId="22703"/>
    <cellStyle name="百分比 8 3" xfId="5648"/>
    <cellStyle name="百分比 8 3 2" xfId="11711"/>
    <cellStyle name="百分比 8 3 2 2" xfId="30371"/>
    <cellStyle name="百分比 8 3 3" xfId="26318"/>
    <cellStyle name="百分比 8 4" xfId="22702"/>
    <cellStyle name="百分比 9" xfId="273"/>
    <cellStyle name="百分比 9 2" xfId="5650"/>
    <cellStyle name="百分比 9 2 2" xfId="11713"/>
    <cellStyle name="百分比 9 2 2 2" xfId="30372"/>
    <cellStyle name="百分比 9 2 3" xfId="26320"/>
    <cellStyle name="百分比 9 3" xfId="22704"/>
    <cellStyle name="标题 1 2" xfId="274"/>
    <cellStyle name="标题 1 2 2" xfId="275"/>
    <cellStyle name="标题 1 2 2 2" xfId="276"/>
    <cellStyle name="标题 1 2 2 2 2" xfId="277"/>
    <cellStyle name="标题 1 2 2 2 2 2" xfId="5654"/>
    <cellStyle name="标题 1 2 2 2 3" xfId="278"/>
    <cellStyle name="标题 1 2 2 2 3 2" xfId="5655"/>
    <cellStyle name="标题 1 2 2 2 4" xfId="279"/>
    <cellStyle name="标题 1 2 2 2 4 2" xfId="5656"/>
    <cellStyle name="标题 1 2 2 2 5" xfId="5653"/>
    <cellStyle name="标题 1 2 2 3" xfId="280"/>
    <cellStyle name="标题 1 2 2 3 2" xfId="5657"/>
    <cellStyle name="标题 1 2 2 4" xfId="281"/>
    <cellStyle name="标题 1 2 2 4 2" xfId="5658"/>
    <cellStyle name="标题 1 2 2 5" xfId="5652"/>
    <cellStyle name="标题 1 2 3" xfId="282"/>
    <cellStyle name="标题 1 2 3 2" xfId="283"/>
    <cellStyle name="标题 1 2 3 2 2" xfId="5660"/>
    <cellStyle name="标题 1 2 3 3" xfId="284"/>
    <cellStyle name="标题 1 2 3 3 2" xfId="5661"/>
    <cellStyle name="标题 1 2 3 4" xfId="285"/>
    <cellStyle name="标题 1 2 3 4 2" xfId="5662"/>
    <cellStyle name="标题 1 2 3 5" xfId="5659"/>
    <cellStyle name="标题 1 2 4" xfId="286"/>
    <cellStyle name="标题 1 2 4 2" xfId="5663"/>
    <cellStyle name="标题 1 2 5" xfId="287"/>
    <cellStyle name="标题 1 2 5 2" xfId="5664"/>
    <cellStyle name="标题 1 2 6" xfId="5651"/>
    <cellStyle name="标题 2 2" xfId="288"/>
    <cellStyle name="标题 2 2 2" xfId="289"/>
    <cellStyle name="标题 2 2 2 2" xfId="290"/>
    <cellStyle name="标题 2 2 2 2 2" xfId="291"/>
    <cellStyle name="标题 2 2 2 2 2 2" xfId="5668"/>
    <cellStyle name="标题 2 2 2 2 3" xfId="292"/>
    <cellStyle name="标题 2 2 2 2 3 2" xfId="5669"/>
    <cellStyle name="标题 2 2 2 2 4" xfId="293"/>
    <cellStyle name="标题 2 2 2 2 4 2" xfId="5670"/>
    <cellStyle name="标题 2 2 2 2 5" xfId="5667"/>
    <cellStyle name="标题 2 2 2 3" xfId="294"/>
    <cellStyle name="标题 2 2 2 3 2" xfId="5671"/>
    <cellStyle name="标题 2 2 2 4" xfId="295"/>
    <cellStyle name="标题 2 2 2 4 2" xfId="5672"/>
    <cellStyle name="标题 2 2 2 5" xfId="5666"/>
    <cellStyle name="标题 2 2 3" xfId="296"/>
    <cellStyle name="标题 2 2 3 2" xfId="297"/>
    <cellStyle name="标题 2 2 3 2 2" xfId="5674"/>
    <cellStyle name="标题 2 2 3 3" xfId="298"/>
    <cellStyle name="标题 2 2 3 3 2" xfId="5675"/>
    <cellStyle name="标题 2 2 3 4" xfId="299"/>
    <cellStyle name="标题 2 2 3 4 2" xfId="5676"/>
    <cellStyle name="标题 2 2 3 5" xfId="5673"/>
    <cellStyle name="标题 2 2 4" xfId="300"/>
    <cellStyle name="标题 2 2 4 2" xfId="5677"/>
    <cellStyle name="标题 2 2 5" xfId="301"/>
    <cellStyle name="标题 2 2 5 2" xfId="5678"/>
    <cellStyle name="标题 2 2 6" xfId="5665"/>
    <cellStyle name="标题 3 2" xfId="302"/>
    <cellStyle name="标题 3 2 2" xfId="303"/>
    <cellStyle name="标题 3 2 2 2" xfId="304"/>
    <cellStyle name="标题 3 2 2 2 2" xfId="305"/>
    <cellStyle name="标题 3 2 2 2 2 2" xfId="5682"/>
    <cellStyle name="标题 3 2 2 2 3" xfId="306"/>
    <cellStyle name="标题 3 2 2 2 3 2" xfId="5683"/>
    <cellStyle name="标题 3 2 2 2 4" xfId="307"/>
    <cellStyle name="标题 3 2 2 2 4 2" xfId="5684"/>
    <cellStyle name="标题 3 2 2 2 5" xfId="5681"/>
    <cellStyle name="标题 3 2 2 3" xfId="308"/>
    <cellStyle name="标题 3 2 2 3 2" xfId="5685"/>
    <cellStyle name="标题 3 2 2 4" xfId="309"/>
    <cellStyle name="标题 3 2 2 4 2" xfId="5686"/>
    <cellStyle name="标题 3 2 2 5" xfId="5680"/>
    <cellStyle name="标题 3 2 3" xfId="310"/>
    <cellStyle name="标题 3 2 3 2" xfId="311"/>
    <cellStyle name="标题 3 2 3 2 2" xfId="5688"/>
    <cellStyle name="标题 3 2 3 3" xfId="312"/>
    <cellStyle name="标题 3 2 3 3 2" xfId="5689"/>
    <cellStyle name="标题 3 2 3 4" xfId="313"/>
    <cellStyle name="标题 3 2 3 4 2" xfId="5690"/>
    <cellStyle name="标题 3 2 3 5" xfId="5687"/>
    <cellStyle name="标题 3 2 4" xfId="314"/>
    <cellStyle name="标题 3 2 4 2" xfId="5691"/>
    <cellStyle name="标题 3 2 5" xfId="315"/>
    <cellStyle name="标题 3 2 5 2" xfId="5692"/>
    <cellStyle name="标题 3 2 6" xfId="5679"/>
    <cellStyle name="标题 4 2" xfId="316"/>
    <cellStyle name="标题 4 2 2" xfId="317"/>
    <cellStyle name="标题 4 2 2 2" xfId="318"/>
    <cellStyle name="标题 4 2 2 2 2" xfId="319"/>
    <cellStyle name="标题 4 2 2 2 2 2" xfId="5696"/>
    <cellStyle name="标题 4 2 2 2 3" xfId="320"/>
    <cellStyle name="标题 4 2 2 2 3 2" xfId="5697"/>
    <cellStyle name="标题 4 2 2 2 4" xfId="321"/>
    <cellStyle name="标题 4 2 2 2 4 2" xfId="5698"/>
    <cellStyle name="标题 4 2 2 2 5" xfId="5695"/>
    <cellStyle name="标题 4 2 2 3" xfId="322"/>
    <cellStyle name="标题 4 2 2 3 2" xfId="5699"/>
    <cellStyle name="标题 4 2 2 4" xfId="323"/>
    <cellStyle name="标题 4 2 2 4 2" xfId="5700"/>
    <cellStyle name="标题 4 2 2 5" xfId="5694"/>
    <cellStyle name="标题 4 2 3" xfId="324"/>
    <cellStyle name="标题 4 2 3 2" xfId="325"/>
    <cellStyle name="标题 4 2 3 2 2" xfId="5702"/>
    <cellStyle name="标题 4 2 3 3" xfId="326"/>
    <cellStyle name="标题 4 2 3 3 2" xfId="5703"/>
    <cellStyle name="标题 4 2 3 4" xfId="327"/>
    <cellStyle name="标题 4 2 3 4 2" xfId="5704"/>
    <cellStyle name="标题 4 2 3 5" xfId="5701"/>
    <cellStyle name="标题 4 2 4" xfId="328"/>
    <cellStyle name="标题 4 2 4 2" xfId="5705"/>
    <cellStyle name="标题 4 2 5" xfId="329"/>
    <cellStyle name="标题 4 2 5 2" xfId="5706"/>
    <cellStyle name="标题 4 2 6" xfId="5693"/>
    <cellStyle name="标题 5" xfId="330"/>
    <cellStyle name="标题 5 2" xfId="331"/>
    <cellStyle name="标题 5 2 2" xfId="332"/>
    <cellStyle name="标题 5 2 2 2" xfId="333"/>
    <cellStyle name="标题 5 2 2 2 2" xfId="5710"/>
    <cellStyle name="标题 5 2 2 3" xfId="334"/>
    <cellStyle name="标题 5 2 2 3 2" xfId="5711"/>
    <cellStyle name="标题 5 2 2 4" xfId="335"/>
    <cellStyle name="标题 5 2 2 4 2" xfId="5712"/>
    <cellStyle name="标题 5 2 2 5" xfId="5709"/>
    <cellStyle name="标题 5 2 3" xfId="336"/>
    <cellStyle name="标题 5 2 3 2" xfId="5713"/>
    <cellStyle name="标题 5 2 4" xfId="337"/>
    <cellStyle name="标题 5 2 4 2" xfId="5714"/>
    <cellStyle name="标题 5 2 5" xfId="5708"/>
    <cellStyle name="标题 5 3" xfId="338"/>
    <cellStyle name="标题 5 3 2" xfId="339"/>
    <cellStyle name="标题 5 3 2 2" xfId="5716"/>
    <cellStyle name="标题 5 3 3" xfId="340"/>
    <cellStyle name="标题 5 3 3 2" xfId="5717"/>
    <cellStyle name="标题 5 3 4" xfId="341"/>
    <cellStyle name="标题 5 3 4 2" xfId="5718"/>
    <cellStyle name="标题 5 3 5" xfId="5715"/>
    <cellStyle name="标题 5 4" xfId="342"/>
    <cellStyle name="标题 5 4 2" xfId="5719"/>
    <cellStyle name="标题 5 5" xfId="343"/>
    <cellStyle name="标题 5 5 2" xfId="5720"/>
    <cellStyle name="标题 5 6" xfId="5707"/>
    <cellStyle name="差 2" xfId="344"/>
    <cellStyle name="差 2 2" xfId="345"/>
    <cellStyle name="差 2 2 2" xfId="346"/>
    <cellStyle name="差 2 2 2 2" xfId="347"/>
    <cellStyle name="差 2 2 2 2 2" xfId="5724"/>
    <cellStyle name="差 2 2 2 3" xfId="348"/>
    <cellStyle name="差 2 2 2 3 2" xfId="5725"/>
    <cellStyle name="差 2 2 2 4" xfId="349"/>
    <cellStyle name="差 2 2 2 4 2" xfId="5726"/>
    <cellStyle name="差 2 2 2 5" xfId="5723"/>
    <cellStyle name="差 2 2 3" xfId="350"/>
    <cellStyle name="差 2 2 3 2" xfId="5727"/>
    <cellStyle name="差 2 2 4" xfId="351"/>
    <cellStyle name="差 2 2 4 2" xfId="5728"/>
    <cellStyle name="差 2 2 5" xfId="5722"/>
    <cellStyle name="差 2 3" xfId="352"/>
    <cellStyle name="差 2 3 2" xfId="353"/>
    <cellStyle name="差 2 3 2 2" xfId="5730"/>
    <cellStyle name="差 2 3 3" xfId="354"/>
    <cellStyle name="差 2 3 3 2" xfId="5731"/>
    <cellStyle name="差 2 3 4" xfId="355"/>
    <cellStyle name="差 2 3 4 2" xfId="5732"/>
    <cellStyle name="差 2 3 5" xfId="5729"/>
    <cellStyle name="差 2 4" xfId="356"/>
    <cellStyle name="差 2 4 2" xfId="5733"/>
    <cellStyle name="差 2 5" xfId="357"/>
    <cellStyle name="差 2 5 2" xfId="5734"/>
    <cellStyle name="差 2 6" xfId="5721"/>
    <cellStyle name="常规" xfId="0" builtinId="0"/>
    <cellStyle name="常规 10" xfId="358"/>
    <cellStyle name="常规 10 10" xfId="359"/>
    <cellStyle name="常规 10 10 2" xfId="360"/>
    <cellStyle name="常规 10 10 2 2" xfId="361"/>
    <cellStyle name="常规 10 10 2 2 2" xfId="5738"/>
    <cellStyle name="常规 10 10 2 3" xfId="362"/>
    <cellStyle name="常规 10 10 2 3 2" xfId="5739"/>
    <cellStyle name="常规 10 10 2 4" xfId="363"/>
    <cellStyle name="常规 10 10 2 4 2" xfId="5740"/>
    <cellStyle name="常规 10 10 2 5" xfId="5737"/>
    <cellStyle name="常规 10 10 3" xfId="364"/>
    <cellStyle name="常规 10 10 3 2" xfId="5741"/>
    <cellStyle name="常规 10 10 4" xfId="365"/>
    <cellStyle name="常规 10 10 4 2" xfId="5742"/>
    <cellStyle name="常规 10 10 5" xfId="5736"/>
    <cellStyle name="常规 10 11" xfId="366"/>
    <cellStyle name="常规 10 11 2" xfId="367"/>
    <cellStyle name="常规 10 11 2 2" xfId="368"/>
    <cellStyle name="常规 10 11 2 2 2" xfId="5745"/>
    <cellStyle name="常规 10 11 2 3" xfId="369"/>
    <cellStyle name="常规 10 11 2 3 2" xfId="5746"/>
    <cellStyle name="常规 10 11 2 4" xfId="370"/>
    <cellStyle name="常规 10 11 2 4 2" xfId="5747"/>
    <cellStyle name="常规 10 11 2 5" xfId="5744"/>
    <cellStyle name="常规 10 11 3" xfId="371"/>
    <cellStyle name="常规 10 11 3 2" xfId="372"/>
    <cellStyle name="常规 10 11 3 2 2" xfId="5749"/>
    <cellStyle name="常规 10 11 3 3" xfId="373"/>
    <cellStyle name="常规 10 11 3 3 2" xfId="5750"/>
    <cellStyle name="常规 10 11 3 4" xfId="5748"/>
    <cellStyle name="常规 10 11 4" xfId="374"/>
    <cellStyle name="常规 10 11 4 2" xfId="5751"/>
    <cellStyle name="常规 10 11 5" xfId="375"/>
    <cellStyle name="常规 10 11 5 2" xfId="5752"/>
    <cellStyle name="常规 10 11 6" xfId="376"/>
    <cellStyle name="常规 10 11 6 2" xfId="5753"/>
    <cellStyle name="常规 10 11 7" xfId="5743"/>
    <cellStyle name="常规 10 11 8" xfId="11801"/>
    <cellStyle name="常规 10 12" xfId="377"/>
    <cellStyle name="常规 10 12 2" xfId="378"/>
    <cellStyle name="常规 10 12 2 2" xfId="5755"/>
    <cellStyle name="常规 10 12 3" xfId="379"/>
    <cellStyle name="常规 10 12 3 2" xfId="5756"/>
    <cellStyle name="常规 10 12 4" xfId="380"/>
    <cellStyle name="常规 10 12 4 2" xfId="5757"/>
    <cellStyle name="常规 10 12 5" xfId="5754"/>
    <cellStyle name="常规 10 13" xfId="381"/>
    <cellStyle name="常规 10 13 2" xfId="5758"/>
    <cellStyle name="常规 10 14" xfId="382"/>
    <cellStyle name="常规 10 14 2" xfId="5759"/>
    <cellStyle name="常规 10 15" xfId="5735"/>
    <cellStyle name="常规 10 2" xfId="383"/>
    <cellStyle name="常规 10 2 10" xfId="384"/>
    <cellStyle name="常规 10 2 10 2" xfId="5761"/>
    <cellStyle name="常规 10 2 11" xfId="5760"/>
    <cellStyle name="常规 10 2 2" xfId="385"/>
    <cellStyle name="常规 10 2 2 10" xfId="5762"/>
    <cellStyle name="常规 10 2 2 2" xfId="386"/>
    <cellStyle name="常规 10 2 2 2 2" xfId="387"/>
    <cellStyle name="常规 10 2 2 2 2 2" xfId="388"/>
    <cellStyle name="常规 10 2 2 2 2 2 2" xfId="5765"/>
    <cellStyle name="常规 10 2 2 2 2 3" xfId="389"/>
    <cellStyle name="常规 10 2 2 2 2 3 2" xfId="5766"/>
    <cellStyle name="常规 10 2 2 2 2 4" xfId="390"/>
    <cellStyle name="常规 10 2 2 2 2 4 2" xfId="5767"/>
    <cellStyle name="常规 10 2 2 2 2 5" xfId="5764"/>
    <cellStyle name="常规 10 2 2 2 3" xfId="391"/>
    <cellStyle name="常规 10 2 2 2 3 2" xfId="5768"/>
    <cellStyle name="常规 10 2 2 2 4" xfId="392"/>
    <cellStyle name="常规 10 2 2 2 4 2" xfId="5769"/>
    <cellStyle name="常规 10 2 2 2 5" xfId="5763"/>
    <cellStyle name="常规 10 2 2 3" xfId="393"/>
    <cellStyle name="常规 10 2 2 3 2" xfId="394"/>
    <cellStyle name="常规 10 2 2 3 2 2" xfId="395"/>
    <cellStyle name="常规 10 2 2 3 2 2 2" xfId="5772"/>
    <cellStyle name="常规 10 2 2 3 2 3" xfId="396"/>
    <cellStyle name="常规 10 2 2 3 2 3 2" xfId="5773"/>
    <cellStyle name="常规 10 2 2 3 2 4" xfId="397"/>
    <cellStyle name="常规 10 2 2 3 2 4 2" xfId="5774"/>
    <cellStyle name="常规 10 2 2 3 2 5" xfId="5771"/>
    <cellStyle name="常规 10 2 2 3 3" xfId="398"/>
    <cellStyle name="常规 10 2 2 3 3 2" xfId="5775"/>
    <cellStyle name="常规 10 2 2 3 4" xfId="399"/>
    <cellStyle name="常规 10 2 2 3 4 2" xfId="5776"/>
    <cellStyle name="常规 10 2 2 3 5" xfId="5770"/>
    <cellStyle name="常规 10 2 2 4" xfId="400"/>
    <cellStyle name="常规 10 2 2 4 2" xfId="401"/>
    <cellStyle name="常规 10 2 2 4 2 2" xfId="402"/>
    <cellStyle name="常规 10 2 2 4 2 2 2" xfId="5779"/>
    <cellStyle name="常规 10 2 2 4 2 3" xfId="403"/>
    <cellStyle name="常规 10 2 2 4 2 3 2" xfId="5780"/>
    <cellStyle name="常规 10 2 2 4 2 4" xfId="404"/>
    <cellStyle name="常规 10 2 2 4 2 4 2" xfId="5781"/>
    <cellStyle name="常规 10 2 2 4 2 5" xfId="5778"/>
    <cellStyle name="常规 10 2 2 4 3" xfId="405"/>
    <cellStyle name="常规 10 2 2 4 3 2" xfId="5782"/>
    <cellStyle name="常规 10 2 2 4 4" xfId="406"/>
    <cellStyle name="常规 10 2 2 4 4 2" xfId="5783"/>
    <cellStyle name="常规 10 2 2 4 5" xfId="5777"/>
    <cellStyle name="常规 10 2 2 5" xfId="407"/>
    <cellStyle name="常规 10 2 2 5 2" xfId="408"/>
    <cellStyle name="常规 10 2 2 5 2 2" xfId="409"/>
    <cellStyle name="常规 10 2 2 5 2 2 2" xfId="5786"/>
    <cellStyle name="常规 10 2 2 5 2 3" xfId="410"/>
    <cellStyle name="常规 10 2 2 5 2 3 2" xfId="5787"/>
    <cellStyle name="常规 10 2 2 5 2 4" xfId="411"/>
    <cellStyle name="常规 10 2 2 5 2 4 2" xfId="5788"/>
    <cellStyle name="常规 10 2 2 5 2 5" xfId="5785"/>
    <cellStyle name="常规 10 2 2 5 3" xfId="412"/>
    <cellStyle name="常规 10 2 2 5 3 2" xfId="5789"/>
    <cellStyle name="常规 10 2 2 5 4" xfId="413"/>
    <cellStyle name="常规 10 2 2 5 4 2" xfId="5790"/>
    <cellStyle name="常规 10 2 2 5 5" xfId="5784"/>
    <cellStyle name="常规 10 2 2 6" xfId="414"/>
    <cellStyle name="常规 10 2 2 6 2" xfId="415"/>
    <cellStyle name="常规 10 2 2 6 2 2" xfId="416"/>
    <cellStyle name="常规 10 2 2 6 2 2 2" xfId="5793"/>
    <cellStyle name="常规 10 2 2 6 2 3" xfId="417"/>
    <cellStyle name="常规 10 2 2 6 2 3 2" xfId="5794"/>
    <cellStyle name="常规 10 2 2 6 2 4" xfId="418"/>
    <cellStyle name="常规 10 2 2 6 2 4 2" xfId="5795"/>
    <cellStyle name="常规 10 2 2 6 2 5" xfId="5792"/>
    <cellStyle name="常规 10 2 2 6 3" xfId="419"/>
    <cellStyle name="常规 10 2 2 6 3 2" xfId="5796"/>
    <cellStyle name="常规 10 2 2 6 4" xfId="420"/>
    <cellStyle name="常规 10 2 2 6 4 2" xfId="5797"/>
    <cellStyle name="常规 10 2 2 6 5" xfId="5791"/>
    <cellStyle name="常规 10 2 2 7" xfId="421"/>
    <cellStyle name="常规 10 2 2 7 2" xfId="422"/>
    <cellStyle name="常规 10 2 2 7 2 2" xfId="5799"/>
    <cellStyle name="常规 10 2 2 7 3" xfId="423"/>
    <cellStyle name="常规 10 2 2 7 3 2" xfId="5800"/>
    <cellStyle name="常规 10 2 2 7 4" xfId="424"/>
    <cellStyle name="常规 10 2 2 7 4 2" xfId="5801"/>
    <cellStyle name="常规 10 2 2 7 5" xfId="5798"/>
    <cellStyle name="常规 10 2 2 8" xfId="425"/>
    <cellStyle name="常规 10 2 2 8 2" xfId="5802"/>
    <cellStyle name="常规 10 2 2 9" xfId="426"/>
    <cellStyle name="常规 10 2 2 9 2" xfId="5803"/>
    <cellStyle name="常规 10 2 3" xfId="427"/>
    <cellStyle name="常规 10 2 3 2" xfId="428"/>
    <cellStyle name="常规 10 2 3 2 2" xfId="429"/>
    <cellStyle name="常规 10 2 3 2 2 2" xfId="430"/>
    <cellStyle name="常规 10 2 3 2 2 2 2" xfId="5807"/>
    <cellStyle name="常规 10 2 3 2 2 3" xfId="431"/>
    <cellStyle name="常规 10 2 3 2 2 3 2" xfId="5808"/>
    <cellStyle name="常规 10 2 3 2 2 4" xfId="432"/>
    <cellStyle name="常规 10 2 3 2 2 4 2" xfId="5809"/>
    <cellStyle name="常规 10 2 3 2 2 5" xfId="5806"/>
    <cellStyle name="常规 10 2 3 2 3" xfId="433"/>
    <cellStyle name="常规 10 2 3 2 3 2" xfId="5810"/>
    <cellStyle name="常规 10 2 3 2 4" xfId="434"/>
    <cellStyle name="常规 10 2 3 2 4 2" xfId="5811"/>
    <cellStyle name="常规 10 2 3 2 5" xfId="5805"/>
    <cellStyle name="常规 10 2 3 3" xfId="435"/>
    <cellStyle name="常规 10 2 3 3 2" xfId="436"/>
    <cellStyle name="常规 10 2 3 3 2 2" xfId="437"/>
    <cellStyle name="常规 10 2 3 3 2 2 2" xfId="5814"/>
    <cellStyle name="常规 10 2 3 3 2 3" xfId="438"/>
    <cellStyle name="常规 10 2 3 3 2 3 2" xfId="5815"/>
    <cellStyle name="常规 10 2 3 3 2 4" xfId="439"/>
    <cellStyle name="常规 10 2 3 3 2 4 2" xfId="5816"/>
    <cellStyle name="常规 10 2 3 3 2 5" xfId="5813"/>
    <cellStyle name="常规 10 2 3 3 3" xfId="440"/>
    <cellStyle name="常规 10 2 3 3 3 2" xfId="5817"/>
    <cellStyle name="常规 10 2 3 3 4" xfId="441"/>
    <cellStyle name="常规 10 2 3 3 4 2" xfId="5818"/>
    <cellStyle name="常规 10 2 3 3 5" xfId="5812"/>
    <cellStyle name="常规 10 2 3 4" xfId="442"/>
    <cellStyle name="常规 10 2 3 4 2" xfId="443"/>
    <cellStyle name="常规 10 2 3 4 2 2" xfId="444"/>
    <cellStyle name="常规 10 2 3 4 2 2 2" xfId="5821"/>
    <cellStyle name="常规 10 2 3 4 2 3" xfId="445"/>
    <cellStyle name="常规 10 2 3 4 2 3 2" xfId="5822"/>
    <cellStyle name="常规 10 2 3 4 2 4" xfId="446"/>
    <cellStyle name="常规 10 2 3 4 2 4 2" xfId="5823"/>
    <cellStyle name="常规 10 2 3 4 2 5" xfId="5820"/>
    <cellStyle name="常规 10 2 3 4 3" xfId="447"/>
    <cellStyle name="常规 10 2 3 4 3 2" xfId="5824"/>
    <cellStyle name="常规 10 2 3 4 4" xfId="448"/>
    <cellStyle name="常规 10 2 3 4 4 2" xfId="5825"/>
    <cellStyle name="常规 10 2 3 4 5" xfId="5819"/>
    <cellStyle name="常规 10 2 3 5" xfId="449"/>
    <cellStyle name="常规 10 2 3 5 2" xfId="450"/>
    <cellStyle name="常规 10 2 3 5 2 2" xfId="5827"/>
    <cellStyle name="常规 10 2 3 5 3" xfId="451"/>
    <cellStyle name="常规 10 2 3 5 3 2" xfId="5828"/>
    <cellStyle name="常规 10 2 3 5 4" xfId="452"/>
    <cellStyle name="常规 10 2 3 5 4 2" xfId="5829"/>
    <cellStyle name="常规 10 2 3 5 5" xfId="5826"/>
    <cellStyle name="常规 10 2 3 6" xfId="453"/>
    <cellStyle name="常规 10 2 3 6 2" xfId="5830"/>
    <cellStyle name="常规 10 2 3 7" xfId="454"/>
    <cellStyle name="常规 10 2 3 7 2" xfId="5831"/>
    <cellStyle name="常规 10 2 3 8" xfId="5804"/>
    <cellStyle name="常规 10 2 4" xfId="455"/>
    <cellStyle name="常规 10 2 4 2" xfId="456"/>
    <cellStyle name="常规 10 2 4 2 2" xfId="457"/>
    <cellStyle name="常规 10 2 4 2 2 2" xfId="458"/>
    <cellStyle name="常规 10 2 4 2 2 2 2" xfId="5835"/>
    <cellStyle name="常规 10 2 4 2 2 3" xfId="459"/>
    <cellStyle name="常规 10 2 4 2 2 3 2" xfId="5836"/>
    <cellStyle name="常规 10 2 4 2 2 4" xfId="460"/>
    <cellStyle name="常规 10 2 4 2 2 4 2" xfId="5837"/>
    <cellStyle name="常规 10 2 4 2 2 5" xfId="5834"/>
    <cellStyle name="常规 10 2 4 2 3" xfId="461"/>
    <cellStyle name="常规 10 2 4 2 3 2" xfId="5838"/>
    <cellStyle name="常规 10 2 4 2 4" xfId="462"/>
    <cellStyle name="常规 10 2 4 2 4 2" xfId="5839"/>
    <cellStyle name="常规 10 2 4 2 5" xfId="5833"/>
    <cellStyle name="常规 10 2 4 3" xfId="463"/>
    <cellStyle name="常规 10 2 4 3 2" xfId="464"/>
    <cellStyle name="常规 10 2 4 3 2 2" xfId="465"/>
    <cellStyle name="常规 10 2 4 3 2 2 2" xfId="5842"/>
    <cellStyle name="常规 10 2 4 3 2 3" xfId="466"/>
    <cellStyle name="常规 10 2 4 3 2 3 2" xfId="5843"/>
    <cellStyle name="常规 10 2 4 3 2 4" xfId="467"/>
    <cellStyle name="常规 10 2 4 3 2 4 2" xfId="5844"/>
    <cellStyle name="常规 10 2 4 3 2 5" xfId="5841"/>
    <cellStyle name="常规 10 2 4 3 3" xfId="468"/>
    <cellStyle name="常规 10 2 4 3 3 2" xfId="5845"/>
    <cellStyle name="常规 10 2 4 3 4" xfId="469"/>
    <cellStyle name="常规 10 2 4 3 4 2" xfId="5846"/>
    <cellStyle name="常规 10 2 4 3 5" xfId="5840"/>
    <cellStyle name="常规 10 2 4 4" xfId="470"/>
    <cellStyle name="常规 10 2 4 4 2" xfId="471"/>
    <cellStyle name="常规 10 2 4 4 2 2" xfId="472"/>
    <cellStyle name="常规 10 2 4 4 2 2 2" xfId="5849"/>
    <cellStyle name="常规 10 2 4 4 2 3" xfId="473"/>
    <cellStyle name="常规 10 2 4 4 2 3 2" xfId="5850"/>
    <cellStyle name="常规 10 2 4 4 2 4" xfId="474"/>
    <cellStyle name="常规 10 2 4 4 2 4 2" xfId="5851"/>
    <cellStyle name="常规 10 2 4 4 2 5" xfId="5848"/>
    <cellStyle name="常规 10 2 4 4 3" xfId="475"/>
    <cellStyle name="常规 10 2 4 4 3 2" xfId="5852"/>
    <cellStyle name="常规 10 2 4 4 4" xfId="476"/>
    <cellStyle name="常规 10 2 4 4 4 2" xfId="5853"/>
    <cellStyle name="常规 10 2 4 4 5" xfId="5847"/>
    <cellStyle name="常规 10 2 4 5" xfId="477"/>
    <cellStyle name="常规 10 2 4 5 2" xfId="478"/>
    <cellStyle name="常规 10 2 4 5 2 2" xfId="5855"/>
    <cellStyle name="常规 10 2 4 5 3" xfId="479"/>
    <cellStyle name="常规 10 2 4 5 3 2" xfId="5856"/>
    <cellStyle name="常规 10 2 4 5 4" xfId="480"/>
    <cellStyle name="常规 10 2 4 5 4 2" xfId="5857"/>
    <cellStyle name="常规 10 2 4 5 5" xfId="5854"/>
    <cellStyle name="常规 10 2 4 6" xfId="481"/>
    <cellStyle name="常规 10 2 4 6 2" xfId="5858"/>
    <cellStyle name="常规 10 2 4 7" xfId="482"/>
    <cellStyle name="常规 10 2 4 7 2" xfId="5859"/>
    <cellStyle name="常规 10 2 4 8" xfId="5832"/>
    <cellStyle name="常规 10 2 5" xfId="483"/>
    <cellStyle name="常规 10 2 5 2" xfId="484"/>
    <cellStyle name="常规 10 2 5 2 2" xfId="485"/>
    <cellStyle name="常规 10 2 5 2 2 2" xfId="5862"/>
    <cellStyle name="常规 10 2 5 2 2 2 2" xfId="11875"/>
    <cellStyle name="常规 10 2 5 2 2 2 2 2" xfId="30373"/>
    <cellStyle name="常规 10 2 5 2 2 2 3" xfId="26323"/>
    <cellStyle name="常规 10 2 5 2 2 3" xfId="22707"/>
    <cellStyle name="常规 10 2 5 2 3" xfId="5861"/>
    <cellStyle name="常规 10 2 5 2 3 2" xfId="11876"/>
    <cellStyle name="常规 10 2 5 2 3 2 2" xfId="30374"/>
    <cellStyle name="常规 10 2 5 2 3 3" xfId="26322"/>
    <cellStyle name="常规 10 2 5 2 4" xfId="22706"/>
    <cellStyle name="常规 10 2 5 3" xfId="486"/>
    <cellStyle name="常规 10 2 5 3 2" xfId="487"/>
    <cellStyle name="常规 10 2 5 3 2 2" xfId="5864"/>
    <cellStyle name="常规 10 2 5 3 2 2 2" xfId="11877"/>
    <cellStyle name="常规 10 2 5 3 2 2 2 2" xfId="30375"/>
    <cellStyle name="常规 10 2 5 3 2 2 3" xfId="26325"/>
    <cellStyle name="常规 10 2 5 3 2 3" xfId="22709"/>
    <cellStyle name="常规 10 2 5 3 3" xfId="5863"/>
    <cellStyle name="常规 10 2 5 3 3 2" xfId="11878"/>
    <cellStyle name="常规 10 2 5 3 3 2 2" xfId="30376"/>
    <cellStyle name="常规 10 2 5 3 3 3" xfId="26324"/>
    <cellStyle name="常规 10 2 5 3 4" xfId="22708"/>
    <cellStyle name="常规 10 2 5 4" xfId="488"/>
    <cellStyle name="常规 10 2 5 4 2" xfId="489"/>
    <cellStyle name="常规 10 2 5 4 2 2" xfId="490"/>
    <cellStyle name="常规 10 2 5 4 2 2 2" xfId="5867"/>
    <cellStyle name="常规 10 2 5 4 2 3" xfId="491"/>
    <cellStyle name="常规 10 2 5 4 2 3 2" xfId="5868"/>
    <cellStyle name="常规 10 2 5 4 2 4" xfId="492"/>
    <cellStyle name="常规 10 2 5 4 2 4 2" xfId="5869"/>
    <cellStyle name="常规 10 2 5 4 2 5" xfId="5866"/>
    <cellStyle name="常规 10 2 5 4 3" xfId="493"/>
    <cellStyle name="常规 10 2 5 4 3 2" xfId="5870"/>
    <cellStyle name="常规 10 2 5 4 4" xfId="494"/>
    <cellStyle name="常规 10 2 5 4 4 2" xfId="5871"/>
    <cellStyle name="常规 10 2 5 4 5" xfId="5865"/>
    <cellStyle name="常规 10 2 5 5" xfId="495"/>
    <cellStyle name="常规 10 2 5 5 2" xfId="496"/>
    <cellStyle name="常规 10 2 5 5 2 2" xfId="5873"/>
    <cellStyle name="常规 10 2 5 5 2 2 2" xfId="11884"/>
    <cellStyle name="常规 10 2 5 5 2 2 2 2" xfId="30377"/>
    <cellStyle name="常规 10 2 5 5 2 2 3" xfId="26327"/>
    <cellStyle name="常规 10 2 5 5 2 3" xfId="22711"/>
    <cellStyle name="常规 10 2 5 5 3" xfId="497"/>
    <cellStyle name="常规 10 2 5 5 3 2" xfId="5874"/>
    <cellStyle name="常规 10 2 5 5 3 2 2" xfId="11886"/>
    <cellStyle name="常规 10 2 5 5 3 2 2 2" xfId="30378"/>
    <cellStyle name="常规 10 2 5 5 3 2 3" xfId="26328"/>
    <cellStyle name="常规 10 2 5 5 3 3" xfId="22712"/>
    <cellStyle name="常规 10 2 5 5 4" xfId="5872"/>
    <cellStyle name="常规 10 2 5 5 4 2" xfId="11887"/>
    <cellStyle name="常规 10 2 5 5 4 2 2" xfId="30379"/>
    <cellStyle name="常规 10 2 5 5 4 3" xfId="26326"/>
    <cellStyle name="常规 10 2 5 5 5" xfId="22710"/>
    <cellStyle name="常规 10 2 5 6" xfId="498"/>
    <cellStyle name="常规 10 2 5 6 2" xfId="5875"/>
    <cellStyle name="常规 10 2 5 6 2 2" xfId="11889"/>
    <cellStyle name="常规 10 2 5 6 2 2 2" xfId="30380"/>
    <cellStyle name="常规 10 2 5 6 2 3" xfId="26329"/>
    <cellStyle name="常规 10 2 5 6 3" xfId="22713"/>
    <cellStyle name="常规 10 2 5 7" xfId="499"/>
    <cellStyle name="常规 10 2 5 7 2" xfId="5876"/>
    <cellStyle name="常规 10 2 5 7 2 2" xfId="11891"/>
    <cellStyle name="常规 10 2 5 7 2 2 2" xfId="30381"/>
    <cellStyle name="常规 10 2 5 7 2 3" xfId="26330"/>
    <cellStyle name="常规 10 2 5 7 3" xfId="22714"/>
    <cellStyle name="常规 10 2 5 8" xfId="5860"/>
    <cellStyle name="常规 10 2 5 8 2" xfId="11892"/>
    <cellStyle name="常规 10 2 5 8 2 2" xfId="30382"/>
    <cellStyle name="常规 10 2 5 8 3" xfId="26321"/>
    <cellStyle name="常规 10 2 5 9" xfId="22705"/>
    <cellStyle name="常规 10 2 6" xfId="500"/>
    <cellStyle name="常规 10 2 6 2" xfId="501"/>
    <cellStyle name="常规 10 2 6 2 2" xfId="502"/>
    <cellStyle name="常规 10 2 6 2 2 2" xfId="5879"/>
    <cellStyle name="常规 10 2 6 2 3" xfId="503"/>
    <cellStyle name="常规 10 2 6 2 3 2" xfId="5880"/>
    <cellStyle name="常规 10 2 6 2 4" xfId="504"/>
    <cellStyle name="常规 10 2 6 2 4 2" xfId="5881"/>
    <cellStyle name="常规 10 2 6 2 5" xfId="5878"/>
    <cellStyle name="常规 10 2 6 3" xfId="505"/>
    <cellStyle name="常规 10 2 6 3 2" xfId="5882"/>
    <cellStyle name="常规 10 2 6 4" xfId="506"/>
    <cellStyle name="常规 10 2 6 4 2" xfId="5883"/>
    <cellStyle name="常规 10 2 6 5" xfId="5877"/>
    <cellStyle name="常规 10 2 7" xfId="507"/>
    <cellStyle name="常规 10 2 7 2" xfId="508"/>
    <cellStyle name="常规 10 2 7 2 2" xfId="509"/>
    <cellStyle name="常规 10 2 7 2 2 2" xfId="5886"/>
    <cellStyle name="常规 10 2 7 2 3" xfId="510"/>
    <cellStyle name="常规 10 2 7 2 3 2" xfId="5887"/>
    <cellStyle name="常规 10 2 7 2 4" xfId="511"/>
    <cellStyle name="常规 10 2 7 2 4 2" xfId="5888"/>
    <cellStyle name="常规 10 2 7 2 5" xfId="5885"/>
    <cellStyle name="常规 10 2 7 3" xfId="512"/>
    <cellStyle name="常规 10 2 7 3 2" xfId="5889"/>
    <cellStyle name="常规 10 2 7 4" xfId="513"/>
    <cellStyle name="常规 10 2 7 4 2" xfId="5890"/>
    <cellStyle name="常规 10 2 7 5" xfId="5884"/>
    <cellStyle name="常规 10 2 8" xfId="514"/>
    <cellStyle name="常规 10 2 8 2" xfId="515"/>
    <cellStyle name="常规 10 2 8 2 2" xfId="5892"/>
    <cellStyle name="常规 10 2 8 3" xfId="516"/>
    <cellStyle name="常规 10 2 8 3 2" xfId="5893"/>
    <cellStyle name="常规 10 2 8 4" xfId="517"/>
    <cellStyle name="常规 10 2 8 4 2" xfId="5894"/>
    <cellStyle name="常规 10 2 8 5" xfId="5891"/>
    <cellStyle name="常规 10 2 9" xfId="518"/>
    <cellStyle name="常规 10 2 9 2" xfId="5895"/>
    <cellStyle name="常规 10 3" xfId="519"/>
    <cellStyle name="常规 10 3 10" xfId="5896"/>
    <cellStyle name="常规 10 3 2" xfId="520"/>
    <cellStyle name="常规 10 3 2 2" xfId="521"/>
    <cellStyle name="常规 10 3 2 2 2" xfId="522"/>
    <cellStyle name="常规 10 3 2 2 2 2" xfId="5899"/>
    <cellStyle name="常规 10 3 2 2 3" xfId="523"/>
    <cellStyle name="常规 10 3 2 2 3 2" xfId="5900"/>
    <cellStyle name="常规 10 3 2 2 4" xfId="524"/>
    <cellStyle name="常规 10 3 2 2 4 2" xfId="5901"/>
    <cellStyle name="常规 10 3 2 2 5" xfId="5898"/>
    <cellStyle name="常规 10 3 2 3" xfId="525"/>
    <cellStyle name="常规 10 3 2 3 2" xfId="5902"/>
    <cellStyle name="常规 10 3 2 4" xfId="526"/>
    <cellStyle name="常规 10 3 2 4 2" xfId="5903"/>
    <cellStyle name="常规 10 3 2 5" xfId="5897"/>
    <cellStyle name="常规 10 3 3" xfId="527"/>
    <cellStyle name="常规 10 3 3 2" xfId="528"/>
    <cellStyle name="常规 10 3 3 2 2" xfId="529"/>
    <cellStyle name="常规 10 3 3 2 2 2" xfId="5906"/>
    <cellStyle name="常规 10 3 3 2 3" xfId="530"/>
    <cellStyle name="常规 10 3 3 2 3 2" xfId="5907"/>
    <cellStyle name="常规 10 3 3 2 4" xfId="531"/>
    <cellStyle name="常规 10 3 3 2 4 2" xfId="5908"/>
    <cellStyle name="常规 10 3 3 2 5" xfId="5905"/>
    <cellStyle name="常规 10 3 3 3" xfId="532"/>
    <cellStyle name="常规 10 3 3 3 2" xfId="5909"/>
    <cellStyle name="常规 10 3 3 4" xfId="533"/>
    <cellStyle name="常规 10 3 3 4 2" xfId="5910"/>
    <cellStyle name="常规 10 3 3 5" xfId="5904"/>
    <cellStyle name="常规 10 3 4" xfId="534"/>
    <cellStyle name="常规 10 3 4 2" xfId="535"/>
    <cellStyle name="常规 10 3 4 2 2" xfId="536"/>
    <cellStyle name="常规 10 3 4 2 2 2" xfId="5913"/>
    <cellStyle name="常规 10 3 4 2 3" xfId="537"/>
    <cellStyle name="常规 10 3 4 2 3 2" xfId="5914"/>
    <cellStyle name="常规 10 3 4 2 4" xfId="538"/>
    <cellStyle name="常规 10 3 4 2 4 2" xfId="5915"/>
    <cellStyle name="常规 10 3 4 2 5" xfId="5912"/>
    <cellStyle name="常规 10 3 4 3" xfId="539"/>
    <cellStyle name="常规 10 3 4 3 2" xfId="5916"/>
    <cellStyle name="常规 10 3 4 4" xfId="540"/>
    <cellStyle name="常规 10 3 4 4 2" xfId="5917"/>
    <cellStyle name="常规 10 3 4 5" xfId="5911"/>
    <cellStyle name="常规 10 3 5" xfId="541"/>
    <cellStyle name="常规 10 3 5 2" xfId="542"/>
    <cellStyle name="常规 10 3 5 2 2" xfId="543"/>
    <cellStyle name="常规 10 3 5 2 2 2" xfId="5920"/>
    <cellStyle name="常规 10 3 5 2 3" xfId="544"/>
    <cellStyle name="常规 10 3 5 2 3 2" xfId="5921"/>
    <cellStyle name="常规 10 3 5 2 4" xfId="545"/>
    <cellStyle name="常规 10 3 5 2 4 2" xfId="5922"/>
    <cellStyle name="常规 10 3 5 2 5" xfId="5919"/>
    <cellStyle name="常规 10 3 5 3" xfId="546"/>
    <cellStyle name="常规 10 3 5 3 2" xfId="5923"/>
    <cellStyle name="常规 10 3 5 4" xfId="547"/>
    <cellStyle name="常规 10 3 5 4 2" xfId="5924"/>
    <cellStyle name="常规 10 3 5 5" xfId="5918"/>
    <cellStyle name="常规 10 3 6" xfId="548"/>
    <cellStyle name="常规 10 3 6 2" xfId="549"/>
    <cellStyle name="常规 10 3 6 2 2" xfId="550"/>
    <cellStyle name="常规 10 3 6 2 2 2" xfId="5927"/>
    <cellStyle name="常规 10 3 6 2 3" xfId="551"/>
    <cellStyle name="常规 10 3 6 2 3 2" xfId="5928"/>
    <cellStyle name="常规 10 3 6 2 4" xfId="552"/>
    <cellStyle name="常规 10 3 6 2 4 2" xfId="5929"/>
    <cellStyle name="常规 10 3 6 2 5" xfId="5926"/>
    <cellStyle name="常规 10 3 6 3" xfId="553"/>
    <cellStyle name="常规 10 3 6 3 2" xfId="5930"/>
    <cellStyle name="常规 10 3 6 4" xfId="554"/>
    <cellStyle name="常规 10 3 6 4 2" xfId="5931"/>
    <cellStyle name="常规 10 3 6 5" xfId="5925"/>
    <cellStyle name="常规 10 3 7" xfId="555"/>
    <cellStyle name="常规 10 3 7 2" xfId="556"/>
    <cellStyle name="常规 10 3 7 2 2" xfId="5933"/>
    <cellStyle name="常规 10 3 7 3" xfId="557"/>
    <cellStyle name="常规 10 3 7 3 2" xfId="5934"/>
    <cellStyle name="常规 10 3 7 4" xfId="558"/>
    <cellStyle name="常规 10 3 7 4 2" xfId="5935"/>
    <cellStyle name="常规 10 3 7 5" xfId="5932"/>
    <cellStyle name="常规 10 3 8" xfId="559"/>
    <cellStyle name="常规 10 3 8 2" xfId="5936"/>
    <cellStyle name="常规 10 3 9" xfId="560"/>
    <cellStyle name="常规 10 3 9 2" xfId="5937"/>
    <cellStyle name="常规 10 4" xfId="561"/>
    <cellStyle name="常规 10 4 2" xfId="562"/>
    <cellStyle name="常规 10 4 2 2" xfId="563"/>
    <cellStyle name="常规 10 4 2 2 2" xfId="564"/>
    <cellStyle name="常规 10 4 2 2 2 2" xfId="5941"/>
    <cellStyle name="常规 10 4 2 2 3" xfId="565"/>
    <cellStyle name="常规 10 4 2 2 3 2" xfId="5942"/>
    <cellStyle name="常规 10 4 2 2 4" xfId="566"/>
    <cellStyle name="常规 10 4 2 2 4 2" xfId="5943"/>
    <cellStyle name="常规 10 4 2 2 5" xfId="5940"/>
    <cellStyle name="常规 10 4 2 3" xfId="567"/>
    <cellStyle name="常规 10 4 2 3 2" xfId="5944"/>
    <cellStyle name="常规 10 4 2 4" xfId="568"/>
    <cellStyle name="常规 10 4 2 4 2" xfId="5945"/>
    <cellStyle name="常规 10 4 2 5" xfId="5939"/>
    <cellStyle name="常规 10 4 3" xfId="569"/>
    <cellStyle name="常规 10 4 3 2" xfId="570"/>
    <cellStyle name="常规 10 4 3 2 2" xfId="571"/>
    <cellStyle name="常规 10 4 3 2 2 2" xfId="5948"/>
    <cellStyle name="常规 10 4 3 2 3" xfId="572"/>
    <cellStyle name="常规 10 4 3 2 3 2" xfId="5949"/>
    <cellStyle name="常规 10 4 3 2 4" xfId="573"/>
    <cellStyle name="常规 10 4 3 2 4 2" xfId="5950"/>
    <cellStyle name="常规 10 4 3 2 5" xfId="5947"/>
    <cellStyle name="常规 10 4 3 3" xfId="574"/>
    <cellStyle name="常规 10 4 3 3 2" xfId="5951"/>
    <cellStyle name="常规 10 4 3 4" xfId="575"/>
    <cellStyle name="常规 10 4 3 4 2" xfId="5952"/>
    <cellStyle name="常规 10 4 3 5" xfId="5946"/>
    <cellStyle name="常规 10 4 4" xfId="576"/>
    <cellStyle name="常规 10 4 4 2" xfId="577"/>
    <cellStyle name="常规 10 4 4 2 2" xfId="578"/>
    <cellStyle name="常规 10 4 4 2 2 2" xfId="5955"/>
    <cellStyle name="常规 10 4 4 2 3" xfId="579"/>
    <cellStyle name="常规 10 4 4 2 3 2" xfId="5956"/>
    <cellStyle name="常规 10 4 4 2 4" xfId="580"/>
    <cellStyle name="常规 10 4 4 2 4 2" xfId="5957"/>
    <cellStyle name="常规 10 4 4 2 5" xfId="5954"/>
    <cellStyle name="常规 10 4 4 3" xfId="581"/>
    <cellStyle name="常规 10 4 4 3 2" xfId="5958"/>
    <cellStyle name="常规 10 4 4 4" xfId="582"/>
    <cellStyle name="常规 10 4 4 4 2" xfId="5959"/>
    <cellStyle name="常规 10 4 4 5" xfId="5953"/>
    <cellStyle name="常规 10 4 5" xfId="583"/>
    <cellStyle name="常规 10 4 5 2" xfId="584"/>
    <cellStyle name="常规 10 4 5 2 2" xfId="5961"/>
    <cellStyle name="常规 10 4 5 3" xfId="585"/>
    <cellStyle name="常规 10 4 5 3 2" xfId="5962"/>
    <cellStyle name="常规 10 4 5 4" xfId="586"/>
    <cellStyle name="常规 10 4 5 4 2" xfId="5963"/>
    <cellStyle name="常规 10 4 5 5" xfId="5960"/>
    <cellStyle name="常规 10 4 6" xfId="587"/>
    <cellStyle name="常规 10 4 6 2" xfId="5964"/>
    <cellStyle name="常规 10 4 7" xfId="588"/>
    <cellStyle name="常规 10 4 7 2" xfId="5965"/>
    <cellStyle name="常规 10 4 8" xfId="5938"/>
    <cellStyle name="常规 10 5" xfId="589"/>
    <cellStyle name="常规 10 5 2" xfId="590"/>
    <cellStyle name="常规 10 5 2 2" xfId="591"/>
    <cellStyle name="常规 10 5 2 2 2" xfId="592"/>
    <cellStyle name="常规 10 5 2 2 2 2" xfId="5969"/>
    <cellStyle name="常规 10 5 2 2 3" xfId="593"/>
    <cellStyle name="常规 10 5 2 2 3 2" xfId="5970"/>
    <cellStyle name="常规 10 5 2 2 4" xfId="594"/>
    <cellStyle name="常规 10 5 2 2 4 2" xfId="5971"/>
    <cellStyle name="常规 10 5 2 2 5" xfId="5968"/>
    <cellStyle name="常规 10 5 2 3" xfId="595"/>
    <cellStyle name="常规 10 5 2 3 2" xfId="5972"/>
    <cellStyle name="常规 10 5 2 4" xfId="596"/>
    <cellStyle name="常规 10 5 2 4 2" xfId="5973"/>
    <cellStyle name="常规 10 5 2 5" xfId="5967"/>
    <cellStyle name="常规 10 5 3" xfId="597"/>
    <cellStyle name="常规 10 5 3 2" xfId="598"/>
    <cellStyle name="常规 10 5 3 2 2" xfId="599"/>
    <cellStyle name="常规 10 5 3 2 2 2" xfId="5976"/>
    <cellStyle name="常规 10 5 3 2 3" xfId="600"/>
    <cellStyle name="常规 10 5 3 2 3 2" xfId="5977"/>
    <cellStyle name="常规 10 5 3 2 4" xfId="601"/>
    <cellStyle name="常规 10 5 3 2 4 2" xfId="5978"/>
    <cellStyle name="常规 10 5 3 2 5" xfId="5975"/>
    <cellStyle name="常规 10 5 3 3" xfId="602"/>
    <cellStyle name="常规 10 5 3 3 2" xfId="5979"/>
    <cellStyle name="常规 10 5 3 4" xfId="603"/>
    <cellStyle name="常规 10 5 3 4 2" xfId="5980"/>
    <cellStyle name="常规 10 5 3 5" xfId="5974"/>
    <cellStyle name="常规 10 5 4" xfId="604"/>
    <cellStyle name="常规 10 5 4 2" xfId="605"/>
    <cellStyle name="常规 10 5 4 2 2" xfId="606"/>
    <cellStyle name="常规 10 5 4 2 2 2" xfId="5983"/>
    <cellStyle name="常规 10 5 4 2 3" xfId="607"/>
    <cellStyle name="常规 10 5 4 2 3 2" xfId="5984"/>
    <cellStyle name="常规 10 5 4 2 4" xfId="608"/>
    <cellStyle name="常规 10 5 4 2 4 2" xfId="5985"/>
    <cellStyle name="常规 10 5 4 2 5" xfId="5982"/>
    <cellStyle name="常规 10 5 4 3" xfId="609"/>
    <cellStyle name="常规 10 5 4 3 2" xfId="5986"/>
    <cellStyle name="常规 10 5 4 4" xfId="610"/>
    <cellStyle name="常规 10 5 4 4 2" xfId="5987"/>
    <cellStyle name="常规 10 5 4 5" xfId="5981"/>
    <cellStyle name="常规 10 5 5" xfId="611"/>
    <cellStyle name="常规 10 5 5 2" xfId="612"/>
    <cellStyle name="常规 10 5 5 2 2" xfId="5989"/>
    <cellStyle name="常规 10 5 5 3" xfId="613"/>
    <cellStyle name="常规 10 5 5 3 2" xfId="5990"/>
    <cellStyle name="常规 10 5 5 4" xfId="614"/>
    <cellStyle name="常规 10 5 5 4 2" xfId="5991"/>
    <cellStyle name="常规 10 5 5 5" xfId="5988"/>
    <cellStyle name="常规 10 5 6" xfId="615"/>
    <cellStyle name="常规 10 5 6 2" xfId="5992"/>
    <cellStyle name="常规 10 5 7" xfId="616"/>
    <cellStyle name="常规 10 5 7 2" xfId="5993"/>
    <cellStyle name="常规 10 5 8" xfId="5966"/>
    <cellStyle name="常规 10 6" xfId="617"/>
    <cellStyle name="常规 10 6 2" xfId="618"/>
    <cellStyle name="常规 10 6 2 2" xfId="619"/>
    <cellStyle name="常规 10 6 2 2 2" xfId="620"/>
    <cellStyle name="常规 10 6 2 2 2 2" xfId="5997"/>
    <cellStyle name="常规 10 6 2 2 3" xfId="621"/>
    <cellStyle name="常规 10 6 2 2 3 2" xfId="5998"/>
    <cellStyle name="常规 10 6 2 2 4" xfId="622"/>
    <cellStyle name="常规 10 6 2 2 4 2" xfId="5999"/>
    <cellStyle name="常规 10 6 2 2 5" xfId="5996"/>
    <cellStyle name="常规 10 6 2 3" xfId="623"/>
    <cellStyle name="常规 10 6 2 3 2" xfId="6000"/>
    <cellStyle name="常规 10 6 2 4" xfId="624"/>
    <cellStyle name="常规 10 6 2 4 2" xfId="6001"/>
    <cellStyle name="常规 10 6 2 5" xfId="5995"/>
    <cellStyle name="常规 10 6 3" xfId="625"/>
    <cellStyle name="常规 10 6 3 2" xfId="626"/>
    <cellStyle name="常规 10 6 3 2 2" xfId="627"/>
    <cellStyle name="常规 10 6 3 2 2 2" xfId="6004"/>
    <cellStyle name="常规 10 6 3 2 3" xfId="628"/>
    <cellStyle name="常规 10 6 3 2 3 2" xfId="6005"/>
    <cellStyle name="常规 10 6 3 2 4" xfId="629"/>
    <cellStyle name="常规 10 6 3 2 4 2" xfId="6006"/>
    <cellStyle name="常规 10 6 3 2 5" xfId="6003"/>
    <cellStyle name="常规 10 6 3 3" xfId="630"/>
    <cellStyle name="常规 10 6 3 3 2" xfId="6007"/>
    <cellStyle name="常规 10 6 3 4" xfId="631"/>
    <cellStyle name="常规 10 6 3 4 2" xfId="6008"/>
    <cellStyle name="常规 10 6 3 5" xfId="6002"/>
    <cellStyle name="常规 10 6 4" xfId="632"/>
    <cellStyle name="常规 10 6 4 2" xfId="633"/>
    <cellStyle name="常规 10 6 4 2 2" xfId="634"/>
    <cellStyle name="常规 10 6 4 2 2 2" xfId="6011"/>
    <cellStyle name="常规 10 6 4 2 3" xfId="635"/>
    <cellStyle name="常规 10 6 4 2 3 2" xfId="6012"/>
    <cellStyle name="常规 10 6 4 2 4" xfId="636"/>
    <cellStyle name="常规 10 6 4 2 4 2" xfId="6013"/>
    <cellStyle name="常规 10 6 4 2 5" xfId="6010"/>
    <cellStyle name="常规 10 6 4 3" xfId="637"/>
    <cellStyle name="常规 10 6 4 3 2" xfId="6014"/>
    <cellStyle name="常规 10 6 4 4" xfId="638"/>
    <cellStyle name="常规 10 6 4 4 2" xfId="6015"/>
    <cellStyle name="常规 10 6 4 5" xfId="6009"/>
    <cellStyle name="常规 10 6 5" xfId="639"/>
    <cellStyle name="常规 10 6 5 2" xfId="640"/>
    <cellStyle name="常规 10 6 5 2 2" xfId="6017"/>
    <cellStyle name="常规 10 6 5 3" xfId="641"/>
    <cellStyle name="常规 10 6 5 3 2" xfId="6018"/>
    <cellStyle name="常规 10 6 5 4" xfId="642"/>
    <cellStyle name="常规 10 6 5 4 2" xfId="6019"/>
    <cellStyle name="常规 10 6 5 5" xfId="6016"/>
    <cellStyle name="常规 10 6 6" xfId="643"/>
    <cellStyle name="常规 10 6 6 2" xfId="6020"/>
    <cellStyle name="常规 10 6 7" xfId="644"/>
    <cellStyle name="常规 10 6 7 2" xfId="6021"/>
    <cellStyle name="常规 10 6 8" xfId="5994"/>
    <cellStyle name="常规 10 7" xfId="645"/>
    <cellStyle name="常规 10 7 2" xfId="646"/>
    <cellStyle name="常规 10 7 2 2" xfId="647"/>
    <cellStyle name="常规 10 7 2 2 2" xfId="6024"/>
    <cellStyle name="常规 10 7 2 2 2 2" xfId="12020"/>
    <cellStyle name="常规 10 7 2 2 2 2 2" xfId="30383"/>
    <cellStyle name="常规 10 7 2 2 2 3" xfId="26333"/>
    <cellStyle name="常规 10 7 2 2 3" xfId="22717"/>
    <cellStyle name="常规 10 7 2 3" xfId="6023"/>
    <cellStyle name="常规 10 7 2 3 2" xfId="12021"/>
    <cellStyle name="常规 10 7 2 3 2 2" xfId="30384"/>
    <cellStyle name="常规 10 7 2 3 3" xfId="26332"/>
    <cellStyle name="常规 10 7 2 4" xfId="22716"/>
    <cellStyle name="常规 10 7 3" xfId="648"/>
    <cellStyle name="常规 10 7 3 2" xfId="649"/>
    <cellStyle name="常规 10 7 3 2 2" xfId="6026"/>
    <cellStyle name="常规 10 7 3 2 2 2" xfId="12024"/>
    <cellStyle name="常规 10 7 3 2 2 2 2" xfId="30385"/>
    <cellStyle name="常规 10 7 3 2 2 3" xfId="26335"/>
    <cellStyle name="常规 10 7 3 2 3" xfId="22719"/>
    <cellStyle name="常规 10 7 3 3" xfId="6025"/>
    <cellStyle name="常规 10 7 3 3 2" xfId="12025"/>
    <cellStyle name="常规 10 7 3 3 2 2" xfId="30386"/>
    <cellStyle name="常规 10 7 3 3 3" xfId="26334"/>
    <cellStyle name="常规 10 7 3 4" xfId="22718"/>
    <cellStyle name="常规 10 7 4" xfId="650"/>
    <cellStyle name="常规 10 7 4 2" xfId="651"/>
    <cellStyle name="常规 10 7 4 2 2" xfId="6028"/>
    <cellStyle name="常规 10 7 4 2 2 2" xfId="12028"/>
    <cellStyle name="常规 10 7 4 2 2 2 2" xfId="30387"/>
    <cellStyle name="常规 10 7 4 2 2 3" xfId="26337"/>
    <cellStyle name="常规 10 7 4 2 3" xfId="22721"/>
    <cellStyle name="常规 10 7 4 3" xfId="652"/>
    <cellStyle name="常规 10 7 4 3 2" xfId="6029"/>
    <cellStyle name="常规 10 7 4 3 2 2" xfId="12030"/>
    <cellStyle name="常规 10 7 4 3 2 2 2" xfId="30388"/>
    <cellStyle name="常规 10 7 4 3 2 3" xfId="26338"/>
    <cellStyle name="常规 10 7 4 3 3" xfId="22722"/>
    <cellStyle name="常规 10 7 4 4" xfId="6027"/>
    <cellStyle name="常规 10 7 4 4 2" xfId="12031"/>
    <cellStyle name="常规 10 7 4 4 2 2" xfId="30389"/>
    <cellStyle name="常规 10 7 4 4 3" xfId="26336"/>
    <cellStyle name="常规 10 7 4 5" xfId="22720"/>
    <cellStyle name="常规 10 7 5" xfId="653"/>
    <cellStyle name="常规 10 7 5 2" xfId="6030"/>
    <cellStyle name="常规 10 7 5 2 2" xfId="12033"/>
    <cellStyle name="常规 10 7 5 2 2 2" xfId="30390"/>
    <cellStyle name="常规 10 7 5 2 3" xfId="26339"/>
    <cellStyle name="常规 10 7 5 3" xfId="22723"/>
    <cellStyle name="常规 10 7 6" xfId="654"/>
    <cellStyle name="常规 10 7 6 2" xfId="6031"/>
    <cellStyle name="常规 10 7 6 2 2" xfId="12035"/>
    <cellStyle name="常规 10 7 6 2 2 2" xfId="30391"/>
    <cellStyle name="常规 10 7 6 2 3" xfId="26340"/>
    <cellStyle name="常规 10 7 6 3" xfId="22724"/>
    <cellStyle name="常规 10 7 7" xfId="6022"/>
    <cellStyle name="常规 10 7 7 2" xfId="12036"/>
    <cellStyle name="常规 10 7 7 2 2" xfId="30392"/>
    <cellStyle name="常规 10 7 7 3" xfId="26331"/>
    <cellStyle name="常规 10 7 8" xfId="22715"/>
    <cellStyle name="常规 10 8" xfId="655"/>
    <cellStyle name="常规 10 8 2" xfId="656"/>
    <cellStyle name="常规 10 8 2 2" xfId="657"/>
    <cellStyle name="常规 10 8 2 2 2" xfId="658"/>
    <cellStyle name="常规 10 8 2 2 2 2" xfId="6035"/>
    <cellStyle name="常规 10 8 2 2 3" xfId="659"/>
    <cellStyle name="常规 10 8 2 2 3 2" xfId="6036"/>
    <cellStyle name="常规 10 8 2 2 4" xfId="660"/>
    <cellStyle name="常规 10 8 2 2 4 2" xfId="6037"/>
    <cellStyle name="常规 10 8 2 2 5" xfId="6034"/>
    <cellStyle name="常规 10 8 2 3" xfId="661"/>
    <cellStyle name="常规 10 8 2 3 2" xfId="6038"/>
    <cellStyle name="常规 10 8 2 4" xfId="662"/>
    <cellStyle name="常规 10 8 2 4 2" xfId="6039"/>
    <cellStyle name="常规 10 8 2 5" xfId="6033"/>
    <cellStyle name="常规 10 8 3" xfId="663"/>
    <cellStyle name="常规 10 8 3 2" xfId="664"/>
    <cellStyle name="常规 10 8 3 2 2" xfId="665"/>
    <cellStyle name="常规 10 8 3 2 2 2" xfId="6042"/>
    <cellStyle name="常规 10 8 3 2 3" xfId="666"/>
    <cellStyle name="常规 10 8 3 2 3 2" xfId="6043"/>
    <cellStyle name="常规 10 8 3 2 4" xfId="667"/>
    <cellStyle name="常规 10 8 3 2 4 2" xfId="6044"/>
    <cellStyle name="常规 10 8 3 2 5" xfId="6041"/>
    <cellStyle name="常规 10 8 3 3" xfId="668"/>
    <cellStyle name="常规 10 8 3 3 2" xfId="6045"/>
    <cellStyle name="常规 10 8 3 4" xfId="669"/>
    <cellStyle name="常规 10 8 3 4 2" xfId="6046"/>
    <cellStyle name="常规 10 8 3 5" xfId="6040"/>
    <cellStyle name="常规 10 8 4" xfId="670"/>
    <cellStyle name="常规 10 8 4 2" xfId="671"/>
    <cellStyle name="常规 10 8 4 2 2" xfId="6048"/>
    <cellStyle name="常规 10 8 4 3" xfId="672"/>
    <cellStyle name="常规 10 8 4 3 2" xfId="6049"/>
    <cellStyle name="常规 10 8 4 4" xfId="673"/>
    <cellStyle name="常规 10 8 4 4 2" xfId="6050"/>
    <cellStyle name="常规 10 8 4 5" xfId="6047"/>
    <cellStyle name="常规 10 8 5" xfId="674"/>
    <cellStyle name="常规 10 8 5 2" xfId="6051"/>
    <cellStyle name="常规 10 8 6" xfId="675"/>
    <cellStyle name="常规 10 8 6 2" xfId="6052"/>
    <cellStyle name="常规 10 8 7" xfId="6032"/>
    <cellStyle name="常规 10 9" xfId="676"/>
    <cellStyle name="常规 10 9 2" xfId="677"/>
    <cellStyle name="常规 10 9 2 2" xfId="678"/>
    <cellStyle name="常规 10 9 2 2 2" xfId="6055"/>
    <cellStyle name="常规 10 9 2 3" xfId="679"/>
    <cellStyle name="常规 10 9 2 3 2" xfId="6056"/>
    <cellStyle name="常规 10 9 2 4" xfId="680"/>
    <cellStyle name="常规 10 9 2 4 2" xfId="6057"/>
    <cellStyle name="常规 10 9 2 5" xfId="6054"/>
    <cellStyle name="常规 10 9 3" xfId="681"/>
    <cellStyle name="常规 10 9 3 2" xfId="6058"/>
    <cellStyle name="常规 10 9 4" xfId="682"/>
    <cellStyle name="常规 10 9 4 2" xfId="6059"/>
    <cellStyle name="常规 10 9 5" xfId="6053"/>
    <cellStyle name="常规 11" xfId="683"/>
    <cellStyle name="常规 11 10" xfId="684"/>
    <cellStyle name="常规 11 10 2" xfId="685"/>
    <cellStyle name="常规 11 10 2 2" xfId="686"/>
    <cellStyle name="常规 11 10 2 2 2" xfId="687"/>
    <cellStyle name="常规 11 10 2 2 2 2" xfId="6064"/>
    <cellStyle name="常规 11 10 2 2 3" xfId="688"/>
    <cellStyle name="常规 11 10 2 2 3 2" xfId="6065"/>
    <cellStyle name="常规 11 10 2 2 4" xfId="689"/>
    <cellStyle name="常规 11 10 2 2 4 2" xfId="6066"/>
    <cellStyle name="常规 11 10 2 2 5" xfId="6063"/>
    <cellStyle name="常规 11 10 2 3" xfId="690"/>
    <cellStyle name="常规 11 10 2 3 2" xfId="6067"/>
    <cellStyle name="常规 11 10 2 4" xfId="691"/>
    <cellStyle name="常规 11 10 2 4 2" xfId="6068"/>
    <cellStyle name="常规 11 10 2 5" xfId="6062"/>
    <cellStyle name="常规 11 10 3" xfId="692"/>
    <cellStyle name="常规 11 10 3 2" xfId="693"/>
    <cellStyle name="常规 11 10 3 2 2" xfId="694"/>
    <cellStyle name="常规 11 10 3 2 2 2" xfId="6071"/>
    <cellStyle name="常规 11 10 3 2 3" xfId="695"/>
    <cellStyle name="常规 11 10 3 2 3 2" xfId="6072"/>
    <cellStyle name="常规 11 10 3 2 4" xfId="696"/>
    <cellStyle name="常规 11 10 3 2 4 2" xfId="6073"/>
    <cellStyle name="常规 11 10 3 2 5" xfId="6070"/>
    <cellStyle name="常规 11 10 3 3" xfId="697"/>
    <cellStyle name="常规 11 10 3 3 2" xfId="6074"/>
    <cellStyle name="常规 11 10 3 4" xfId="698"/>
    <cellStyle name="常规 11 10 3 4 2" xfId="6075"/>
    <cellStyle name="常规 11 10 3 5" xfId="6069"/>
    <cellStyle name="常规 11 10 4" xfId="699"/>
    <cellStyle name="常规 11 10 4 2" xfId="700"/>
    <cellStyle name="常规 11 10 4 2 2" xfId="6077"/>
    <cellStyle name="常规 11 10 4 3" xfId="701"/>
    <cellStyle name="常规 11 10 4 3 2" xfId="6078"/>
    <cellStyle name="常规 11 10 4 4" xfId="702"/>
    <cellStyle name="常规 11 10 4 4 2" xfId="6079"/>
    <cellStyle name="常规 11 10 4 5" xfId="6076"/>
    <cellStyle name="常规 11 10 5" xfId="703"/>
    <cellStyle name="常规 11 10 5 2" xfId="6080"/>
    <cellStyle name="常规 11 10 6" xfId="704"/>
    <cellStyle name="常规 11 10 6 2" xfId="6081"/>
    <cellStyle name="常规 11 10 7" xfId="6061"/>
    <cellStyle name="常规 11 11" xfId="705"/>
    <cellStyle name="常规 11 11 2" xfId="706"/>
    <cellStyle name="常规 11 11 2 2" xfId="707"/>
    <cellStyle name="常规 11 11 2 2 2" xfId="6084"/>
    <cellStyle name="常规 11 11 2 3" xfId="708"/>
    <cellStyle name="常规 11 11 2 3 2" xfId="6085"/>
    <cellStyle name="常规 11 11 2 4" xfId="709"/>
    <cellStyle name="常规 11 11 2 4 2" xfId="6086"/>
    <cellStyle name="常规 11 11 2 5" xfId="6083"/>
    <cellStyle name="常规 11 11 3" xfId="710"/>
    <cellStyle name="常规 11 11 3 2" xfId="6087"/>
    <cellStyle name="常规 11 11 4" xfId="711"/>
    <cellStyle name="常规 11 11 4 2" xfId="6088"/>
    <cellStyle name="常规 11 11 5" xfId="6082"/>
    <cellStyle name="常规 11 12" xfId="712"/>
    <cellStyle name="常规 11 12 2" xfId="713"/>
    <cellStyle name="常规 11 12 2 2" xfId="714"/>
    <cellStyle name="常规 11 12 2 2 2" xfId="6091"/>
    <cellStyle name="常规 11 12 2 3" xfId="715"/>
    <cellStyle name="常规 11 12 2 3 2" xfId="6092"/>
    <cellStyle name="常规 11 12 2 4" xfId="716"/>
    <cellStyle name="常规 11 12 2 4 2" xfId="6093"/>
    <cellStyle name="常规 11 12 2 5" xfId="6090"/>
    <cellStyle name="常规 11 12 3" xfId="717"/>
    <cellStyle name="常规 11 12 3 2" xfId="6094"/>
    <cellStyle name="常规 11 12 4" xfId="718"/>
    <cellStyle name="常规 11 12 4 2" xfId="6095"/>
    <cellStyle name="常规 11 12 5" xfId="6089"/>
    <cellStyle name="常规 11 13" xfId="719"/>
    <cellStyle name="常规 11 13 2" xfId="720"/>
    <cellStyle name="常规 11 13 2 2" xfId="721"/>
    <cellStyle name="常规 11 13 2 2 2" xfId="6098"/>
    <cellStyle name="常规 11 13 2 3" xfId="722"/>
    <cellStyle name="常规 11 13 2 3 2" xfId="6099"/>
    <cellStyle name="常规 11 13 2 4" xfId="723"/>
    <cellStyle name="常规 11 13 2 4 2" xfId="6100"/>
    <cellStyle name="常规 11 13 2 5" xfId="6097"/>
    <cellStyle name="常规 11 13 3" xfId="724"/>
    <cellStyle name="常规 11 13 3 2" xfId="725"/>
    <cellStyle name="常规 11 13 3 2 2" xfId="6102"/>
    <cellStyle name="常规 11 13 3 3" xfId="726"/>
    <cellStyle name="常规 11 13 3 3 2" xfId="6103"/>
    <cellStyle name="常规 11 13 3 4" xfId="6101"/>
    <cellStyle name="常规 11 13 4" xfId="727"/>
    <cellStyle name="常规 11 13 4 2" xfId="6104"/>
    <cellStyle name="常规 11 13 5" xfId="728"/>
    <cellStyle name="常规 11 13 5 2" xfId="6105"/>
    <cellStyle name="常规 11 13 6" xfId="729"/>
    <cellStyle name="常规 11 13 6 2" xfId="6106"/>
    <cellStyle name="常规 11 13 7" xfId="6096"/>
    <cellStyle name="常规 11 13 8" xfId="12097"/>
    <cellStyle name="常规 11 14" xfId="730"/>
    <cellStyle name="常规 11 14 2" xfId="731"/>
    <cellStyle name="常规 11 14 2 2" xfId="6108"/>
    <cellStyle name="常规 11 14 3" xfId="732"/>
    <cellStyle name="常规 11 14 3 2" xfId="6109"/>
    <cellStyle name="常规 11 14 4" xfId="733"/>
    <cellStyle name="常规 11 14 4 2" xfId="6110"/>
    <cellStyle name="常规 11 14 5" xfId="6107"/>
    <cellStyle name="常规 11 15" xfId="734"/>
    <cellStyle name="常规 11 15 2" xfId="6111"/>
    <cellStyle name="常规 11 16" xfId="735"/>
    <cellStyle name="常规 11 16 2" xfId="6112"/>
    <cellStyle name="常规 11 17" xfId="6060"/>
    <cellStyle name="常规 11 2" xfId="736"/>
    <cellStyle name="常规 11 2 10" xfId="737"/>
    <cellStyle name="常规 11 2 10 2" xfId="738"/>
    <cellStyle name="常规 11 2 10 2 2" xfId="6115"/>
    <cellStyle name="常规 11 2 10 3" xfId="739"/>
    <cellStyle name="常规 11 2 10 3 2" xfId="6116"/>
    <cellStyle name="常规 11 2 10 4" xfId="740"/>
    <cellStyle name="常规 11 2 10 4 2" xfId="6117"/>
    <cellStyle name="常规 11 2 10 5" xfId="6114"/>
    <cellStyle name="常规 11 2 11" xfId="741"/>
    <cellStyle name="常规 11 2 11 2" xfId="6118"/>
    <cellStyle name="常规 11 2 12" xfId="742"/>
    <cellStyle name="常规 11 2 12 2" xfId="6119"/>
    <cellStyle name="常规 11 2 13" xfId="6113"/>
    <cellStyle name="常规 11 2 2" xfId="743"/>
    <cellStyle name="常规 11 2 2 10" xfId="6120"/>
    <cellStyle name="常规 11 2 2 2" xfId="744"/>
    <cellStyle name="常规 11 2 2 2 2" xfId="745"/>
    <cellStyle name="常规 11 2 2 2 2 2" xfId="746"/>
    <cellStyle name="常规 11 2 2 2 2 2 2" xfId="6123"/>
    <cellStyle name="常规 11 2 2 2 2 3" xfId="747"/>
    <cellStyle name="常规 11 2 2 2 2 3 2" xfId="6124"/>
    <cellStyle name="常规 11 2 2 2 2 4" xfId="748"/>
    <cellStyle name="常规 11 2 2 2 2 4 2" xfId="6125"/>
    <cellStyle name="常规 11 2 2 2 2 5" xfId="6122"/>
    <cellStyle name="常规 11 2 2 2 3" xfId="749"/>
    <cellStyle name="常规 11 2 2 2 3 2" xfId="6126"/>
    <cellStyle name="常规 11 2 2 2 4" xfId="750"/>
    <cellStyle name="常规 11 2 2 2 4 2" xfId="6127"/>
    <cellStyle name="常规 11 2 2 2 5" xfId="6121"/>
    <cellStyle name="常规 11 2 2 3" xfId="751"/>
    <cellStyle name="常规 11 2 2 3 2" xfId="752"/>
    <cellStyle name="常规 11 2 2 3 2 2" xfId="753"/>
    <cellStyle name="常规 11 2 2 3 2 2 2" xfId="6130"/>
    <cellStyle name="常规 11 2 2 3 2 3" xfId="754"/>
    <cellStyle name="常规 11 2 2 3 2 3 2" xfId="6131"/>
    <cellStyle name="常规 11 2 2 3 2 4" xfId="755"/>
    <cellStyle name="常规 11 2 2 3 2 4 2" xfId="6132"/>
    <cellStyle name="常规 11 2 2 3 2 5" xfId="6129"/>
    <cellStyle name="常规 11 2 2 3 3" xfId="756"/>
    <cellStyle name="常规 11 2 2 3 3 2" xfId="6133"/>
    <cellStyle name="常规 11 2 2 3 4" xfId="757"/>
    <cellStyle name="常规 11 2 2 3 4 2" xfId="6134"/>
    <cellStyle name="常规 11 2 2 3 5" xfId="6128"/>
    <cellStyle name="常规 11 2 2 4" xfId="758"/>
    <cellStyle name="常规 11 2 2 4 2" xfId="759"/>
    <cellStyle name="常规 11 2 2 4 2 2" xfId="760"/>
    <cellStyle name="常规 11 2 2 4 2 2 2" xfId="6137"/>
    <cellStyle name="常规 11 2 2 4 2 3" xfId="761"/>
    <cellStyle name="常规 11 2 2 4 2 3 2" xfId="6138"/>
    <cellStyle name="常规 11 2 2 4 2 4" xfId="762"/>
    <cellStyle name="常规 11 2 2 4 2 4 2" xfId="6139"/>
    <cellStyle name="常规 11 2 2 4 2 5" xfId="6136"/>
    <cellStyle name="常规 11 2 2 4 3" xfId="763"/>
    <cellStyle name="常规 11 2 2 4 3 2" xfId="6140"/>
    <cellStyle name="常规 11 2 2 4 4" xfId="764"/>
    <cellStyle name="常规 11 2 2 4 4 2" xfId="6141"/>
    <cellStyle name="常规 11 2 2 4 5" xfId="6135"/>
    <cellStyle name="常规 11 2 2 5" xfId="765"/>
    <cellStyle name="常规 11 2 2 5 2" xfId="766"/>
    <cellStyle name="常规 11 2 2 5 2 2" xfId="767"/>
    <cellStyle name="常规 11 2 2 5 2 2 2" xfId="6144"/>
    <cellStyle name="常规 11 2 2 5 2 3" xfId="768"/>
    <cellStyle name="常规 11 2 2 5 2 3 2" xfId="6145"/>
    <cellStyle name="常规 11 2 2 5 2 4" xfId="769"/>
    <cellStyle name="常规 11 2 2 5 2 4 2" xfId="6146"/>
    <cellStyle name="常规 11 2 2 5 2 5" xfId="6143"/>
    <cellStyle name="常规 11 2 2 5 3" xfId="770"/>
    <cellStyle name="常规 11 2 2 5 3 2" xfId="6147"/>
    <cellStyle name="常规 11 2 2 5 4" xfId="771"/>
    <cellStyle name="常规 11 2 2 5 4 2" xfId="6148"/>
    <cellStyle name="常规 11 2 2 5 5" xfId="6142"/>
    <cellStyle name="常规 11 2 2 6" xfId="772"/>
    <cellStyle name="常规 11 2 2 6 2" xfId="773"/>
    <cellStyle name="常规 11 2 2 6 2 2" xfId="774"/>
    <cellStyle name="常规 11 2 2 6 2 2 2" xfId="6151"/>
    <cellStyle name="常规 11 2 2 6 2 3" xfId="775"/>
    <cellStyle name="常规 11 2 2 6 2 3 2" xfId="6152"/>
    <cellStyle name="常规 11 2 2 6 2 4" xfId="776"/>
    <cellStyle name="常规 11 2 2 6 2 4 2" xfId="6153"/>
    <cellStyle name="常规 11 2 2 6 2 5" xfId="6150"/>
    <cellStyle name="常规 11 2 2 6 3" xfId="777"/>
    <cellStyle name="常规 11 2 2 6 3 2" xfId="6154"/>
    <cellStyle name="常规 11 2 2 6 4" xfId="778"/>
    <cellStyle name="常规 11 2 2 6 4 2" xfId="6155"/>
    <cellStyle name="常规 11 2 2 6 5" xfId="6149"/>
    <cellStyle name="常规 11 2 2 7" xfId="779"/>
    <cellStyle name="常规 11 2 2 7 2" xfId="780"/>
    <cellStyle name="常规 11 2 2 7 2 2" xfId="6157"/>
    <cellStyle name="常规 11 2 2 7 3" xfId="781"/>
    <cellStyle name="常规 11 2 2 7 3 2" xfId="6158"/>
    <cellStyle name="常规 11 2 2 7 4" xfId="782"/>
    <cellStyle name="常规 11 2 2 7 4 2" xfId="6159"/>
    <cellStyle name="常规 11 2 2 7 5" xfId="6156"/>
    <cellStyle name="常规 11 2 2 8" xfId="783"/>
    <cellStyle name="常规 11 2 2 8 2" xfId="6160"/>
    <cellStyle name="常规 11 2 2 9" xfId="784"/>
    <cellStyle name="常规 11 2 2 9 2" xfId="6161"/>
    <cellStyle name="常规 11 2 3" xfId="785"/>
    <cellStyle name="常规 11 2 3 2" xfId="786"/>
    <cellStyle name="常规 11 2 3 2 2" xfId="787"/>
    <cellStyle name="常规 11 2 3 2 2 2" xfId="788"/>
    <cellStyle name="常规 11 2 3 2 2 2 2" xfId="6165"/>
    <cellStyle name="常规 11 2 3 2 2 3" xfId="789"/>
    <cellStyle name="常规 11 2 3 2 2 3 2" xfId="6166"/>
    <cellStyle name="常规 11 2 3 2 2 4" xfId="790"/>
    <cellStyle name="常规 11 2 3 2 2 4 2" xfId="6167"/>
    <cellStyle name="常规 11 2 3 2 2 5" xfId="6164"/>
    <cellStyle name="常规 11 2 3 2 3" xfId="791"/>
    <cellStyle name="常规 11 2 3 2 3 2" xfId="6168"/>
    <cellStyle name="常规 11 2 3 2 4" xfId="792"/>
    <cellStyle name="常规 11 2 3 2 4 2" xfId="6169"/>
    <cellStyle name="常规 11 2 3 2 5" xfId="6163"/>
    <cellStyle name="常规 11 2 3 3" xfId="793"/>
    <cellStyle name="常规 11 2 3 3 2" xfId="794"/>
    <cellStyle name="常规 11 2 3 3 2 2" xfId="795"/>
    <cellStyle name="常规 11 2 3 3 2 2 2" xfId="6172"/>
    <cellStyle name="常规 11 2 3 3 2 3" xfId="796"/>
    <cellStyle name="常规 11 2 3 3 2 3 2" xfId="6173"/>
    <cellStyle name="常规 11 2 3 3 2 4" xfId="797"/>
    <cellStyle name="常规 11 2 3 3 2 4 2" xfId="6174"/>
    <cellStyle name="常规 11 2 3 3 2 5" xfId="6171"/>
    <cellStyle name="常规 11 2 3 3 3" xfId="798"/>
    <cellStyle name="常规 11 2 3 3 3 2" xfId="6175"/>
    <cellStyle name="常规 11 2 3 3 4" xfId="799"/>
    <cellStyle name="常规 11 2 3 3 4 2" xfId="6176"/>
    <cellStyle name="常规 11 2 3 3 5" xfId="6170"/>
    <cellStyle name="常规 11 2 3 4" xfId="800"/>
    <cellStyle name="常规 11 2 3 4 2" xfId="801"/>
    <cellStyle name="常规 11 2 3 4 2 2" xfId="802"/>
    <cellStyle name="常规 11 2 3 4 2 2 2" xfId="6179"/>
    <cellStyle name="常规 11 2 3 4 2 3" xfId="803"/>
    <cellStyle name="常规 11 2 3 4 2 3 2" xfId="6180"/>
    <cellStyle name="常规 11 2 3 4 2 4" xfId="804"/>
    <cellStyle name="常规 11 2 3 4 2 4 2" xfId="6181"/>
    <cellStyle name="常规 11 2 3 4 2 5" xfId="6178"/>
    <cellStyle name="常规 11 2 3 4 3" xfId="805"/>
    <cellStyle name="常规 11 2 3 4 3 2" xfId="6182"/>
    <cellStyle name="常规 11 2 3 4 4" xfId="806"/>
    <cellStyle name="常规 11 2 3 4 4 2" xfId="6183"/>
    <cellStyle name="常规 11 2 3 4 5" xfId="6177"/>
    <cellStyle name="常规 11 2 3 5" xfId="807"/>
    <cellStyle name="常规 11 2 3 5 2" xfId="808"/>
    <cellStyle name="常规 11 2 3 5 2 2" xfId="6185"/>
    <cellStyle name="常规 11 2 3 5 3" xfId="809"/>
    <cellStyle name="常规 11 2 3 5 3 2" xfId="6186"/>
    <cellStyle name="常规 11 2 3 5 4" xfId="810"/>
    <cellStyle name="常规 11 2 3 5 4 2" xfId="6187"/>
    <cellStyle name="常规 11 2 3 5 5" xfId="6184"/>
    <cellStyle name="常规 11 2 3 6" xfId="811"/>
    <cellStyle name="常规 11 2 3 6 2" xfId="6188"/>
    <cellStyle name="常规 11 2 3 7" xfId="812"/>
    <cellStyle name="常规 11 2 3 7 2" xfId="6189"/>
    <cellStyle name="常规 11 2 3 8" xfId="6162"/>
    <cellStyle name="常规 11 2 4" xfId="813"/>
    <cellStyle name="常规 11 2 4 2" xfId="814"/>
    <cellStyle name="常规 11 2 4 2 2" xfId="815"/>
    <cellStyle name="常规 11 2 4 2 2 2" xfId="816"/>
    <cellStyle name="常规 11 2 4 2 2 2 2" xfId="6193"/>
    <cellStyle name="常规 11 2 4 2 2 3" xfId="817"/>
    <cellStyle name="常规 11 2 4 2 2 3 2" xfId="6194"/>
    <cellStyle name="常规 11 2 4 2 2 4" xfId="818"/>
    <cellStyle name="常规 11 2 4 2 2 4 2" xfId="6195"/>
    <cellStyle name="常规 11 2 4 2 2 5" xfId="6192"/>
    <cellStyle name="常规 11 2 4 2 3" xfId="819"/>
    <cellStyle name="常规 11 2 4 2 3 2" xfId="6196"/>
    <cellStyle name="常规 11 2 4 2 4" xfId="820"/>
    <cellStyle name="常规 11 2 4 2 4 2" xfId="6197"/>
    <cellStyle name="常规 11 2 4 2 5" xfId="6191"/>
    <cellStyle name="常规 11 2 4 3" xfId="821"/>
    <cellStyle name="常规 11 2 4 3 2" xfId="822"/>
    <cellStyle name="常规 11 2 4 3 2 2" xfId="823"/>
    <cellStyle name="常规 11 2 4 3 2 2 2" xfId="6200"/>
    <cellStyle name="常规 11 2 4 3 2 3" xfId="824"/>
    <cellStyle name="常规 11 2 4 3 2 3 2" xfId="6201"/>
    <cellStyle name="常规 11 2 4 3 2 4" xfId="825"/>
    <cellStyle name="常规 11 2 4 3 2 4 2" xfId="6202"/>
    <cellStyle name="常规 11 2 4 3 2 5" xfId="6199"/>
    <cellStyle name="常规 11 2 4 3 3" xfId="826"/>
    <cellStyle name="常规 11 2 4 3 3 2" xfId="6203"/>
    <cellStyle name="常规 11 2 4 3 4" xfId="827"/>
    <cellStyle name="常规 11 2 4 3 4 2" xfId="6204"/>
    <cellStyle name="常规 11 2 4 3 5" xfId="6198"/>
    <cellStyle name="常规 11 2 4 4" xfId="828"/>
    <cellStyle name="常规 11 2 4 4 2" xfId="829"/>
    <cellStyle name="常规 11 2 4 4 2 2" xfId="830"/>
    <cellStyle name="常规 11 2 4 4 2 2 2" xfId="6207"/>
    <cellStyle name="常规 11 2 4 4 2 3" xfId="831"/>
    <cellStyle name="常规 11 2 4 4 2 3 2" xfId="6208"/>
    <cellStyle name="常规 11 2 4 4 2 4" xfId="832"/>
    <cellStyle name="常规 11 2 4 4 2 4 2" xfId="6209"/>
    <cellStyle name="常规 11 2 4 4 2 5" xfId="6206"/>
    <cellStyle name="常规 11 2 4 4 3" xfId="833"/>
    <cellStyle name="常规 11 2 4 4 3 2" xfId="6210"/>
    <cellStyle name="常规 11 2 4 4 4" xfId="834"/>
    <cellStyle name="常规 11 2 4 4 4 2" xfId="6211"/>
    <cellStyle name="常规 11 2 4 4 5" xfId="6205"/>
    <cellStyle name="常规 11 2 4 5" xfId="835"/>
    <cellStyle name="常规 11 2 4 5 2" xfId="836"/>
    <cellStyle name="常规 11 2 4 5 2 2" xfId="6213"/>
    <cellStyle name="常规 11 2 4 5 3" xfId="837"/>
    <cellStyle name="常规 11 2 4 5 3 2" xfId="6214"/>
    <cellStyle name="常规 11 2 4 5 4" xfId="838"/>
    <cellStyle name="常规 11 2 4 5 4 2" xfId="6215"/>
    <cellStyle name="常规 11 2 4 5 5" xfId="6212"/>
    <cellStyle name="常规 11 2 4 6" xfId="839"/>
    <cellStyle name="常规 11 2 4 6 2" xfId="6216"/>
    <cellStyle name="常规 11 2 4 7" xfId="840"/>
    <cellStyle name="常规 11 2 4 7 2" xfId="6217"/>
    <cellStyle name="常规 11 2 4 8" xfId="6190"/>
    <cellStyle name="常规 11 2 5" xfId="841"/>
    <cellStyle name="常规 11 2 5 2" xfId="842"/>
    <cellStyle name="常规 11 2 5 2 2" xfId="843"/>
    <cellStyle name="常规 11 2 5 2 2 2" xfId="844"/>
    <cellStyle name="常规 11 2 5 2 2 2 2" xfId="6221"/>
    <cellStyle name="常规 11 2 5 2 2 3" xfId="845"/>
    <cellStyle name="常规 11 2 5 2 2 3 2" xfId="6222"/>
    <cellStyle name="常规 11 2 5 2 2 4" xfId="846"/>
    <cellStyle name="常规 11 2 5 2 2 4 2" xfId="6223"/>
    <cellStyle name="常规 11 2 5 2 2 5" xfId="6220"/>
    <cellStyle name="常规 11 2 5 2 3" xfId="847"/>
    <cellStyle name="常规 11 2 5 2 3 2" xfId="6224"/>
    <cellStyle name="常规 11 2 5 2 4" xfId="848"/>
    <cellStyle name="常规 11 2 5 2 4 2" xfId="6225"/>
    <cellStyle name="常规 11 2 5 2 5" xfId="6219"/>
    <cellStyle name="常规 11 2 5 3" xfId="849"/>
    <cellStyle name="常规 11 2 5 3 2" xfId="850"/>
    <cellStyle name="常规 11 2 5 3 2 2" xfId="851"/>
    <cellStyle name="常规 11 2 5 3 2 2 2" xfId="6228"/>
    <cellStyle name="常规 11 2 5 3 2 3" xfId="852"/>
    <cellStyle name="常规 11 2 5 3 2 3 2" xfId="6229"/>
    <cellStyle name="常规 11 2 5 3 2 4" xfId="853"/>
    <cellStyle name="常规 11 2 5 3 2 4 2" xfId="6230"/>
    <cellStyle name="常规 11 2 5 3 2 5" xfId="6227"/>
    <cellStyle name="常规 11 2 5 3 3" xfId="854"/>
    <cellStyle name="常规 11 2 5 3 3 2" xfId="6231"/>
    <cellStyle name="常规 11 2 5 3 4" xfId="855"/>
    <cellStyle name="常规 11 2 5 3 4 2" xfId="6232"/>
    <cellStyle name="常规 11 2 5 3 5" xfId="6226"/>
    <cellStyle name="常规 11 2 5 4" xfId="856"/>
    <cellStyle name="常规 11 2 5 4 2" xfId="857"/>
    <cellStyle name="常规 11 2 5 4 2 2" xfId="858"/>
    <cellStyle name="常规 11 2 5 4 2 2 2" xfId="6235"/>
    <cellStyle name="常规 11 2 5 4 2 3" xfId="859"/>
    <cellStyle name="常规 11 2 5 4 2 3 2" xfId="6236"/>
    <cellStyle name="常规 11 2 5 4 2 4" xfId="860"/>
    <cellStyle name="常规 11 2 5 4 2 4 2" xfId="6237"/>
    <cellStyle name="常规 11 2 5 4 2 5" xfId="6234"/>
    <cellStyle name="常规 11 2 5 4 3" xfId="861"/>
    <cellStyle name="常规 11 2 5 4 3 2" xfId="6238"/>
    <cellStyle name="常规 11 2 5 4 4" xfId="862"/>
    <cellStyle name="常规 11 2 5 4 4 2" xfId="6239"/>
    <cellStyle name="常规 11 2 5 4 5" xfId="6233"/>
    <cellStyle name="常规 11 2 5 5" xfId="863"/>
    <cellStyle name="常规 11 2 5 5 2" xfId="864"/>
    <cellStyle name="常规 11 2 5 5 2 2" xfId="6241"/>
    <cellStyle name="常规 11 2 5 5 3" xfId="865"/>
    <cellStyle name="常规 11 2 5 5 3 2" xfId="6242"/>
    <cellStyle name="常规 11 2 5 5 4" xfId="866"/>
    <cellStyle name="常规 11 2 5 5 4 2" xfId="6243"/>
    <cellStyle name="常规 11 2 5 5 5" xfId="6240"/>
    <cellStyle name="常规 11 2 5 6" xfId="867"/>
    <cellStyle name="常规 11 2 5 6 2" xfId="6244"/>
    <cellStyle name="常规 11 2 5 7" xfId="868"/>
    <cellStyle name="常规 11 2 5 7 2" xfId="6245"/>
    <cellStyle name="常规 11 2 5 8" xfId="6218"/>
    <cellStyle name="常规 11 2 6" xfId="869"/>
    <cellStyle name="常规 11 2 6 2" xfId="870"/>
    <cellStyle name="常规 11 2 6 2 2" xfId="871"/>
    <cellStyle name="常规 11 2 6 2 2 2" xfId="6248"/>
    <cellStyle name="常规 11 2 6 2 2 2 2" xfId="12099"/>
    <cellStyle name="常规 11 2 6 2 2 2 2 2" xfId="30393"/>
    <cellStyle name="常规 11 2 6 2 2 2 3" xfId="26343"/>
    <cellStyle name="常规 11 2 6 2 2 3" xfId="22727"/>
    <cellStyle name="常规 11 2 6 2 3" xfId="6247"/>
    <cellStyle name="常规 11 2 6 2 3 2" xfId="12100"/>
    <cellStyle name="常规 11 2 6 2 3 2 2" xfId="30394"/>
    <cellStyle name="常规 11 2 6 2 3 3" xfId="26342"/>
    <cellStyle name="常规 11 2 6 2 4" xfId="22726"/>
    <cellStyle name="常规 11 2 6 3" xfId="872"/>
    <cellStyle name="常规 11 2 6 3 2" xfId="873"/>
    <cellStyle name="常规 11 2 6 3 2 2" xfId="6250"/>
    <cellStyle name="常规 11 2 6 3 2 2 2" xfId="12101"/>
    <cellStyle name="常规 11 2 6 3 2 2 2 2" xfId="30395"/>
    <cellStyle name="常规 11 2 6 3 2 2 3" xfId="26345"/>
    <cellStyle name="常规 11 2 6 3 2 3" xfId="22729"/>
    <cellStyle name="常规 11 2 6 3 3" xfId="6249"/>
    <cellStyle name="常规 11 2 6 3 3 2" xfId="12102"/>
    <cellStyle name="常规 11 2 6 3 3 2 2" xfId="30396"/>
    <cellStyle name="常规 11 2 6 3 3 3" xfId="26344"/>
    <cellStyle name="常规 11 2 6 3 4" xfId="22728"/>
    <cellStyle name="常规 11 2 6 4" xfId="874"/>
    <cellStyle name="常规 11 2 6 4 2" xfId="875"/>
    <cellStyle name="常规 11 2 6 4 2 2" xfId="6252"/>
    <cellStyle name="常规 11 2 6 4 2 2 2" xfId="12103"/>
    <cellStyle name="常规 11 2 6 4 2 2 2 2" xfId="30397"/>
    <cellStyle name="常规 11 2 6 4 2 2 3" xfId="26347"/>
    <cellStyle name="常规 11 2 6 4 2 3" xfId="22731"/>
    <cellStyle name="常规 11 2 6 4 3" xfId="876"/>
    <cellStyle name="常规 11 2 6 4 3 2" xfId="6253"/>
    <cellStyle name="常规 11 2 6 4 3 2 2" xfId="12104"/>
    <cellStyle name="常规 11 2 6 4 3 2 2 2" xfId="30398"/>
    <cellStyle name="常规 11 2 6 4 3 2 3" xfId="26348"/>
    <cellStyle name="常规 11 2 6 4 3 3" xfId="22732"/>
    <cellStyle name="常规 11 2 6 4 4" xfId="6251"/>
    <cellStyle name="常规 11 2 6 4 4 2" xfId="12105"/>
    <cellStyle name="常规 11 2 6 4 4 2 2" xfId="30399"/>
    <cellStyle name="常规 11 2 6 4 4 3" xfId="26346"/>
    <cellStyle name="常规 11 2 6 4 5" xfId="22730"/>
    <cellStyle name="常规 11 2 6 5" xfId="877"/>
    <cellStyle name="常规 11 2 6 5 2" xfId="6254"/>
    <cellStyle name="常规 11 2 6 5 2 2" xfId="12106"/>
    <cellStyle name="常规 11 2 6 5 2 2 2" xfId="30400"/>
    <cellStyle name="常规 11 2 6 5 2 3" xfId="26349"/>
    <cellStyle name="常规 11 2 6 5 3" xfId="22733"/>
    <cellStyle name="常规 11 2 6 6" xfId="878"/>
    <cellStyle name="常规 11 2 6 6 2" xfId="6255"/>
    <cellStyle name="常规 11 2 6 6 2 2" xfId="12107"/>
    <cellStyle name="常规 11 2 6 6 2 2 2" xfId="30401"/>
    <cellStyle name="常规 11 2 6 6 2 3" xfId="26350"/>
    <cellStyle name="常规 11 2 6 6 3" xfId="22734"/>
    <cellStyle name="常规 11 2 6 7" xfId="6246"/>
    <cellStyle name="常规 11 2 6 7 2" xfId="12108"/>
    <cellStyle name="常规 11 2 6 7 2 2" xfId="30402"/>
    <cellStyle name="常规 11 2 6 7 3" xfId="26341"/>
    <cellStyle name="常规 11 2 6 8" xfId="22725"/>
    <cellStyle name="常规 11 2 7" xfId="879"/>
    <cellStyle name="常规 11 2 7 2" xfId="880"/>
    <cellStyle name="常规 11 2 7 2 2" xfId="881"/>
    <cellStyle name="常规 11 2 7 2 2 2" xfId="6258"/>
    <cellStyle name="常规 11 2 7 2 3" xfId="882"/>
    <cellStyle name="常规 11 2 7 2 3 2" xfId="6259"/>
    <cellStyle name="常规 11 2 7 2 4" xfId="883"/>
    <cellStyle name="常规 11 2 7 2 4 2" xfId="6260"/>
    <cellStyle name="常规 11 2 7 2 5" xfId="6257"/>
    <cellStyle name="常规 11 2 7 3" xfId="884"/>
    <cellStyle name="常规 11 2 7 3 2" xfId="6261"/>
    <cellStyle name="常规 11 2 7 4" xfId="885"/>
    <cellStyle name="常规 11 2 7 4 2" xfId="6262"/>
    <cellStyle name="常规 11 2 7 5" xfId="6256"/>
    <cellStyle name="常规 11 2 8" xfId="886"/>
    <cellStyle name="常规 11 2 8 2" xfId="887"/>
    <cellStyle name="常规 11 2 8 2 2" xfId="888"/>
    <cellStyle name="常规 11 2 8 2 2 2" xfId="6265"/>
    <cellStyle name="常规 11 2 8 2 3" xfId="889"/>
    <cellStyle name="常规 11 2 8 2 3 2" xfId="6266"/>
    <cellStyle name="常规 11 2 8 2 4" xfId="890"/>
    <cellStyle name="常规 11 2 8 2 4 2" xfId="6267"/>
    <cellStyle name="常规 11 2 8 2 5" xfId="6264"/>
    <cellStyle name="常规 11 2 8 3" xfId="891"/>
    <cellStyle name="常规 11 2 8 3 2" xfId="6268"/>
    <cellStyle name="常规 11 2 8 4" xfId="892"/>
    <cellStyle name="常规 11 2 8 4 2" xfId="6269"/>
    <cellStyle name="常规 11 2 8 5" xfId="6263"/>
    <cellStyle name="常规 11 2 9" xfId="893"/>
    <cellStyle name="常规 11 2 9 2" xfId="894"/>
    <cellStyle name="常规 11 2 9 2 2" xfId="895"/>
    <cellStyle name="常规 11 2 9 2 2 2" xfId="6272"/>
    <cellStyle name="常规 11 2 9 2 3" xfId="896"/>
    <cellStyle name="常规 11 2 9 2 3 2" xfId="6273"/>
    <cellStyle name="常规 11 2 9 2 4" xfId="897"/>
    <cellStyle name="常规 11 2 9 2 4 2" xfId="6274"/>
    <cellStyle name="常规 11 2 9 2 5" xfId="6271"/>
    <cellStyle name="常规 11 2 9 3" xfId="898"/>
    <cellStyle name="常规 11 2 9 3 2" xfId="899"/>
    <cellStyle name="常规 11 2 9 3 2 2" xfId="6276"/>
    <cellStyle name="常规 11 2 9 3 3" xfId="900"/>
    <cellStyle name="常规 11 2 9 3 3 2" xfId="6277"/>
    <cellStyle name="常规 11 2 9 3 4" xfId="6275"/>
    <cellStyle name="常规 11 2 9 4" xfId="901"/>
    <cellStyle name="常规 11 2 9 4 2" xfId="6278"/>
    <cellStyle name="常规 11 2 9 5" xfId="902"/>
    <cellStyle name="常规 11 2 9 5 2" xfId="6279"/>
    <cellStyle name="常规 11 2 9 6" xfId="903"/>
    <cellStyle name="常规 11 2 9 6 2" xfId="6280"/>
    <cellStyle name="常规 11 2 9 7" xfId="6270"/>
    <cellStyle name="常规 11 2 9 8" xfId="12109"/>
    <cellStyle name="常规 11 3" xfId="904"/>
    <cellStyle name="常规 11 3 10" xfId="905"/>
    <cellStyle name="常规 11 3 10 2" xfId="6282"/>
    <cellStyle name="常规 11 3 11" xfId="6281"/>
    <cellStyle name="常规 11 3 2" xfId="906"/>
    <cellStyle name="常规 11 3 2 10" xfId="6283"/>
    <cellStyle name="常规 11 3 2 2" xfId="907"/>
    <cellStyle name="常规 11 3 2 2 2" xfId="908"/>
    <cellStyle name="常规 11 3 2 2 2 2" xfId="909"/>
    <cellStyle name="常规 11 3 2 2 2 2 2" xfId="6286"/>
    <cellStyle name="常规 11 3 2 2 2 3" xfId="910"/>
    <cellStyle name="常规 11 3 2 2 2 3 2" xfId="6287"/>
    <cellStyle name="常规 11 3 2 2 2 4" xfId="911"/>
    <cellStyle name="常规 11 3 2 2 2 4 2" xfId="6288"/>
    <cellStyle name="常规 11 3 2 2 2 5" xfId="6285"/>
    <cellStyle name="常规 11 3 2 2 3" xfId="912"/>
    <cellStyle name="常规 11 3 2 2 3 2" xfId="6289"/>
    <cellStyle name="常规 11 3 2 2 4" xfId="913"/>
    <cellStyle name="常规 11 3 2 2 4 2" xfId="6290"/>
    <cellStyle name="常规 11 3 2 2 5" xfId="6284"/>
    <cellStyle name="常规 11 3 2 3" xfId="914"/>
    <cellStyle name="常规 11 3 2 3 2" xfId="915"/>
    <cellStyle name="常规 11 3 2 3 2 2" xfId="916"/>
    <cellStyle name="常规 11 3 2 3 2 2 2" xfId="6293"/>
    <cellStyle name="常规 11 3 2 3 2 3" xfId="917"/>
    <cellStyle name="常规 11 3 2 3 2 3 2" xfId="6294"/>
    <cellStyle name="常规 11 3 2 3 2 4" xfId="918"/>
    <cellStyle name="常规 11 3 2 3 2 4 2" xfId="6295"/>
    <cellStyle name="常规 11 3 2 3 2 5" xfId="6292"/>
    <cellStyle name="常规 11 3 2 3 3" xfId="919"/>
    <cellStyle name="常规 11 3 2 3 3 2" xfId="6296"/>
    <cellStyle name="常规 11 3 2 3 4" xfId="920"/>
    <cellStyle name="常规 11 3 2 3 4 2" xfId="6297"/>
    <cellStyle name="常规 11 3 2 3 5" xfId="6291"/>
    <cellStyle name="常规 11 3 2 4" xfId="921"/>
    <cellStyle name="常规 11 3 2 4 2" xfId="922"/>
    <cellStyle name="常规 11 3 2 4 2 2" xfId="923"/>
    <cellStyle name="常规 11 3 2 4 2 2 2" xfId="6300"/>
    <cellStyle name="常规 11 3 2 4 2 3" xfId="924"/>
    <cellStyle name="常规 11 3 2 4 2 3 2" xfId="6301"/>
    <cellStyle name="常规 11 3 2 4 2 4" xfId="925"/>
    <cellStyle name="常规 11 3 2 4 2 4 2" xfId="6302"/>
    <cellStyle name="常规 11 3 2 4 2 5" xfId="6299"/>
    <cellStyle name="常规 11 3 2 4 3" xfId="926"/>
    <cellStyle name="常规 11 3 2 4 3 2" xfId="6303"/>
    <cellStyle name="常规 11 3 2 4 4" xfId="927"/>
    <cellStyle name="常规 11 3 2 4 4 2" xfId="6304"/>
    <cellStyle name="常规 11 3 2 4 5" xfId="6298"/>
    <cellStyle name="常规 11 3 2 5" xfId="928"/>
    <cellStyle name="常规 11 3 2 5 2" xfId="929"/>
    <cellStyle name="常规 11 3 2 5 2 2" xfId="930"/>
    <cellStyle name="常规 11 3 2 5 2 2 2" xfId="6307"/>
    <cellStyle name="常规 11 3 2 5 2 3" xfId="931"/>
    <cellStyle name="常规 11 3 2 5 2 3 2" xfId="6308"/>
    <cellStyle name="常规 11 3 2 5 2 4" xfId="932"/>
    <cellStyle name="常规 11 3 2 5 2 4 2" xfId="6309"/>
    <cellStyle name="常规 11 3 2 5 2 5" xfId="6306"/>
    <cellStyle name="常规 11 3 2 5 3" xfId="933"/>
    <cellStyle name="常规 11 3 2 5 3 2" xfId="6310"/>
    <cellStyle name="常规 11 3 2 5 4" xfId="934"/>
    <cellStyle name="常规 11 3 2 5 4 2" xfId="6311"/>
    <cellStyle name="常规 11 3 2 5 5" xfId="6305"/>
    <cellStyle name="常规 11 3 2 6" xfId="935"/>
    <cellStyle name="常规 11 3 2 6 2" xfId="936"/>
    <cellStyle name="常规 11 3 2 6 2 2" xfId="937"/>
    <cellStyle name="常规 11 3 2 6 2 2 2" xfId="6314"/>
    <cellStyle name="常规 11 3 2 6 2 3" xfId="938"/>
    <cellStyle name="常规 11 3 2 6 2 3 2" xfId="6315"/>
    <cellStyle name="常规 11 3 2 6 2 4" xfId="939"/>
    <cellStyle name="常规 11 3 2 6 2 4 2" xfId="6316"/>
    <cellStyle name="常规 11 3 2 6 2 5" xfId="6313"/>
    <cellStyle name="常规 11 3 2 6 3" xfId="940"/>
    <cellStyle name="常规 11 3 2 6 3 2" xfId="6317"/>
    <cellStyle name="常规 11 3 2 6 4" xfId="941"/>
    <cellStyle name="常规 11 3 2 6 4 2" xfId="6318"/>
    <cellStyle name="常规 11 3 2 6 5" xfId="6312"/>
    <cellStyle name="常规 11 3 2 7" xfId="942"/>
    <cellStyle name="常规 11 3 2 7 2" xfId="943"/>
    <cellStyle name="常规 11 3 2 7 2 2" xfId="6320"/>
    <cellStyle name="常规 11 3 2 7 3" xfId="944"/>
    <cellStyle name="常规 11 3 2 7 3 2" xfId="6321"/>
    <cellStyle name="常规 11 3 2 7 4" xfId="945"/>
    <cellStyle name="常规 11 3 2 7 4 2" xfId="6322"/>
    <cellStyle name="常规 11 3 2 7 5" xfId="6319"/>
    <cellStyle name="常规 11 3 2 8" xfId="946"/>
    <cellStyle name="常规 11 3 2 8 2" xfId="6323"/>
    <cellStyle name="常规 11 3 2 9" xfId="947"/>
    <cellStyle name="常规 11 3 2 9 2" xfId="6324"/>
    <cellStyle name="常规 11 3 3" xfId="948"/>
    <cellStyle name="常规 11 3 3 2" xfId="949"/>
    <cellStyle name="常规 11 3 3 2 2" xfId="950"/>
    <cellStyle name="常规 11 3 3 2 2 2" xfId="6327"/>
    <cellStyle name="常规 11 3 3 2 3" xfId="951"/>
    <cellStyle name="常规 11 3 3 2 3 2" xfId="6328"/>
    <cellStyle name="常规 11 3 3 2 4" xfId="952"/>
    <cellStyle name="常规 11 3 3 2 4 2" xfId="6329"/>
    <cellStyle name="常规 11 3 3 2 5" xfId="6326"/>
    <cellStyle name="常规 11 3 3 3" xfId="953"/>
    <cellStyle name="常规 11 3 3 3 2" xfId="6330"/>
    <cellStyle name="常规 11 3 3 4" xfId="954"/>
    <cellStyle name="常规 11 3 3 4 2" xfId="6331"/>
    <cellStyle name="常规 11 3 3 5" xfId="6325"/>
    <cellStyle name="常规 11 3 4" xfId="955"/>
    <cellStyle name="常规 11 3 4 2" xfId="956"/>
    <cellStyle name="常规 11 3 4 2 2" xfId="957"/>
    <cellStyle name="常规 11 3 4 2 2 2" xfId="6334"/>
    <cellStyle name="常规 11 3 4 2 3" xfId="958"/>
    <cellStyle name="常规 11 3 4 2 3 2" xfId="6335"/>
    <cellStyle name="常规 11 3 4 2 4" xfId="959"/>
    <cellStyle name="常规 11 3 4 2 4 2" xfId="6336"/>
    <cellStyle name="常规 11 3 4 2 5" xfId="6333"/>
    <cellStyle name="常规 11 3 4 3" xfId="960"/>
    <cellStyle name="常规 11 3 4 3 2" xfId="6337"/>
    <cellStyle name="常规 11 3 4 4" xfId="961"/>
    <cellStyle name="常规 11 3 4 4 2" xfId="6338"/>
    <cellStyle name="常规 11 3 4 5" xfId="6332"/>
    <cellStyle name="常规 11 3 5" xfId="962"/>
    <cellStyle name="常规 11 3 5 2" xfId="963"/>
    <cellStyle name="常规 11 3 5 2 2" xfId="964"/>
    <cellStyle name="常规 11 3 5 2 2 2" xfId="6341"/>
    <cellStyle name="常规 11 3 5 2 3" xfId="965"/>
    <cellStyle name="常规 11 3 5 2 3 2" xfId="6342"/>
    <cellStyle name="常规 11 3 5 2 4" xfId="966"/>
    <cellStyle name="常规 11 3 5 2 4 2" xfId="6343"/>
    <cellStyle name="常规 11 3 5 2 5" xfId="6340"/>
    <cellStyle name="常规 11 3 5 3" xfId="967"/>
    <cellStyle name="常规 11 3 5 3 2" xfId="6344"/>
    <cellStyle name="常规 11 3 5 4" xfId="968"/>
    <cellStyle name="常规 11 3 5 4 2" xfId="6345"/>
    <cellStyle name="常规 11 3 5 5" xfId="6339"/>
    <cellStyle name="常规 11 3 6" xfId="969"/>
    <cellStyle name="常规 11 3 6 2" xfId="970"/>
    <cellStyle name="常规 11 3 6 2 2" xfId="971"/>
    <cellStyle name="常规 11 3 6 2 2 2" xfId="6348"/>
    <cellStyle name="常规 11 3 6 2 3" xfId="972"/>
    <cellStyle name="常规 11 3 6 2 3 2" xfId="6349"/>
    <cellStyle name="常规 11 3 6 2 4" xfId="973"/>
    <cellStyle name="常规 11 3 6 2 4 2" xfId="6350"/>
    <cellStyle name="常规 11 3 6 2 5" xfId="6347"/>
    <cellStyle name="常规 11 3 6 3" xfId="974"/>
    <cellStyle name="常规 11 3 6 3 2" xfId="6351"/>
    <cellStyle name="常规 11 3 6 4" xfId="975"/>
    <cellStyle name="常规 11 3 6 4 2" xfId="6352"/>
    <cellStyle name="常规 11 3 6 5" xfId="6346"/>
    <cellStyle name="常规 11 3 7" xfId="976"/>
    <cellStyle name="常规 11 3 7 2" xfId="977"/>
    <cellStyle name="常规 11 3 7 2 2" xfId="978"/>
    <cellStyle name="常规 11 3 7 2 2 2" xfId="6355"/>
    <cellStyle name="常规 11 3 7 2 3" xfId="979"/>
    <cellStyle name="常规 11 3 7 2 3 2" xfId="6356"/>
    <cellStyle name="常规 11 3 7 2 4" xfId="980"/>
    <cellStyle name="常规 11 3 7 2 4 2" xfId="6357"/>
    <cellStyle name="常规 11 3 7 2 5" xfId="6354"/>
    <cellStyle name="常规 11 3 7 3" xfId="981"/>
    <cellStyle name="常规 11 3 7 3 2" xfId="6358"/>
    <cellStyle name="常规 11 3 7 4" xfId="982"/>
    <cellStyle name="常规 11 3 7 4 2" xfId="6359"/>
    <cellStyle name="常规 11 3 7 5" xfId="6353"/>
    <cellStyle name="常规 11 3 8" xfId="983"/>
    <cellStyle name="常规 11 3 8 2" xfId="984"/>
    <cellStyle name="常规 11 3 8 2 2" xfId="6361"/>
    <cellStyle name="常规 11 3 8 3" xfId="985"/>
    <cellStyle name="常规 11 3 8 3 2" xfId="6362"/>
    <cellStyle name="常规 11 3 8 4" xfId="986"/>
    <cellStyle name="常规 11 3 8 4 2" xfId="6363"/>
    <cellStyle name="常规 11 3 8 5" xfId="6360"/>
    <cellStyle name="常规 11 3 9" xfId="987"/>
    <cellStyle name="常规 11 3 9 2" xfId="6364"/>
    <cellStyle name="常规 11 4" xfId="988"/>
    <cellStyle name="常规 11 4 10" xfId="989"/>
    <cellStyle name="常规 11 4 10 2" xfId="6366"/>
    <cellStyle name="常规 11 4 11" xfId="6365"/>
    <cellStyle name="常规 11 4 2" xfId="990"/>
    <cellStyle name="常规 11 4 2 10" xfId="6367"/>
    <cellStyle name="常规 11 4 2 2" xfId="991"/>
    <cellStyle name="常规 11 4 2 2 2" xfId="992"/>
    <cellStyle name="常规 11 4 2 2 2 2" xfId="993"/>
    <cellStyle name="常规 11 4 2 2 2 2 2" xfId="6370"/>
    <cellStyle name="常规 11 4 2 2 2 3" xfId="994"/>
    <cellStyle name="常规 11 4 2 2 2 3 2" xfId="6371"/>
    <cellStyle name="常规 11 4 2 2 2 4" xfId="995"/>
    <cellStyle name="常规 11 4 2 2 2 4 2" xfId="6372"/>
    <cellStyle name="常规 11 4 2 2 2 5" xfId="6369"/>
    <cellStyle name="常规 11 4 2 2 3" xfId="996"/>
    <cellStyle name="常规 11 4 2 2 3 2" xfId="6373"/>
    <cellStyle name="常规 11 4 2 2 4" xfId="997"/>
    <cellStyle name="常规 11 4 2 2 4 2" xfId="6374"/>
    <cellStyle name="常规 11 4 2 2 5" xfId="6368"/>
    <cellStyle name="常规 11 4 2 3" xfId="998"/>
    <cellStyle name="常规 11 4 2 3 2" xfId="999"/>
    <cellStyle name="常规 11 4 2 3 2 2" xfId="1000"/>
    <cellStyle name="常规 11 4 2 3 2 2 2" xfId="6377"/>
    <cellStyle name="常规 11 4 2 3 2 3" xfId="1001"/>
    <cellStyle name="常规 11 4 2 3 2 3 2" xfId="6378"/>
    <cellStyle name="常规 11 4 2 3 2 4" xfId="1002"/>
    <cellStyle name="常规 11 4 2 3 2 4 2" xfId="6379"/>
    <cellStyle name="常规 11 4 2 3 2 5" xfId="6376"/>
    <cellStyle name="常规 11 4 2 3 3" xfId="1003"/>
    <cellStyle name="常规 11 4 2 3 3 2" xfId="6380"/>
    <cellStyle name="常规 11 4 2 3 4" xfId="1004"/>
    <cellStyle name="常规 11 4 2 3 4 2" xfId="6381"/>
    <cellStyle name="常规 11 4 2 3 5" xfId="6375"/>
    <cellStyle name="常规 11 4 2 4" xfId="1005"/>
    <cellStyle name="常规 11 4 2 4 2" xfId="1006"/>
    <cellStyle name="常规 11 4 2 4 2 2" xfId="1007"/>
    <cellStyle name="常规 11 4 2 4 2 2 2" xfId="6384"/>
    <cellStyle name="常规 11 4 2 4 2 3" xfId="1008"/>
    <cellStyle name="常规 11 4 2 4 2 3 2" xfId="6385"/>
    <cellStyle name="常规 11 4 2 4 2 4" xfId="1009"/>
    <cellStyle name="常规 11 4 2 4 2 4 2" xfId="6386"/>
    <cellStyle name="常规 11 4 2 4 2 5" xfId="6383"/>
    <cellStyle name="常规 11 4 2 4 3" xfId="1010"/>
    <cellStyle name="常规 11 4 2 4 3 2" xfId="6387"/>
    <cellStyle name="常规 11 4 2 4 4" xfId="1011"/>
    <cellStyle name="常规 11 4 2 4 4 2" xfId="6388"/>
    <cellStyle name="常规 11 4 2 4 5" xfId="6382"/>
    <cellStyle name="常规 11 4 2 5" xfId="1012"/>
    <cellStyle name="常规 11 4 2 5 2" xfId="1013"/>
    <cellStyle name="常规 11 4 2 5 2 2" xfId="1014"/>
    <cellStyle name="常规 11 4 2 5 2 2 2" xfId="6391"/>
    <cellStyle name="常规 11 4 2 5 2 3" xfId="1015"/>
    <cellStyle name="常规 11 4 2 5 2 3 2" xfId="6392"/>
    <cellStyle name="常规 11 4 2 5 2 4" xfId="1016"/>
    <cellStyle name="常规 11 4 2 5 2 4 2" xfId="6393"/>
    <cellStyle name="常规 11 4 2 5 2 5" xfId="6390"/>
    <cellStyle name="常规 11 4 2 5 3" xfId="1017"/>
    <cellStyle name="常规 11 4 2 5 3 2" xfId="6394"/>
    <cellStyle name="常规 11 4 2 5 4" xfId="1018"/>
    <cellStyle name="常规 11 4 2 5 4 2" xfId="6395"/>
    <cellStyle name="常规 11 4 2 5 5" xfId="6389"/>
    <cellStyle name="常规 11 4 2 6" xfId="1019"/>
    <cellStyle name="常规 11 4 2 6 2" xfId="1020"/>
    <cellStyle name="常规 11 4 2 6 2 2" xfId="1021"/>
    <cellStyle name="常规 11 4 2 6 2 2 2" xfId="6398"/>
    <cellStyle name="常规 11 4 2 6 2 3" xfId="1022"/>
    <cellStyle name="常规 11 4 2 6 2 3 2" xfId="6399"/>
    <cellStyle name="常规 11 4 2 6 2 4" xfId="1023"/>
    <cellStyle name="常规 11 4 2 6 2 4 2" xfId="6400"/>
    <cellStyle name="常规 11 4 2 6 2 5" xfId="6397"/>
    <cellStyle name="常规 11 4 2 6 3" xfId="1024"/>
    <cellStyle name="常规 11 4 2 6 3 2" xfId="6401"/>
    <cellStyle name="常规 11 4 2 6 4" xfId="1025"/>
    <cellStyle name="常规 11 4 2 6 4 2" xfId="6402"/>
    <cellStyle name="常规 11 4 2 6 5" xfId="6396"/>
    <cellStyle name="常规 11 4 2 7" xfId="1026"/>
    <cellStyle name="常规 11 4 2 7 2" xfId="1027"/>
    <cellStyle name="常规 11 4 2 7 2 2" xfId="6404"/>
    <cellStyle name="常规 11 4 2 7 3" xfId="1028"/>
    <cellStyle name="常规 11 4 2 7 3 2" xfId="6405"/>
    <cellStyle name="常规 11 4 2 7 4" xfId="1029"/>
    <cellStyle name="常规 11 4 2 7 4 2" xfId="6406"/>
    <cellStyle name="常规 11 4 2 7 5" xfId="6403"/>
    <cellStyle name="常规 11 4 2 8" xfId="1030"/>
    <cellStyle name="常规 11 4 2 8 2" xfId="6407"/>
    <cellStyle name="常规 11 4 2 9" xfId="1031"/>
    <cellStyle name="常规 11 4 2 9 2" xfId="6408"/>
    <cellStyle name="常规 11 4 3" xfId="1032"/>
    <cellStyle name="常规 11 4 3 2" xfId="1033"/>
    <cellStyle name="常规 11 4 3 2 2" xfId="1034"/>
    <cellStyle name="常规 11 4 3 2 2 2" xfId="6411"/>
    <cellStyle name="常规 11 4 3 2 3" xfId="1035"/>
    <cellStyle name="常规 11 4 3 2 3 2" xfId="6412"/>
    <cellStyle name="常规 11 4 3 2 4" xfId="1036"/>
    <cellStyle name="常规 11 4 3 2 4 2" xfId="6413"/>
    <cellStyle name="常规 11 4 3 2 5" xfId="6410"/>
    <cellStyle name="常规 11 4 3 3" xfId="1037"/>
    <cellStyle name="常规 11 4 3 3 2" xfId="6414"/>
    <cellStyle name="常规 11 4 3 4" xfId="1038"/>
    <cellStyle name="常规 11 4 3 4 2" xfId="6415"/>
    <cellStyle name="常规 11 4 3 5" xfId="6409"/>
    <cellStyle name="常规 11 4 4" xfId="1039"/>
    <cellStyle name="常规 11 4 4 2" xfId="1040"/>
    <cellStyle name="常规 11 4 4 2 2" xfId="1041"/>
    <cellStyle name="常规 11 4 4 2 2 2" xfId="6418"/>
    <cellStyle name="常规 11 4 4 2 3" xfId="1042"/>
    <cellStyle name="常规 11 4 4 2 3 2" xfId="6419"/>
    <cellStyle name="常规 11 4 4 2 4" xfId="1043"/>
    <cellStyle name="常规 11 4 4 2 4 2" xfId="6420"/>
    <cellStyle name="常规 11 4 4 2 5" xfId="6417"/>
    <cellStyle name="常规 11 4 4 3" xfId="1044"/>
    <cellStyle name="常规 11 4 4 3 2" xfId="6421"/>
    <cellStyle name="常规 11 4 4 4" xfId="1045"/>
    <cellStyle name="常规 11 4 4 4 2" xfId="6422"/>
    <cellStyle name="常规 11 4 4 5" xfId="6416"/>
    <cellStyle name="常规 11 4 5" xfId="1046"/>
    <cellStyle name="常规 11 4 5 2" xfId="1047"/>
    <cellStyle name="常规 11 4 5 2 2" xfId="1048"/>
    <cellStyle name="常规 11 4 5 2 2 2" xfId="6425"/>
    <cellStyle name="常规 11 4 5 2 3" xfId="1049"/>
    <cellStyle name="常规 11 4 5 2 3 2" xfId="6426"/>
    <cellStyle name="常规 11 4 5 2 4" xfId="1050"/>
    <cellStyle name="常规 11 4 5 2 4 2" xfId="6427"/>
    <cellStyle name="常规 11 4 5 2 5" xfId="6424"/>
    <cellStyle name="常规 11 4 5 3" xfId="1051"/>
    <cellStyle name="常规 11 4 5 3 2" xfId="6428"/>
    <cellStyle name="常规 11 4 5 4" xfId="1052"/>
    <cellStyle name="常规 11 4 5 4 2" xfId="6429"/>
    <cellStyle name="常规 11 4 5 5" xfId="6423"/>
    <cellStyle name="常规 11 4 6" xfId="1053"/>
    <cellStyle name="常规 11 4 6 2" xfId="1054"/>
    <cellStyle name="常规 11 4 6 2 2" xfId="1055"/>
    <cellStyle name="常规 11 4 6 2 2 2" xfId="6432"/>
    <cellStyle name="常规 11 4 6 2 3" xfId="1056"/>
    <cellStyle name="常规 11 4 6 2 3 2" xfId="6433"/>
    <cellStyle name="常规 11 4 6 2 4" xfId="1057"/>
    <cellStyle name="常规 11 4 6 2 4 2" xfId="6434"/>
    <cellStyle name="常规 11 4 6 2 5" xfId="6431"/>
    <cellStyle name="常规 11 4 6 3" xfId="1058"/>
    <cellStyle name="常规 11 4 6 3 2" xfId="6435"/>
    <cellStyle name="常规 11 4 6 4" xfId="1059"/>
    <cellStyle name="常规 11 4 6 4 2" xfId="6436"/>
    <cellStyle name="常规 11 4 6 5" xfId="6430"/>
    <cellStyle name="常规 11 4 7" xfId="1060"/>
    <cellStyle name="常规 11 4 7 2" xfId="1061"/>
    <cellStyle name="常规 11 4 7 2 2" xfId="1062"/>
    <cellStyle name="常规 11 4 7 2 2 2" xfId="6439"/>
    <cellStyle name="常规 11 4 7 2 3" xfId="1063"/>
    <cellStyle name="常规 11 4 7 2 3 2" xfId="6440"/>
    <cellStyle name="常规 11 4 7 2 4" xfId="1064"/>
    <cellStyle name="常规 11 4 7 2 4 2" xfId="6441"/>
    <cellStyle name="常规 11 4 7 2 5" xfId="6438"/>
    <cellStyle name="常规 11 4 7 3" xfId="1065"/>
    <cellStyle name="常规 11 4 7 3 2" xfId="6442"/>
    <cellStyle name="常规 11 4 7 4" xfId="1066"/>
    <cellStyle name="常规 11 4 7 4 2" xfId="6443"/>
    <cellStyle name="常规 11 4 7 5" xfId="6437"/>
    <cellStyle name="常规 11 4 8" xfId="1067"/>
    <cellStyle name="常规 11 4 8 2" xfId="1068"/>
    <cellStyle name="常规 11 4 8 2 2" xfId="6445"/>
    <cellStyle name="常规 11 4 8 3" xfId="1069"/>
    <cellStyle name="常规 11 4 8 3 2" xfId="6446"/>
    <cellStyle name="常规 11 4 8 4" xfId="1070"/>
    <cellStyle name="常规 11 4 8 4 2" xfId="6447"/>
    <cellStyle name="常规 11 4 8 5" xfId="6444"/>
    <cellStyle name="常规 11 4 9" xfId="1071"/>
    <cellStyle name="常规 11 4 9 2" xfId="6448"/>
    <cellStyle name="常规 11 5" xfId="1072"/>
    <cellStyle name="常规 11 5 10" xfId="6449"/>
    <cellStyle name="常规 11 5 2" xfId="1073"/>
    <cellStyle name="常规 11 5 2 2" xfId="1074"/>
    <cellStyle name="常规 11 5 2 2 2" xfId="1075"/>
    <cellStyle name="常规 11 5 2 2 2 2" xfId="6452"/>
    <cellStyle name="常规 11 5 2 2 3" xfId="1076"/>
    <cellStyle name="常规 11 5 2 2 3 2" xfId="6453"/>
    <cellStyle name="常规 11 5 2 2 4" xfId="1077"/>
    <cellStyle name="常规 11 5 2 2 4 2" xfId="6454"/>
    <cellStyle name="常规 11 5 2 2 5" xfId="6451"/>
    <cellStyle name="常规 11 5 2 3" xfId="1078"/>
    <cellStyle name="常规 11 5 2 3 2" xfId="6455"/>
    <cellStyle name="常规 11 5 2 4" xfId="1079"/>
    <cellStyle name="常规 11 5 2 4 2" xfId="6456"/>
    <cellStyle name="常规 11 5 2 5" xfId="6450"/>
    <cellStyle name="常规 11 5 3" xfId="1080"/>
    <cellStyle name="常规 11 5 3 2" xfId="1081"/>
    <cellStyle name="常规 11 5 3 2 2" xfId="1082"/>
    <cellStyle name="常规 11 5 3 2 2 2" xfId="6459"/>
    <cellStyle name="常规 11 5 3 2 3" xfId="1083"/>
    <cellStyle name="常规 11 5 3 2 3 2" xfId="6460"/>
    <cellStyle name="常规 11 5 3 2 4" xfId="1084"/>
    <cellStyle name="常规 11 5 3 2 4 2" xfId="6461"/>
    <cellStyle name="常规 11 5 3 2 5" xfId="6458"/>
    <cellStyle name="常规 11 5 3 3" xfId="1085"/>
    <cellStyle name="常规 11 5 3 3 2" xfId="6462"/>
    <cellStyle name="常规 11 5 3 4" xfId="1086"/>
    <cellStyle name="常规 11 5 3 4 2" xfId="6463"/>
    <cellStyle name="常规 11 5 3 5" xfId="6457"/>
    <cellStyle name="常规 11 5 4" xfId="1087"/>
    <cellStyle name="常规 11 5 4 2" xfId="1088"/>
    <cellStyle name="常规 11 5 4 2 2" xfId="1089"/>
    <cellStyle name="常规 11 5 4 2 2 2" xfId="6466"/>
    <cellStyle name="常规 11 5 4 2 3" xfId="1090"/>
    <cellStyle name="常规 11 5 4 2 3 2" xfId="6467"/>
    <cellStyle name="常规 11 5 4 2 4" xfId="1091"/>
    <cellStyle name="常规 11 5 4 2 4 2" xfId="6468"/>
    <cellStyle name="常规 11 5 4 2 5" xfId="6465"/>
    <cellStyle name="常规 11 5 4 3" xfId="1092"/>
    <cellStyle name="常规 11 5 4 3 2" xfId="6469"/>
    <cellStyle name="常规 11 5 4 4" xfId="1093"/>
    <cellStyle name="常规 11 5 4 4 2" xfId="6470"/>
    <cellStyle name="常规 11 5 4 5" xfId="6464"/>
    <cellStyle name="常规 11 5 5" xfId="1094"/>
    <cellStyle name="常规 11 5 5 2" xfId="1095"/>
    <cellStyle name="常规 11 5 5 2 2" xfId="1096"/>
    <cellStyle name="常规 11 5 5 2 2 2" xfId="6473"/>
    <cellStyle name="常规 11 5 5 2 3" xfId="1097"/>
    <cellStyle name="常规 11 5 5 2 3 2" xfId="6474"/>
    <cellStyle name="常规 11 5 5 2 4" xfId="1098"/>
    <cellStyle name="常规 11 5 5 2 4 2" xfId="6475"/>
    <cellStyle name="常规 11 5 5 2 5" xfId="6472"/>
    <cellStyle name="常规 11 5 5 3" xfId="1099"/>
    <cellStyle name="常规 11 5 5 3 2" xfId="6476"/>
    <cellStyle name="常规 11 5 5 4" xfId="1100"/>
    <cellStyle name="常规 11 5 5 4 2" xfId="6477"/>
    <cellStyle name="常规 11 5 5 5" xfId="6471"/>
    <cellStyle name="常规 11 5 6" xfId="1101"/>
    <cellStyle name="常规 11 5 6 2" xfId="1102"/>
    <cellStyle name="常规 11 5 6 2 2" xfId="1103"/>
    <cellStyle name="常规 11 5 6 2 2 2" xfId="6480"/>
    <cellStyle name="常规 11 5 6 2 3" xfId="1104"/>
    <cellStyle name="常规 11 5 6 2 3 2" xfId="6481"/>
    <cellStyle name="常规 11 5 6 2 4" xfId="1105"/>
    <cellStyle name="常规 11 5 6 2 4 2" xfId="6482"/>
    <cellStyle name="常规 11 5 6 2 5" xfId="6479"/>
    <cellStyle name="常规 11 5 6 3" xfId="1106"/>
    <cellStyle name="常规 11 5 6 3 2" xfId="6483"/>
    <cellStyle name="常规 11 5 6 4" xfId="1107"/>
    <cellStyle name="常规 11 5 6 4 2" xfId="6484"/>
    <cellStyle name="常规 11 5 6 5" xfId="6478"/>
    <cellStyle name="常规 11 5 7" xfId="1108"/>
    <cellStyle name="常规 11 5 7 2" xfId="1109"/>
    <cellStyle name="常规 11 5 7 2 2" xfId="6486"/>
    <cellStyle name="常规 11 5 7 3" xfId="1110"/>
    <cellStyle name="常规 11 5 7 3 2" xfId="6487"/>
    <cellStyle name="常规 11 5 7 4" xfId="1111"/>
    <cellStyle name="常规 11 5 7 4 2" xfId="6488"/>
    <cellStyle name="常规 11 5 7 5" xfId="6485"/>
    <cellStyle name="常规 11 5 8" xfId="1112"/>
    <cellStyle name="常规 11 5 8 2" xfId="6489"/>
    <cellStyle name="常规 11 5 9" xfId="1113"/>
    <cellStyle name="常规 11 5 9 2" xfId="6490"/>
    <cellStyle name="常规 11 6" xfId="1114"/>
    <cellStyle name="常规 11 6 2" xfId="1115"/>
    <cellStyle name="常规 11 6 2 2" xfId="1116"/>
    <cellStyle name="常规 11 6 2 2 2" xfId="1117"/>
    <cellStyle name="常规 11 6 2 2 2 2" xfId="6494"/>
    <cellStyle name="常规 11 6 2 2 3" xfId="1118"/>
    <cellStyle name="常规 11 6 2 2 3 2" xfId="6495"/>
    <cellStyle name="常规 11 6 2 2 4" xfId="1119"/>
    <cellStyle name="常规 11 6 2 2 4 2" xfId="6496"/>
    <cellStyle name="常规 11 6 2 2 5" xfId="6493"/>
    <cellStyle name="常规 11 6 2 3" xfId="1120"/>
    <cellStyle name="常规 11 6 2 3 2" xfId="6497"/>
    <cellStyle name="常规 11 6 2 4" xfId="1121"/>
    <cellStyle name="常规 11 6 2 4 2" xfId="6498"/>
    <cellStyle name="常规 11 6 2 5" xfId="6492"/>
    <cellStyle name="常规 11 6 3" xfId="1122"/>
    <cellStyle name="常规 11 6 3 2" xfId="1123"/>
    <cellStyle name="常规 11 6 3 2 2" xfId="1124"/>
    <cellStyle name="常规 11 6 3 2 2 2" xfId="6501"/>
    <cellStyle name="常规 11 6 3 2 3" xfId="1125"/>
    <cellStyle name="常规 11 6 3 2 3 2" xfId="6502"/>
    <cellStyle name="常规 11 6 3 2 4" xfId="1126"/>
    <cellStyle name="常规 11 6 3 2 4 2" xfId="6503"/>
    <cellStyle name="常规 11 6 3 2 5" xfId="6500"/>
    <cellStyle name="常规 11 6 3 3" xfId="1127"/>
    <cellStyle name="常规 11 6 3 3 2" xfId="6504"/>
    <cellStyle name="常规 11 6 3 4" xfId="1128"/>
    <cellStyle name="常规 11 6 3 4 2" xfId="6505"/>
    <cellStyle name="常规 11 6 3 5" xfId="6499"/>
    <cellStyle name="常规 11 6 4" xfId="1129"/>
    <cellStyle name="常规 11 6 4 2" xfId="1130"/>
    <cellStyle name="常规 11 6 4 2 2" xfId="1131"/>
    <cellStyle name="常规 11 6 4 2 2 2" xfId="6508"/>
    <cellStyle name="常规 11 6 4 2 3" xfId="1132"/>
    <cellStyle name="常规 11 6 4 2 3 2" xfId="6509"/>
    <cellStyle name="常规 11 6 4 2 4" xfId="1133"/>
    <cellStyle name="常规 11 6 4 2 4 2" xfId="6510"/>
    <cellStyle name="常规 11 6 4 2 5" xfId="6507"/>
    <cellStyle name="常规 11 6 4 3" xfId="1134"/>
    <cellStyle name="常规 11 6 4 3 2" xfId="6511"/>
    <cellStyle name="常规 11 6 4 4" xfId="1135"/>
    <cellStyle name="常规 11 6 4 4 2" xfId="6512"/>
    <cellStyle name="常规 11 6 4 5" xfId="6506"/>
    <cellStyle name="常规 11 6 5" xfId="1136"/>
    <cellStyle name="常规 11 6 5 2" xfId="1137"/>
    <cellStyle name="常规 11 6 5 2 2" xfId="6514"/>
    <cellStyle name="常规 11 6 5 3" xfId="1138"/>
    <cellStyle name="常规 11 6 5 3 2" xfId="6515"/>
    <cellStyle name="常规 11 6 5 4" xfId="1139"/>
    <cellStyle name="常规 11 6 5 4 2" xfId="6516"/>
    <cellStyle name="常规 11 6 5 5" xfId="6513"/>
    <cellStyle name="常规 11 6 6" xfId="1140"/>
    <cellStyle name="常规 11 6 6 2" xfId="6517"/>
    <cellStyle name="常规 11 6 7" xfId="1141"/>
    <cellStyle name="常规 11 6 7 2" xfId="6518"/>
    <cellStyle name="常规 11 6 8" xfId="6491"/>
    <cellStyle name="常规 11 7" xfId="1142"/>
    <cellStyle name="常规 11 7 2" xfId="1143"/>
    <cellStyle name="常规 11 7 2 2" xfId="1144"/>
    <cellStyle name="常规 11 7 2 2 2" xfId="1145"/>
    <cellStyle name="常规 11 7 2 2 2 2" xfId="6522"/>
    <cellStyle name="常规 11 7 2 2 3" xfId="1146"/>
    <cellStyle name="常规 11 7 2 2 3 2" xfId="6523"/>
    <cellStyle name="常规 11 7 2 2 4" xfId="1147"/>
    <cellStyle name="常规 11 7 2 2 4 2" xfId="6524"/>
    <cellStyle name="常规 11 7 2 2 5" xfId="6521"/>
    <cellStyle name="常规 11 7 2 3" xfId="1148"/>
    <cellStyle name="常规 11 7 2 3 2" xfId="6525"/>
    <cellStyle name="常规 11 7 2 4" xfId="1149"/>
    <cellStyle name="常规 11 7 2 4 2" xfId="6526"/>
    <cellStyle name="常规 11 7 2 5" xfId="6520"/>
    <cellStyle name="常规 11 7 3" xfId="1150"/>
    <cellStyle name="常规 11 7 3 2" xfId="1151"/>
    <cellStyle name="常规 11 7 3 2 2" xfId="1152"/>
    <cellStyle name="常规 11 7 3 2 2 2" xfId="6529"/>
    <cellStyle name="常规 11 7 3 2 3" xfId="1153"/>
    <cellStyle name="常规 11 7 3 2 3 2" xfId="6530"/>
    <cellStyle name="常规 11 7 3 2 4" xfId="1154"/>
    <cellStyle name="常规 11 7 3 2 4 2" xfId="6531"/>
    <cellStyle name="常规 11 7 3 2 5" xfId="6528"/>
    <cellStyle name="常规 11 7 3 3" xfId="1155"/>
    <cellStyle name="常规 11 7 3 3 2" xfId="6532"/>
    <cellStyle name="常规 11 7 3 4" xfId="1156"/>
    <cellStyle name="常规 11 7 3 4 2" xfId="6533"/>
    <cellStyle name="常规 11 7 3 5" xfId="6527"/>
    <cellStyle name="常规 11 7 4" xfId="1157"/>
    <cellStyle name="常规 11 7 4 2" xfId="1158"/>
    <cellStyle name="常规 11 7 4 2 2" xfId="1159"/>
    <cellStyle name="常规 11 7 4 2 2 2" xfId="6536"/>
    <cellStyle name="常规 11 7 4 2 3" xfId="1160"/>
    <cellStyle name="常规 11 7 4 2 3 2" xfId="6537"/>
    <cellStyle name="常规 11 7 4 2 4" xfId="1161"/>
    <cellStyle name="常规 11 7 4 2 4 2" xfId="6538"/>
    <cellStyle name="常规 11 7 4 2 5" xfId="6535"/>
    <cellStyle name="常规 11 7 4 3" xfId="1162"/>
    <cellStyle name="常规 11 7 4 3 2" xfId="6539"/>
    <cellStyle name="常规 11 7 4 4" xfId="1163"/>
    <cellStyle name="常规 11 7 4 4 2" xfId="6540"/>
    <cellStyle name="常规 11 7 4 5" xfId="6534"/>
    <cellStyle name="常规 11 7 5" xfId="1164"/>
    <cellStyle name="常规 11 7 5 2" xfId="1165"/>
    <cellStyle name="常规 11 7 5 2 2" xfId="6542"/>
    <cellStyle name="常规 11 7 5 3" xfId="1166"/>
    <cellStyle name="常规 11 7 5 3 2" xfId="6543"/>
    <cellStyle name="常规 11 7 5 4" xfId="1167"/>
    <cellStyle name="常规 11 7 5 4 2" xfId="6544"/>
    <cellStyle name="常规 11 7 5 5" xfId="6541"/>
    <cellStyle name="常规 11 7 6" xfId="1168"/>
    <cellStyle name="常规 11 7 6 2" xfId="6545"/>
    <cellStyle name="常规 11 7 7" xfId="1169"/>
    <cellStyle name="常规 11 7 7 2" xfId="6546"/>
    <cellStyle name="常规 11 7 8" xfId="6519"/>
    <cellStyle name="常规 11 8" xfId="1170"/>
    <cellStyle name="常规 11 8 2" xfId="1171"/>
    <cellStyle name="常规 11 8 2 2" xfId="1172"/>
    <cellStyle name="常规 11 8 2 2 2" xfId="1173"/>
    <cellStyle name="常规 11 8 2 2 2 2" xfId="6550"/>
    <cellStyle name="常规 11 8 2 2 3" xfId="1174"/>
    <cellStyle name="常规 11 8 2 2 3 2" xfId="6551"/>
    <cellStyle name="常规 11 8 2 2 4" xfId="1175"/>
    <cellStyle name="常规 11 8 2 2 4 2" xfId="6552"/>
    <cellStyle name="常规 11 8 2 2 5" xfId="6549"/>
    <cellStyle name="常规 11 8 2 3" xfId="1176"/>
    <cellStyle name="常规 11 8 2 3 2" xfId="6553"/>
    <cellStyle name="常规 11 8 2 4" xfId="1177"/>
    <cellStyle name="常规 11 8 2 4 2" xfId="6554"/>
    <cellStyle name="常规 11 8 2 5" xfId="6548"/>
    <cellStyle name="常规 11 8 3" xfId="1178"/>
    <cellStyle name="常规 11 8 3 2" xfId="1179"/>
    <cellStyle name="常规 11 8 3 2 2" xfId="1180"/>
    <cellStyle name="常规 11 8 3 2 2 2" xfId="6557"/>
    <cellStyle name="常规 11 8 3 2 3" xfId="1181"/>
    <cellStyle name="常规 11 8 3 2 3 2" xfId="6558"/>
    <cellStyle name="常规 11 8 3 2 4" xfId="1182"/>
    <cellStyle name="常规 11 8 3 2 4 2" xfId="6559"/>
    <cellStyle name="常规 11 8 3 2 5" xfId="6556"/>
    <cellStyle name="常规 11 8 3 3" xfId="1183"/>
    <cellStyle name="常规 11 8 3 3 2" xfId="6560"/>
    <cellStyle name="常规 11 8 3 4" xfId="1184"/>
    <cellStyle name="常规 11 8 3 4 2" xfId="6561"/>
    <cellStyle name="常规 11 8 3 5" xfId="6555"/>
    <cellStyle name="常规 11 8 4" xfId="1185"/>
    <cellStyle name="常规 11 8 4 2" xfId="1186"/>
    <cellStyle name="常规 11 8 4 2 2" xfId="1187"/>
    <cellStyle name="常规 11 8 4 2 2 2" xfId="6564"/>
    <cellStyle name="常规 11 8 4 2 3" xfId="1188"/>
    <cellStyle name="常规 11 8 4 2 3 2" xfId="6565"/>
    <cellStyle name="常规 11 8 4 2 4" xfId="1189"/>
    <cellStyle name="常规 11 8 4 2 4 2" xfId="6566"/>
    <cellStyle name="常规 11 8 4 2 5" xfId="6563"/>
    <cellStyle name="常规 11 8 4 3" xfId="1190"/>
    <cellStyle name="常规 11 8 4 3 2" xfId="6567"/>
    <cellStyle name="常规 11 8 4 4" xfId="1191"/>
    <cellStyle name="常规 11 8 4 4 2" xfId="6568"/>
    <cellStyle name="常规 11 8 4 5" xfId="6562"/>
    <cellStyle name="常规 11 8 5" xfId="1192"/>
    <cellStyle name="常规 11 8 5 2" xfId="1193"/>
    <cellStyle name="常规 11 8 5 2 2" xfId="6570"/>
    <cellStyle name="常规 11 8 5 3" xfId="1194"/>
    <cellStyle name="常规 11 8 5 3 2" xfId="6571"/>
    <cellStyle name="常规 11 8 5 4" xfId="1195"/>
    <cellStyle name="常规 11 8 5 4 2" xfId="6572"/>
    <cellStyle name="常规 11 8 5 5" xfId="6569"/>
    <cellStyle name="常规 11 8 6" xfId="1196"/>
    <cellStyle name="常规 11 8 6 2" xfId="6573"/>
    <cellStyle name="常规 11 8 7" xfId="1197"/>
    <cellStyle name="常规 11 8 7 2" xfId="6574"/>
    <cellStyle name="常规 11 8 8" xfId="6547"/>
    <cellStyle name="常规 11 9" xfId="1198"/>
    <cellStyle name="常规 11 9 2" xfId="1199"/>
    <cellStyle name="常规 11 9 2 2" xfId="1200"/>
    <cellStyle name="常规 11 9 2 2 2" xfId="6577"/>
    <cellStyle name="常规 11 9 2 2 2 2" xfId="12110"/>
    <cellStyle name="常规 11 9 2 2 2 2 2" xfId="30403"/>
    <cellStyle name="常规 11 9 2 2 2 3" xfId="26353"/>
    <cellStyle name="常规 11 9 2 2 3" xfId="22737"/>
    <cellStyle name="常规 11 9 2 3" xfId="6576"/>
    <cellStyle name="常规 11 9 2 3 2" xfId="12111"/>
    <cellStyle name="常规 11 9 2 3 2 2" xfId="30404"/>
    <cellStyle name="常规 11 9 2 3 3" xfId="26352"/>
    <cellStyle name="常规 11 9 2 4" xfId="22736"/>
    <cellStyle name="常规 11 9 3" xfId="1201"/>
    <cellStyle name="常规 11 9 3 2" xfId="1202"/>
    <cellStyle name="常规 11 9 3 2 2" xfId="6579"/>
    <cellStyle name="常规 11 9 3 2 2 2" xfId="12112"/>
    <cellStyle name="常规 11 9 3 2 2 2 2" xfId="30405"/>
    <cellStyle name="常规 11 9 3 2 2 3" xfId="26355"/>
    <cellStyle name="常规 11 9 3 2 3" xfId="22739"/>
    <cellStyle name="常规 11 9 3 3" xfId="6578"/>
    <cellStyle name="常规 11 9 3 3 2" xfId="12113"/>
    <cellStyle name="常规 11 9 3 3 2 2" xfId="30406"/>
    <cellStyle name="常规 11 9 3 3 3" xfId="26354"/>
    <cellStyle name="常规 11 9 3 4" xfId="22738"/>
    <cellStyle name="常规 11 9 4" xfId="1203"/>
    <cellStyle name="常规 11 9 4 2" xfId="1204"/>
    <cellStyle name="常规 11 9 4 2 2" xfId="6581"/>
    <cellStyle name="常规 11 9 4 2 2 2" xfId="12114"/>
    <cellStyle name="常规 11 9 4 2 2 2 2" xfId="30407"/>
    <cellStyle name="常规 11 9 4 2 2 3" xfId="26357"/>
    <cellStyle name="常规 11 9 4 2 3" xfId="22741"/>
    <cellStyle name="常规 11 9 4 3" xfId="1205"/>
    <cellStyle name="常规 11 9 4 3 2" xfId="6582"/>
    <cellStyle name="常规 11 9 4 3 2 2" xfId="12115"/>
    <cellStyle name="常规 11 9 4 3 2 2 2" xfId="30408"/>
    <cellStyle name="常规 11 9 4 3 2 3" xfId="26358"/>
    <cellStyle name="常规 11 9 4 3 3" xfId="22742"/>
    <cellStyle name="常规 11 9 4 4" xfId="6580"/>
    <cellStyle name="常规 11 9 4 4 2" xfId="12116"/>
    <cellStyle name="常规 11 9 4 4 2 2" xfId="30409"/>
    <cellStyle name="常规 11 9 4 4 3" xfId="26356"/>
    <cellStyle name="常规 11 9 4 5" xfId="22740"/>
    <cellStyle name="常规 11 9 5" xfId="1206"/>
    <cellStyle name="常规 11 9 5 2" xfId="6583"/>
    <cellStyle name="常规 11 9 5 2 2" xfId="12117"/>
    <cellStyle name="常规 11 9 5 2 2 2" xfId="30410"/>
    <cellStyle name="常规 11 9 5 2 3" xfId="26359"/>
    <cellStyle name="常规 11 9 5 3" xfId="22743"/>
    <cellStyle name="常规 11 9 6" xfId="1207"/>
    <cellStyle name="常规 11 9 6 2" xfId="6584"/>
    <cellStyle name="常规 11 9 6 2 2" xfId="12118"/>
    <cellStyle name="常规 11 9 6 2 2 2" xfId="30411"/>
    <cellStyle name="常规 11 9 6 2 3" xfId="26360"/>
    <cellStyle name="常规 11 9 6 3" xfId="22744"/>
    <cellStyle name="常规 11 9 7" xfId="6575"/>
    <cellStyle name="常规 11 9 7 2" xfId="12119"/>
    <cellStyle name="常规 11 9 7 2 2" xfId="30412"/>
    <cellStyle name="常规 11 9 7 3" xfId="26351"/>
    <cellStyle name="常规 11 9 8" xfId="22735"/>
    <cellStyle name="常规 12" xfId="1208"/>
    <cellStyle name="常规 12 10" xfId="1209"/>
    <cellStyle name="常规 12 10 2" xfId="1210"/>
    <cellStyle name="常规 12 10 2 2" xfId="1211"/>
    <cellStyle name="常规 12 10 2 2 2" xfId="6588"/>
    <cellStyle name="常规 12 10 2 3" xfId="1212"/>
    <cellStyle name="常规 12 10 2 3 2" xfId="6589"/>
    <cellStyle name="常规 12 10 2 4" xfId="1213"/>
    <cellStyle name="常规 12 10 2 4 2" xfId="6590"/>
    <cellStyle name="常规 12 10 2 5" xfId="6587"/>
    <cellStyle name="常规 12 10 3" xfId="1214"/>
    <cellStyle name="常规 12 10 3 2" xfId="6591"/>
    <cellStyle name="常规 12 10 4" xfId="1215"/>
    <cellStyle name="常规 12 10 4 2" xfId="6592"/>
    <cellStyle name="常规 12 10 5" xfId="6586"/>
    <cellStyle name="常规 12 11" xfId="1216"/>
    <cellStyle name="常规 12 11 2" xfId="1217"/>
    <cellStyle name="常规 12 11 2 2" xfId="1218"/>
    <cellStyle name="常规 12 11 2 2 2" xfId="6595"/>
    <cellStyle name="常规 12 11 2 3" xfId="1219"/>
    <cellStyle name="常规 12 11 2 3 2" xfId="6596"/>
    <cellStyle name="常规 12 11 2 4" xfId="1220"/>
    <cellStyle name="常规 12 11 2 4 2" xfId="6597"/>
    <cellStyle name="常规 12 11 2 5" xfId="6594"/>
    <cellStyle name="常规 12 11 3" xfId="1221"/>
    <cellStyle name="常规 12 11 3 2" xfId="1222"/>
    <cellStyle name="常规 12 11 3 2 2" xfId="6599"/>
    <cellStyle name="常规 12 11 3 3" xfId="1223"/>
    <cellStyle name="常规 12 11 3 3 2" xfId="6600"/>
    <cellStyle name="常规 12 11 3 4" xfId="6598"/>
    <cellStyle name="常规 12 11 4" xfId="1224"/>
    <cellStyle name="常规 12 11 4 2" xfId="6601"/>
    <cellStyle name="常规 12 11 5" xfId="1225"/>
    <cellStyle name="常规 12 11 5 2" xfId="6602"/>
    <cellStyle name="常规 12 11 6" xfId="1226"/>
    <cellStyle name="常规 12 11 6 2" xfId="6603"/>
    <cellStyle name="常规 12 11 7" xfId="6593"/>
    <cellStyle name="常规 12 11 8" xfId="12120"/>
    <cellStyle name="常规 12 12" xfId="1227"/>
    <cellStyle name="常规 12 12 2" xfId="1228"/>
    <cellStyle name="常规 12 12 2 2" xfId="6605"/>
    <cellStyle name="常规 12 12 3" xfId="1229"/>
    <cellStyle name="常规 12 12 3 2" xfId="6606"/>
    <cellStyle name="常规 12 12 4" xfId="1230"/>
    <cellStyle name="常规 12 12 4 2" xfId="6607"/>
    <cellStyle name="常规 12 12 5" xfId="6604"/>
    <cellStyle name="常规 12 13" xfId="1231"/>
    <cellStyle name="常规 12 13 2" xfId="6608"/>
    <cellStyle name="常规 12 14" xfId="1232"/>
    <cellStyle name="常规 12 14 2" xfId="6609"/>
    <cellStyle name="常规 12 15" xfId="6585"/>
    <cellStyle name="常规 12 2" xfId="1233"/>
    <cellStyle name="常规 12 2 10" xfId="1234"/>
    <cellStyle name="常规 12 2 10 2" xfId="6611"/>
    <cellStyle name="常规 12 2 11" xfId="6610"/>
    <cellStyle name="常规 12 2 2" xfId="1235"/>
    <cellStyle name="常规 12 2 2 10" xfId="6612"/>
    <cellStyle name="常规 12 2 2 2" xfId="1236"/>
    <cellStyle name="常规 12 2 2 2 2" xfId="1237"/>
    <cellStyle name="常规 12 2 2 2 2 2" xfId="1238"/>
    <cellStyle name="常规 12 2 2 2 2 2 2" xfId="6615"/>
    <cellStyle name="常规 12 2 2 2 2 3" xfId="1239"/>
    <cellStyle name="常规 12 2 2 2 2 3 2" xfId="6616"/>
    <cellStyle name="常规 12 2 2 2 2 4" xfId="1240"/>
    <cellStyle name="常规 12 2 2 2 2 4 2" xfId="6617"/>
    <cellStyle name="常规 12 2 2 2 2 5" xfId="6614"/>
    <cellStyle name="常规 12 2 2 2 3" xfId="1241"/>
    <cellStyle name="常规 12 2 2 2 3 2" xfId="6618"/>
    <cellStyle name="常规 12 2 2 2 4" xfId="1242"/>
    <cellStyle name="常规 12 2 2 2 4 2" xfId="6619"/>
    <cellStyle name="常规 12 2 2 2 5" xfId="6613"/>
    <cellStyle name="常规 12 2 2 3" xfId="1243"/>
    <cellStyle name="常规 12 2 2 3 2" xfId="1244"/>
    <cellStyle name="常规 12 2 2 3 2 2" xfId="1245"/>
    <cellStyle name="常规 12 2 2 3 2 2 2" xfId="6622"/>
    <cellStyle name="常规 12 2 2 3 2 3" xfId="1246"/>
    <cellStyle name="常规 12 2 2 3 2 3 2" xfId="6623"/>
    <cellStyle name="常规 12 2 2 3 2 4" xfId="1247"/>
    <cellStyle name="常规 12 2 2 3 2 4 2" xfId="6624"/>
    <cellStyle name="常规 12 2 2 3 2 5" xfId="6621"/>
    <cellStyle name="常规 12 2 2 3 3" xfId="1248"/>
    <cellStyle name="常规 12 2 2 3 3 2" xfId="6625"/>
    <cellStyle name="常规 12 2 2 3 4" xfId="1249"/>
    <cellStyle name="常规 12 2 2 3 4 2" xfId="6626"/>
    <cellStyle name="常规 12 2 2 3 5" xfId="6620"/>
    <cellStyle name="常规 12 2 2 4" xfId="1250"/>
    <cellStyle name="常规 12 2 2 4 2" xfId="1251"/>
    <cellStyle name="常规 12 2 2 4 2 2" xfId="1252"/>
    <cellStyle name="常规 12 2 2 4 2 2 2" xfId="6629"/>
    <cellStyle name="常规 12 2 2 4 2 3" xfId="1253"/>
    <cellStyle name="常规 12 2 2 4 2 3 2" xfId="6630"/>
    <cellStyle name="常规 12 2 2 4 2 4" xfId="1254"/>
    <cellStyle name="常规 12 2 2 4 2 4 2" xfId="6631"/>
    <cellStyle name="常规 12 2 2 4 2 5" xfId="6628"/>
    <cellStyle name="常规 12 2 2 4 3" xfId="1255"/>
    <cellStyle name="常规 12 2 2 4 3 2" xfId="6632"/>
    <cellStyle name="常规 12 2 2 4 4" xfId="1256"/>
    <cellStyle name="常规 12 2 2 4 4 2" xfId="6633"/>
    <cellStyle name="常规 12 2 2 4 5" xfId="6627"/>
    <cellStyle name="常规 12 2 2 5" xfId="1257"/>
    <cellStyle name="常规 12 2 2 5 2" xfId="1258"/>
    <cellStyle name="常规 12 2 2 5 2 2" xfId="1259"/>
    <cellStyle name="常规 12 2 2 5 2 2 2" xfId="6636"/>
    <cellStyle name="常规 12 2 2 5 2 3" xfId="1260"/>
    <cellStyle name="常规 12 2 2 5 2 3 2" xfId="6637"/>
    <cellStyle name="常规 12 2 2 5 2 4" xfId="1261"/>
    <cellStyle name="常规 12 2 2 5 2 4 2" xfId="6638"/>
    <cellStyle name="常规 12 2 2 5 2 5" xfId="6635"/>
    <cellStyle name="常规 12 2 2 5 3" xfId="1262"/>
    <cellStyle name="常规 12 2 2 5 3 2" xfId="6639"/>
    <cellStyle name="常规 12 2 2 5 4" xfId="1263"/>
    <cellStyle name="常规 12 2 2 5 4 2" xfId="6640"/>
    <cellStyle name="常规 12 2 2 5 5" xfId="6634"/>
    <cellStyle name="常规 12 2 2 6" xfId="1264"/>
    <cellStyle name="常规 12 2 2 6 2" xfId="1265"/>
    <cellStyle name="常规 12 2 2 6 2 2" xfId="1266"/>
    <cellStyle name="常规 12 2 2 6 2 2 2" xfId="6643"/>
    <cellStyle name="常规 12 2 2 6 2 3" xfId="1267"/>
    <cellStyle name="常规 12 2 2 6 2 3 2" xfId="6644"/>
    <cellStyle name="常规 12 2 2 6 2 4" xfId="1268"/>
    <cellStyle name="常规 12 2 2 6 2 4 2" xfId="6645"/>
    <cellStyle name="常规 12 2 2 6 2 5" xfId="6642"/>
    <cellStyle name="常规 12 2 2 6 3" xfId="1269"/>
    <cellStyle name="常规 12 2 2 6 3 2" xfId="6646"/>
    <cellStyle name="常规 12 2 2 6 4" xfId="1270"/>
    <cellStyle name="常规 12 2 2 6 4 2" xfId="6647"/>
    <cellStyle name="常规 12 2 2 6 5" xfId="6641"/>
    <cellStyle name="常规 12 2 2 7" xfId="1271"/>
    <cellStyle name="常规 12 2 2 7 2" xfId="1272"/>
    <cellStyle name="常规 12 2 2 7 2 2" xfId="6649"/>
    <cellStyle name="常规 12 2 2 7 3" xfId="1273"/>
    <cellStyle name="常规 12 2 2 7 3 2" xfId="6650"/>
    <cellStyle name="常规 12 2 2 7 4" xfId="1274"/>
    <cellStyle name="常规 12 2 2 7 4 2" xfId="6651"/>
    <cellStyle name="常规 12 2 2 7 5" xfId="6648"/>
    <cellStyle name="常规 12 2 2 8" xfId="1275"/>
    <cellStyle name="常规 12 2 2 8 2" xfId="6652"/>
    <cellStyle name="常规 12 2 2 9" xfId="1276"/>
    <cellStyle name="常规 12 2 2 9 2" xfId="6653"/>
    <cellStyle name="常规 12 2 3" xfId="1277"/>
    <cellStyle name="常规 12 2 3 2" xfId="1278"/>
    <cellStyle name="常规 12 2 3 2 2" xfId="1279"/>
    <cellStyle name="常规 12 2 3 2 2 2" xfId="1280"/>
    <cellStyle name="常规 12 2 3 2 2 2 2" xfId="6657"/>
    <cellStyle name="常规 12 2 3 2 2 3" xfId="1281"/>
    <cellStyle name="常规 12 2 3 2 2 3 2" xfId="6658"/>
    <cellStyle name="常规 12 2 3 2 2 4" xfId="1282"/>
    <cellStyle name="常规 12 2 3 2 2 4 2" xfId="6659"/>
    <cellStyle name="常规 12 2 3 2 2 5" xfId="6656"/>
    <cellStyle name="常规 12 2 3 2 3" xfId="1283"/>
    <cellStyle name="常规 12 2 3 2 3 2" xfId="6660"/>
    <cellStyle name="常规 12 2 3 2 4" xfId="1284"/>
    <cellStyle name="常规 12 2 3 2 4 2" xfId="6661"/>
    <cellStyle name="常规 12 2 3 2 5" xfId="6655"/>
    <cellStyle name="常规 12 2 3 3" xfId="1285"/>
    <cellStyle name="常规 12 2 3 3 2" xfId="1286"/>
    <cellStyle name="常规 12 2 3 3 2 2" xfId="1287"/>
    <cellStyle name="常规 12 2 3 3 2 2 2" xfId="6664"/>
    <cellStyle name="常规 12 2 3 3 2 3" xfId="1288"/>
    <cellStyle name="常规 12 2 3 3 2 3 2" xfId="6665"/>
    <cellStyle name="常规 12 2 3 3 2 4" xfId="1289"/>
    <cellStyle name="常规 12 2 3 3 2 4 2" xfId="6666"/>
    <cellStyle name="常规 12 2 3 3 2 5" xfId="6663"/>
    <cellStyle name="常规 12 2 3 3 3" xfId="1290"/>
    <cellStyle name="常规 12 2 3 3 3 2" xfId="6667"/>
    <cellStyle name="常规 12 2 3 3 4" xfId="1291"/>
    <cellStyle name="常规 12 2 3 3 4 2" xfId="6668"/>
    <cellStyle name="常规 12 2 3 3 5" xfId="6662"/>
    <cellStyle name="常规 12 2 3 4" xfId="1292"/>
    <cellStyle name="常规 12 2 3 4 2" xfId="1293"/>
    <cellStyle name="常规 12 2 3 4 2 2" xfId="1294"/>
    <cellStyle name="常规 12 2 3 4 2 2 2" xfId="6671"/>
    <cellStyle name="常规 12 2 3 4 2 3" xfId="1295"/>
    <cellStyle name="常规 12 2 3 4 2 3 2" xfId="6672"/>
    <cellStyle name="常规 12 2 3 4 2 4" xfId="1296"/>
    <cellStyle name="常规 12 2 3 4 2 4 2" xfId="6673"/>
    <cellStyle name="常规 12 2 3 4 2 5" xfId="6670"/>
    <cellStyle name="常规 12 2 3 4 3" xfId="1297"/>
    <cellStyle name="常规 12 2 3 4 3 2" xfId="6674"/>
    <cellStyle name="常规 12 2 3 4 4" xfId="1298"/>
    <cellStyle name="常规 12 2 3 4 4 2" xfId="6675"/>
    <cellStyle name="常规 12 2 3 4 5" xfId="6669"/>
    <cellStyle name="常规 12 2 3 5" xfId="1299"/>
    <cellStyle name="常规 12 2 3 5 2" xfId="1300"/>
    <cellStyle name="常规 12 2 3 5 2 2" xfId="6677"/>
    <cellStyle name="常规 12 2 3 5 3" xfId="1301"/>
    <cellStyle name="常规 12 2 3 5 3 2" xfId="6678"/>
    <cellStyle name="常规 12 2 3 5 4" xfId="1302"/>
    <cellStyle name="常规 12 2 3 5 4 2" xfId="6679"/>
    <cellStyle name="常规 12 2 3 5 5" xfId="6676"/>
    <cellStyle name="常规 12 2 3 6" xfId="1303"/>
    <cellStyle name="常规 12 2 3 6 2" xfId="6680"/>
    <cellStyle name="常规 12 2 3 7" xfId="1304"/>
    <cellStyle name="常规 12 2 3 7 2" xfId="6681"/>
    <cellStyle name="常规 12 2 3 8" xfId="6654"/>
    <cellStyle name="常规 12 2 4" xfId="1305"/>
    <cellStyle name="常规 12 2 4 2" xfId="1306"/>
    <cellStyle name="常规 12 2 4 2 2" xfId="1307"/>
    <cellStyle name="常规 12 2 4 2 2 2" xfId="1308"/>
    <cellStyle name="常规 12 2 4 2 2 2 2" xfId="6685"/>
    <cellStyle name="常规 12 2 4 2 2 3" xfId="1309"/>
    <cellStyle name="常规 12 2 4 2 2 3 2" xfId="6686"/>
    <cellStyle name="常规 12 2 4 2 2 4" xfId="1310"/>
    <cellStyle name="常规 12 2 4 2 2 4 2" xfId="6687"/>
    <cellStyle name="常规 12 2 4 2 2 5" xfId="6684"/>
    <cellStyle name="常规 12 2 4 2 3" xfId="1311"/>
    <cellStyle name="常规 12 2 4 2 3 2" xfId="6688"/>
    <cellStyle name="常规 12 2 4 2 4" xfId="1312"/>
    <cellStyle name="常规 12 2 4 2 4 2" xfId="6689"/>
    <cellStyle name="常规 12 2 4 2 5" xfId="6683"/>
    <cellStyle name="常规 12 2 4 3" xfId="1313"/>
    <cellStyle name="常规 12 2 4 3 2" xfId="1314"/>
    <cellStyle name="常规 12 2 4 3 2 2" xfId="1315"/>
    <cellStyle name="常规 12 2 4 3 2 2 2" xfId="6692"/>
    <cellStyle name="常规 12 2 4 3 2 3" xfId="1316"/>
    <cellStyle name="常规 12 2 4 3 2 3 2" xfId="6693"/>
    <cellStyle name="常规 12 2 4 3 2 4" xfId="1317"/>
    <cellStyle name="常规 12 2 4 3 2 4 2" xfId="6694"/>
    <cellStyle name="常规 12 2 4 3 2 5" xfId="6691"/>
    <cellStyle name="常规 12 2 4 3 3" xfId="1318"/>
    <cellStyle name="常规 12 2 4 3 3 2" xfId="6695"/>
    <cellStyle name="常规 12 2 4 3 4" xfId="1319"/>
    <cellStyle name="常规 12 2 4 3 4 2" xfId="6696"/>
    <cellStyle name="常规 12 2 4 3 5" xfId="6690"/>
    <cellStyle name="常规 12 2 4 4" xfId="1320"/>
    <cellStyle name="常规 12 2 4 4 2" xfId="1321"/>
    <cellStyle name="常规 12 2 4 4 2 2" xfId="1322"/>
    <cellStyle name="常规 12 2 4 4 2 2 2" xfId="6699"/>
    <cellStyle name="常规 12 2 4 4 2 3" xfId="1323"/>
    <cellStyle name="常规 12 2 4 4 2 3 2" xfId="6700"/>
    <cellStyle name="常规 12 2 4 4 2 4" xfId="1324"/>
    <cellStyle name="常规 12 2 4 4 2 4 2" xfId="6701"/>
    <cellStyle name="常规 12 2 4 4 2 5" xfId="6698"/>
    <cellStyle name="常规 12 2 4 4 3" xfId="1325"/>
    <cellStyle name="常规 12 2 4 4 3 2" xfId="6702"/>
    <cellStyle name="常规 12 2 4 4 4" xfId="1326"/>
    <cellStyle name="常规 12 2 4 4 4 2" xfId="6703"/>
    <cellStyle name="常规 12 2 4 4 5" xfId="6697"/>
    <cellStyle name="常规 12 2 4 5" xfId="1327"/>
    <cellStyle name="常规 12 2 4 5 2" xfId="1328"/>
    <cellStyle name="常规 12 2 4 5 2 2" xfId="6705"/>
    <cellStyle name="常规 12 2 4 5 3" xfId="1329"/>
    <cellStyle name="常规 12 2 4 5 3 2" xfId="6706"/>
    <cellStyle name="常规 12 2 4 5 4" xfId="1330"/>
    <cellStyle name="常规 12 2 4 5 4 2" xfId="6707"/>
    <cellStyle name="常规 12 2 4 5 5" xfId="6704"/>
    <cellStyle name="常规 12 2 4 6" xfId="1331"/>
    <cellStyle name="常规 12 2 4 6 2" xfId="6708"/>
    <cellStyle name="常规 12 2 4 7" xfId="1332"/>
    <cellStyle name="常规 12 2 4 7 2" xfId="6709"/>
    <cellStyle name="常规 12 2 4 8" xfId="6682"/>
    <cellStyle name="常规 12 2 5" xfId="1333"/>
    <cellStyle name="常规 12 2 5 2" xfId="1334"/>
    <cellStyle name="常规 12 2 5 2 2" xfId="1335"/>
    <cellStyle name="常规 12 2 5 2 2 2" xfId="6712"/>
    <cellStyle name="常规 12 2 5 2 3" xfId="1336"/>
    <cellStyle name="常规 12 2 5 2 3 2" xfId="6713"/>
    <cellStyle name="常规 12 2 5 2 4" xfId="1337"/>
    <cellStyle name="常规 12 2 5 2 4 2" xfId="6714"/>
    <cellStyle name="常规 12 2 5 2 5" xfId="6711"/>
    <cellStyle name="常规 12 2 5 3" xfId="1338"/>
    <cellStyle name="常规 12 2 5 3 2" xfId="6715"/>
    <cellStyle name="常规 12 2 5 4" xfId="1339"/>
    <cellStyle name="常规 12 2 5 4 2" xfId="6716"/>
    <cellStyle name="常规 12 2 5 5" xfId="6710"/>
    <cellStyle name="常规 12 2 6" xfId="1340"/>
    <cellStyle name="常规 12 2 6 2" xfId="1341"/>
    <cellStyle name="常规 12 2 6 2 2" xfId="1342"/>
    <cellStyle name="常规 12 2 6 2 2 2" xfId="6719"/>
    <cellStyle name="常规 12 2 6 2 3" xfId="1343"/>
    <cellStyle name="常规 12 2 6 2 3 2" xfId="6720"/>
    <cellStyle name="常规 12 2 6 2 4" xfId="1344"/>
    <cellStyle name="常规 12 2 6 2 4 2" xfId="6721"/>
    <cellStyle name="常规 12 2 6 2 5" xfId="6718"/>
    <cellStyle name="常规 12 2 6 3" xfId="1345"/>
    <cellStyle name="常规 12 2 6 3 2" xfId="6722"/>
    <cellStyle name="常规 12 2 6 4" xfId="1346"/>
    <cellStyle name="常规 12 2 6 4 2" xfId="6723"/>
    <cellStyle name="常规 12 2 6 5" xfId="6717"/>
    <cellStyle name="常规 12 2 7" xfId="1347"/>
    <cellStyle name="常规 12 2 7 2" xfId="1348"/>
    <cellStyle name="常规 12 2 7 2 2" xfId="1349"/>
    <cellStyle name="常规 12 2 7 2 2 2" xfId="6726"/>
    <cellStyle name="常规 12 2 7 2 3" xfId="1350"/>
    <cellStyle name="常规 12 2 7 2 3 2" xfId="6727"/>
    <cellStyle name="常规 12 2 7 2 4" xfId="1351"/>
    <cellStyle name="常规 12 2 7 2 4 2" xfId="6728"/>
    <cellStyle name="常规 12 2 7 2 5" xfId="6725"/>
    <cellStyle name="常规 12 2 7 3" xfId="1352"/>
    <cellStyle name="常规 12 2 7 3 2" xfId="6729"/>
    <cellStyle name="常规 12 2 7 4" xfId="1353"/>
    <cellStyle name="常规 12 2 7 4 2" xfId="6730"/>
    <cellStyle name="常规 12 2 7 5" xfId="6724"/>
    <cellStyle name="常规 12 2 8" xfId="1354"/>
    <cellStyle name="常规 12 2 8 2" xfId="1355"/>
    <cellStyle name="常规 12 2 8 2 2" xfId="6732"/>
    <cellStyle name="常规 12 2 8 3" xfId="1356"/>
    <cellStyle name="常规 12 2 8 3 2" xfId="6733"/>
    <cellStyle name="常规 12 2 8 4" xfId="1357"/>
    <cellStyle name="常规 12 2 8 4 2" xfId="6734"/>
    <cellStyle name="常规 12 2 8 5" xfId="6731"/>
    <cellStyle name="常规 12 2 9" xfId="1358"/>
    <cellStyle name="常规 12 2 9 2" xfId="6735"/>
    <cellStyle name="常规 12 3" xfId="1359"/>
    <cellStyle name="常规 12 3 10" xfId="6736"/>
    <cellStyle name="常规 12 3 2" xfId="1360"/>
    <cellStyle name="常规 12 3 2 2" xfId="1361"/>
    <cellStyle name="常规 12 3 2 2 2" xfId="1362"/>
    <cellStyle name="常规 12 3 2 2 2 2" xfId="6739"/>
    <cellStyle name="常规 12 3 2 2 3" xfId="1363"/>
    <cellStyle name="常规 12 3 2 2 3 2" xfId="6740"/>
    <cellStyle name="常规 12 3 2 2 4" xfId="1364"/>
    <cellStyle name="常规 12 3 2 2 4 2" xfId="6741"/>
    <cellStyle name="常规 12 3 2 2 5" xfId="6738"/>
    <cellStyle name="常规 12 3 2 3" xfId="1365"/>
    <cellStyle name="常规 12 3 2 3 2" xfId="6742"/>
    <cellStyle name="常规 12 3 2 4" xfId="1366"/>
    <cellStyle name="常规 12 3 2 4 2" xfId="6743"/>
    <cellStyle name="常规 12 3 2 5" xfId="6737"/>
    <cellStyle name="常规 12 3 3" xfId="1367"/>
    <cellStyle name="常规 12 3 3 2" xfId="1368"/>
    <cellStyle name="常规 12 3 3 2 2" xfId="1369"/>
    <cellStyle name="常规 12 3 3 2 2 2" xfId="6746"/>
    <cellStyle name="常规 12 3 3 2 3" xfId="1370"/>
    <cellStyle name="常规 12 3 3 2 3 2" xfId="6747"/>
    <cellStyle name="常规 12 3 3 2 4" xfId="1371"/>
    <cellStyle name="常规 12 3 3 2 4 2" xfId="6748"/>
    <cellStyle name="常规 12 3 3 2 5" xfId="6745"/>
    <cellStyle name="常规 12 3 3 3" xfId="1372"/>
    <cellStyle name="常规 12 3 3 3 2" xfId="6749"/>
    <cellStyle name="常规 12 3 3 4" xfId="1373"/>
    <cellStyle name="常规 12 3 3 4 2" xfId="6750"/>
    <cellStyle name="常规 12 3 3 5" xfId="6744"/>
    <cellStyle name="常规 12 3 4" xfId="1374"/>
    <cellStyle name="常规 12 3 4 2" xfId="1375"/>
    <cellStyle name="常规 12 3 4 2 2" xfId="1376"/>
    <cellStyle name="常规 12 3 4 2 2 2" xfId="6753"/>
    <cellStyle name="常规 12 3 4 2 3" xfId="1377"/>
    <cellStyle name="常规 12 3 4 2 3 2" xfId="6754"/>
    <cellStyle name="常规 12 3 4 2 4" xfId="1378"/>
    <cellStyle name="常规 12 3 4 2 4 2" xfId="6755"/>
    <cellStyle name="常规 12 3 4 2 5" xfId="6752"/>
    <cellStyle name="常规 12 3 4 3" xfId="1379"/>
    <cellStyle name="常规 12 3 4 3 2" xfId="6756"/>
    <cellStyle name="常规 12 3 4 4" xfId="1380"/>
    <cellStyle name="常规 12 3 4 4 2" xfId="6757"/>
    <cellStyle name="常规 12 3 4 5" xfId="6751"/>
    <cellStyle name="常规 12 3 5" xfId="1381"/>
    <cellStyle name="常规 12 3 5 2" xfId="1382"/>
    <cellStyle name="常规 12 3 5 2 2" xfId="1383"/>
    <cellStyle name="常规 12 3 5 2 2 2" xfId="6760"/>
    <cellStyle name="常规 12 3 5 2 3" xfId="1384"/>
    <cellStyle name="常规 12 3 5 2 3 2" xfId="6761"/>
    <cellStyle name="常规 12 3 5 2 4" xfId="1385"/>
    <cellStyle name="常规 12 3 5 2 4 2" xfId="6762"/>
    <cellStyle name="常规 12 3 5 2 5" xfId="6759"/>
    <cellStyle name="常规 12 3 5 3" xfId="1386"/>
    <cellStyle name="常规 12 3 5 3 2" xfId="6763"/>
    <cellStyle name="常规 12 3 5 4" xfId="1387"/>
    <cellStyle name="常规 12 3 5 4 2" xfId="6764"/>
    <cellStyle name="常规 12 3 5 5" xfId="6758"/>
    <cellStyle name="常规 12 3 6" xfId="1388"/>
    <cellStyle name="常规 12 3 6 2" xfId="1389"/>
    <cellStyle name="常规 12 3 6 2 2" xfId="1390"/>
    <cellStyle name="常规 12 3 6 2 2 2" xfId="6767"/>
    <cellStyle name="常规 12 3 6 2 3" xfId="1391"/>
    <cellStyle name="常规 12 3 6 2 3 2" xfId="6768"/>
    <cellStyle name="常规 12 3 6 2 4" xfId="1392"/>
    <cellStyle name="常规 12 3 6 2 4 2" xfId="6769"/>
    <cellStyle name="常规 12 3 6 2 5" xfId="6766"/>
    <cellStyle name="常规 12 3 6 3" xfId="1393"/>
    <cellStyle name="常规 12 3 6 3 2" xfId="6770"/>
    <cellStyle name="常规 12 3 6 4" xfId="1394"/>
    <cellStyle name="常规 12 3 6 4 2" xfId="6771"/>
    <cellStyle name="常规 12 3 6 5" xfId="6765"/>
    <cellStyle name="常规 12 3 7" xfId="1395"/>
    <cellStyle name="常规 12 3 7 2" xfId="1396"/>
    <cellStyle name="常规 12 3 7 2 2" xfId="6773"/>
    <cellStyle name="常规 12 3 7 3" xfId="1397"/>
    <cellStyle name="常规 12 3 7 3 2" xfId="6774"/>
    <cellStyle name="常规 12 3 7 4" xfId="1398"/>
    <cellStyle name="常规 12 3 7 4 2" xfId="6775"/>
    <cellStyle name="常规 12 3 7 5" xfId="6772"/>
    <cellStyle name="常规 12 3 8" xfId="1399"/>
    <cellStyle name="常规 12 3 8 2" xfId="6776"/>
    <cellStyle name="常规 12 3 9" xfId="1400"/>
    <cellStyle name="常规 12 3 9 2" xfId="6777"/>
    <cellStyle name="常规 12 4" xfId="1401"/>
    <cellStyle name="常规 12 4 2" xfId="1402"/>
    <cellStyle name="常规 12 4 2 2" xfId="1403"/>
    <cellStyle name="常规 12 4 2 2 2" xfId="1404"/>
    <cellStyle name="常规 12 4 2 2 2 2" xfId="6781"/>
    <cellStyle name="常规 12 4 2 2 3" xfId="1405"/>
    <cellStyle name="常规 12 4 2 2 3 2" xfId="6782"/>
    <cellStyle name="常规 12 4 2 2 4" xfId="1406"/>
    <cellStyle name="常规 12 4 2 2 4 2" xfId="6783"/>
    <cellStyle name="常规 12 4 2 2 5" xfId="6780"/>
    <cellStyle name="常规 12 4 2 3" xfId="1407"/>
    <cellStyle name="常规 12 4 2 3 2" xfId="6784"/>
    <cellStyle name="常规 12 4 2 4" xfId="1408"/>
    <cellStyle name="常规 12 4 2 4 2" xfId="6785"/>
    <cellStyle name="常规 12 4 2 5" xfId="6779"/>
    <cellStyle name="常规 12 4 3" xfId="1409"/>
    <cellStyle name="常规 12 4 3 2" xfId="1410"/>
    <cellStyle name="常规 12 4 3 2 2" xfId="1411"/>
    <cellStyle name="常规 12 4 3 2 2 2" xfId="6788"/>
    <cellStyle name="常规 12 4 3 2 3" xfId="1412"/>
    <cellStyle name="常规 12 4 3 2 3 2" xfId="6789"/>
    <cellStyle name="常规 12 4 3 2 4" xfId="1413"/>
    <cellStyle name="常规 12 4 3 2 4 2" xfId="6790"/>
    <cellStyle name="常规 12 4 3 2 5" xfId="6787"/>
    <cellStyle name="常规 12 4 3 3" xfId="1414"/>
    <cellStyle name="常规 12 4 3 3 2" xfId="6791"/>
    <cellStyle name="常规 12 4 3 4" xfId="1415"/>
    <cellStyle name="常规 12 4 3 4 2" xfId="6792"/>
    <cellStyle name="常规 12 4 3 5" xfId="6786"/>
    <cellStyle name="常规 12 4 4" xfId="1416"/>
    <cellStyle name="常规 12 4 4 2" xfId="1417"/>
    <cellStyle name="常规 12 4 4 2 2" xfId="1418"/>
    <cellStyle name="常规 12 4 4 2 2 2" xfId="6795"/>
    <cellStyle name="常规 12 4 4 2 3" xfId="1419"/>
    <cellStyle name="常规 12 4 4 2 3 2" xfId="6796"/>
    <cellStyle name="常规 12 4 4 2 4" xfId="1420"/>
    <cellStyle name="常规 12 4 4 2 4 2" xfId="6797"/>
    <cellStyle name="常规 12 4 4 2 5" xfId="6794"/>
    <cellStyle name="常规 12 4 4 3" xfId="1421"/>
    <cellStyle name="常规 12 4 4 3 2" xfId="6798"/>
    <cellStyle name="常规 12 4 4 4" xfId="1422"/>
    <cellStyle name="常规 12 4 4 4 2" xfId="6799"/>
    <cellStyle name="常规 12 4 4 5" xfId="6793"/>
    <cellStyle name="常规 12 4 5" xfId="1423"/>
    <cellStyle name="常规 12 4 5 2" xfId="1424"/>
    <cellStyle name="常规 12 4 5 2 2" xfId="6801"/>
    <cellStyle name="常规 12 4 5 3" xfId="1425"/>
    <cellStyle name="常规 12 4 5 3 2" xfId="6802"/>
    <cellStyle name="常规 12 4 5 4" xfId="1426"/>
    <cellStyle name="常规 12 4 5 4 2" xfId="6803"/>
    <cellStyle name="常规 12 4 5 5" xfId="6800"/>
    <cellStyle name="常规 12 4 6" xfId="1427"/>
    <cellStyle name="常规 12 4 6 2" xfId="6804"/>
    <cellStyle name="常规 12 4 7" xfId="1428"/>
    <cellStyle name="常规 12 4 7 2" xfId="6805"/>
    <cellStyle name="常规 12 4 8" xfId="6778"/>
    <cellStyle name="常规 12 5" xfId="1429"/>
    <cellStyle name="常规 12 5 2" xfId="1430"/>
    <cellStyle name="常规 12 5 2 2" xfId="1431"/>
    <cellStyle name="常规 12 5 2 2 2" xfId="1432"/>
    <cellStyle name="常规 12 5 2 2 2 2" xfId="6809"/>
    <cellStyle name="常规 12 5 2 2 3" xfId="1433"/>
    <cellStyle name="常规 12 5 2 2 3 2" xfId="6810"/>
    <cellStyle name="常规 12 5 2 2 4" xfId="1434"/>
    <cellStyle name="常规 12 5 2 2 4 2" xfId="6811"/>
    <cellStyle name="常规 12 5 2 2 5" xfId="6808"/>
    <cellStyle name="常规 12 5 2 3" xfId="1435"/>
    <cellStyle name="常规 12 5 2 3 2" xfId="6812"/>
    <cellStyle name="常规 12 5 2 4" xfId="1436"/>
    <cellStyle name="常规 12 5 2 4 2" xfId="6813"/>
    <cellStyle name="常规 12 5 2 5" xfId="6807"/>
    <cellStyle name="常规 12 5 3" xfId="1437"/>
    <cellStyle name="常规 12 5 3 2" xfId="1438"/>
    <cellStyle name="常规 12 5 3 2 2" xfId="1439"/>
    <cellStyle name="常规 12 5 3 2 2 2" xfId="6816"/>
    <cellStyle name="常规 12 5 3 2 3" xfId="1440"/>
    <cellStyle name="常规 12 5 3 2 3 2" xfId="6817"/>
    <cellStyle name="常规 12 5 3 2 4" xfId="1441"/>
    <cellStyle name="常规 12 5 3 2 4 2" xfId="6818"/>
    <cellStyle name="常规 12 5 3 2 5" xfId="6815"/>
    <cellStyle name="常规 12 5 3 3" xfId="1442"/>
    <cellStyle name="常规 12 5 3 3 2" xfId="6819"/>
    <cellStyle name="常规 12 5 3 4" xfId="1443"/>
    <cellStyle name="常规 12 5 3 4 2" xfId="6820"/>
    <cellStyle name="常规 12 5 3 5" xfId="6814"/>
    <cellStyle name="常规 12 5 4" xfId="1444"/>
    <cellStyle name="常规 12 5 4 2" xfId="1445"/>
    <cellStyle name="常规 12 5 4 2 2" xfId="1446"/>
    <cellStyle name="常规 12 5 4 2 2 2" xfId="6823"/>
    <cellStyle name="常规 12 5 4 2 3" xfId="1447"/>
    <cellStyle name="常规 12 5 4 2 3 2" xfId="6824"/>
    <cellStyle name="常规 12 5 4 2 4" xfId="1448"/>
    <cellStyle name="常规 12 5 4 2 4 2" xfId="6825"/>
    <cellStyle name="常规 12 5 4 2 5" xfId="6822"/>
    <cellStyle name="常规 12 5 4 3" xfId="1449"/>
    <cellStyle name="常规 12 5 4 3 2" xfId="6826"/>
    <cellStyle name="常规 12 5 4 4" xfId="1450"/>
    <cellStyle name="常规 12 5 4 4 2" xfId="6827"/>
    <cellStyle name="常规 12 5 4 5" xfId="6821"/>
    <cellStyle name="常规 12 5 5" xfId="1451"/>
    <cellStyle name="常规 12 5 5 2" xfId="1452"/>
    <cellStyle name="常规 12 5 5 2 2" xfId="6829"/>
    <cellStyle name="常规 12 5 5 3" xfId="1453"/>
    <cellStyle name="常规 12 5 5 3 2" xfId="6830"/>
    <cellStyle name="常规 12 5 5 4" xfId="1454"/>
    <cellStyle name="常规 12 5 5 4 2" xfId="6831"/>
    <cellStyle name="常规 12 5 5 5" xfId="6828"/>
    <cellStyle name="常规 12 5 6" xfId="1455"/>
    <cellStyle name="常规 12 5 6 2" xfId="6832"/>
    <cellStyle name="常规 12 5 7" xfId="1456"/>
    <cellStyle name="常规 12 5 7 2" xfId="6833"/>
    <cellStyle name="常规 12 5 8" xfId="6806"/>
    <cellStyle name="常规 12 6" xfId="1457"/>
    <cellStyle name="常规 12 6 2" xfId="1458"/>
    <cellStyle name="常规 12 6 2 2" xfId="1459"/>
    <cellStyle name="常规 12 6 2 2 2" xfId="1460"/>
    <cellStyle name="常规 12 6 2 2 2 2" xfId="6837"/>
    <cellStyle name="常规 12 6 2 2 3" xfId="1461"/>
    <cellStyle name="常规 12 6 2 2 3 2" xfId="6838"/>
    <cellStyle name="常规 12 6 2 2 4" xfId="1462"/>
    <cellStyle name="常规 12 6 2 2 4 2" xfId="6839"/>
    <cellStyle name="常规 12 6 2 2 5" xfId="6836"/>
    <cellStyle name="常规 12 6 2 3" xfId="1463"/>
    <cellStyle name="常规 12 6 2 3 2" xfId="6840"/>
    <cellStyle name="常规 12 6 2 4" xfId="1464"/>
    <cellStyle name="常规 12 6 2 4 2" xfId="6841"/>
    <cellStyle name="常规 12 6 2 5" xfId="6835"/>
    <cellStyle name="常规 12 6 3" xfId="1465"/>
    <cellStyle name="常规 12 6 3 2" xfId="1466"/>
    <cellStyle name="常规 12 6 3 2 2" xfId="1467"/>
    <cellStyle name="常规 12 6 3 2 2 2" xfId="6844"/>
    <cellStyle name="常规 12 6 3 2 3" xfId="1468"/>
    <cellStyle name="常规 12 6 3 2 3 2" xfId="6845"/>
    <cellStyle name="常规 12 6 3 2 4" xfId="1469"/>
    <cellStyle name="常规 12 6 3 2 4 2" xfId="6846"/>
    <cellStyle name="常规 12 6 3 2 5" xfId="6843"/>
    <cellStyle name="常规 12 6 3 3" xfId="1470"/>
    <cellStyle name="常规 12 6 3 3 2" xfId="6847"/>
    <cellStyle name="常规 12 6 3 4" xfId="1471"/>
    <cellStyle name="常规 12 6 3 4 2" xfId="6848"/>
    <cellStyle name="常规 12 6 3 5" xfId="6842"/>
    <cellStyle name="常规 12 6 4" xfId="1472"/>
    <cellStyle name="常规 12 6 4 2" xfId="1473"/>
    <cellStyle name="常规 12 6 4 2 2" xfId="1474"/>
    <cellStyle name="常规 12 6 4 2 2 2" xfId="6851"/>
    <cellStyle name="常规 12 6 4 2 3" xfId="1475"/>
    <cellStyle name="常规 12 6 4 2 3 2" xfId="6852"/>
    <cellStyle name="常规 12 6 4 2 4" xfId="1476"/>
    <cellStyle name="常规 12 6 4 2 4 2" xfId="6853"/>
    <cellStyle name="常规 12 6 4 2 5" xfId="6850"/>
    <cellStyle name="常规 12 6 4 3" xfId="1477"/>
    <cellStyle name="常规 12 6 4 3 2" xfId="6854"/>
    <cellStyle name="常规 12 6 4 4" xfId="1478"/>
    <cellStyle name="常规 12 6 4 4 2" xfId="6855"/>
    <cellStyle name="常规 12 6 4 5" xfId="6849"/>
    <cellStyle name="常规 12 6 5" xfId="1479"/>
    <cellStyle name="常规 12 6 5 2" xfId="1480"/>
    <cellStyle name="常规 12 6 5 2 2" xfId="6857"/>
    <cellStyle name="常规 12 6 5 3" xfId="1481"/>
    <cellStyle name="常规 12 6 5 3 2" xfId="6858"/>
    <cellStyle name="常规 12 6 5 4" xfId="1482"/>
    <cellStyle name="常规 12 6 5 4 2" xfId="6859"/>
    <cellStyle name="常规 12 6 5 5" xfId="6856"/>
    <cellStyle name="常规 12 6 6" xfId="1483"/>
    <cellStyle name="常规 12 6 6 2" xfId="6860"/>
    <cellStyle name="常规 12 6 7" xfId="1484"/>
    <cellStyle name="常规 12 6 7 2" xfId="6861"/>
    <cellStyle name="常规 12 6 8" xfId="6834"/>
    <cellStyle name="常规 12 7" xfId="1485"/>
    <cellStyle name="常规 12 7 2" xfId="1486"/>
    <cellStyle name="常规 12 7 2 2" xfId="1487"/>
    <cellStyle name="常规 12 7 2 2 2" xfId="1488"/>
    <cellStyle name="常规 12 7 2 2 2 2" xfId="6865"/>
    <cellStyle name="常规 12 7 2 2 3" xfId="1489"/>
    <cellStyle name="常规 12 7 2 2 3 2" xfId="6866"/>
    <cellStyle name="常规 12 7 2 2 4" xfId="1490"/>
    <cellStyle name="常规 12 7 2 2 4 2" xfId="6867"/>
    <cellStyle name="常规 12 7 2 2 5" xfId="6864"/>
    <cellStyle name="常规 12 7 2 3" xfId="1491"/>
    <cellStyle name="常规 12 7 2 3 2" xfId="6868"/>
    <cellStyle name="常规 12 7 2 4" xfId="1492"/>
    <cellStyle name="常规 12 7 2 4 2" xfId="6869"/>
    <cellStyle name="常规 12 7 2 5" xfId="6863"/>
    <cellStyle name="常规 12 7 3" xfId="1493"/>
    <cellStyle name="常规 12 7 3 2" xfId="1494"/>
    <cellStyle name="常规 12 7 3 2 2" xfId="1495"/>
    <cellStyle name="常规 12 7 3 2 2 2" xfId="6872"/>
    <cellStyle name="常规 12 7 3 2 3" xfId="1496"/>
    <cellStyle name="常规 12 7 3 2 3 2" xfId="6873"/>
    <cellStyle name="常规 12 7 3 2 4" xfId="1497"/>
    <cellStyle name="常规 12 7 3 2 4 2" xfId="6874"/>
    <cellStyle name="常规 12 7 3 2 5" xfId="6871"/>
    <cellStyle name="常规 12 7 3 3" xfId="1498"/>
    <cellStyle name="常规 12 7 3 3 2" xfId="6875"/>
    <cellStyle name="常规 12 7 3 4" xfId="1499"/>
    <cellStyle name="常规 12 7 3 4 2" xfId="6876"/>
    <cellStyle name="常规 12 7 3 5" xfId="6870"/>
    <cellStyle name="常规 12 7 4" xfId="1500"/>
    <cellStyle name="常规 12 7 4 2" xfId="1501"/>
    <cellStyle name="常规 12 7 4 2 2" xfId="6878"/>
    <cellStyle name="常规 12 7 4 3" xfId="1502"/>
    <cellStyle name="常规 12 7 4 3 2" xfId="6879"/>
    <cellStyle name="常规 12 7 4 4" xfId="1503"/>
    <cellStyle name="常规 12 7 4 4 2" xfId="6880"/>
    <cellStyle name="常规 12 7 4 5" xfId="6877"/>
    <cellStyle name="常规 12 7 5" xfId="1504"/>
    <cellStyle name="常规 12 7 5 2" xfId="6881"/>
    <cellStyle name="常规 12 7 6" xfId="1505"/>
    <cellStyle name="常规 12 7 6 2" xfId="6882"/>
    <cellStyle name="常规 12 7 7" xfId="6862"/>
    <cellStyle name="常规 12 8" xfId="1506"/>
    <cellStyle name="常规 12 8 2" xfId="1507"/>
    <cellStyle name="常规 12 8 2 2" xfId="1508"/>
    <cellStyle name="常规 12 8 2 2 2" xfId="6885"/>
    <cellStyle name="常规 12 8 2 2 2 2" xfId="12121"/>
    <cellStyle name="常规 12 8 2 2 2 2 2" xfId="30413"/>
    <cellStyle name="常规 12 8 2 2 2 3" xfId="26363"/>
    <cellStyle name="常规 12 8 2 2 3" xfId="22747"/>
    <cellStyle name="常规 12 8 2 3" xfId="6884"/>
    <cellStyle name="常规 12 8 2 3 2" xfId="12122"/>
    <cellStyle name="常规 12 8 2 3 2 2" xfId="30414"/>
    <cellStyle name="常规 12 8 2 3 3" xfId="26362"/>
    <cellStyle name="常规 12 8 2 4" xfId="22746"/>
    <cellStyle name="常规 12 8 3" xfId="1509"/>
    <cellStyle name="常规 12 8 3 2" xfId="1510"/>
    <cellStyle name="常规 12 8 3 2 2" xfId="6887"/>
    <cellStyle name="常规 12 8 3 2 2 2" xfId="12123"/>
    <cellStyle name="常规 12 8 3 2 2 2 2" xfId="30415"/>
    <cellStyle name="常规 12 8 3 2 2 3" xfId="26365"/>
    <cellStyle name="常规 12 8 3 2 3" xfId="22749"/>
    <cellStyle name="常规 12 8 3 3" xfId="6886"/>
    <cellStyle name="常规 12 8 3 3 2" xfId="12124"/>
    <cellStyle name="常规 12 8 3 3 2 2" xfId="30416"/>
    <cellStyle name="常规 12 8 3 3 3" xfId="26364"/>
    <cellStyle name="常规 12 8 3 4" xfId="22748"/>
    <cellStyle name="常规 12 8 4" xfId="1511"/>
    <cellStyle name="常规 12 8 4 2" xfId="1512"/>
    <cellStyle name="常规 12 8 4 2 2" xfId="6889"/>
    <cellStyle name="常规 12 8 4 2 2 2" xfId="12125"/>
    <cellStyle name="常规 12 8 4 2 2 2 2" xfId="30417"/>
    <cellStyle name="常规 12 8 4 2 2 3" xfId="26367"/>
    <cellStyle name="常规 12 8 4 2 3" xfId="22751"/>
    <cellStyle name="常规 12 8 4 3" xfId="1513"/>
    <cellStyle name="常规 12 8 4 3 2" xfId="6890"/>
    <cellStyle name="常规 12 8 4 3 2 2" xfId="12126"/>
    <cellStyle name="常规 12 8 4 3 2 2 2" xfId="30418"/>
    <cellStyle name="常规 12 8 4 3 2 3" xfId="26368"/>
    <cellStyle name="常规 12 8 4 3 3" xfId="22752"/>
    <cellStyle name="常规 12 8 4 4" xfId="6888"/>
    <cellStyle name="常规 12 8 4 4 2" xfId="12127"/>
    <cellStyle name="常规 12 8 4 4 2 2" xfId="30419"/>
    <cellStyle name="常规 12 8 4 4 3" xfId="26366"/>
    <cellStyle name="常规 12 8 4 5" xfId="22750"/>
    <cellStyle name="常规 12 8 5" xfId="1514"/>
    <cellStyle name="常规 12 8 5 2" xfId="6891"/>
    <cellStyle name="常规 12 8 5 2 2" xfId="12128"/>
    <cellStyle name="常规 12 8 5 2 2 2" xfId="30420"/>
    <cellStyle name="常规 12 8 5 2 3" xfId="26369"/>
    <cellStyle name="常规 12 8 5 3" xfId="22753"/>
    <cellStyle name="常规 12 8 6" xfId="1515"/>
    <cellStyle name="常规 12 8 6 2" xfId="6892"/>
    <cellStyle name="常规 12 8 6 2 2" xfId="12129"/>
    <cellStyle name="常规 12 8 6 2 2 2" xfId="30421"/>
    <cellStyle name="常规 12 8 6 2 3" xfId="26370"/>
    <cellStyle name="常规 12 8 6 3" xfId="22754"/>
    <cellStyle name="常规 12 8 7" xfId="6883"/>
    <cellStyle name="常规 12 8 7 2" xfId="12130"/>
    <cellStyle name="常规 12 8 7 2 2" xfId="30422"/>
    <cellStyle name="常规 12 8 7 3" xfId="26361"/>
    <cellStyle name="常规 12 8 8" xfId="22745"/>
    <cellStyle name="常规 12 9" xfId="1516"/>
    <cellStyle name="常规 12 9 2" xfId="1517"/>
    <cellStyle name="常规 12 9 2 2" xfId="1518"/>
    <cellStyle name="常规 12 9 2 2 2" xfId="6895"/>
    <cellStyle name="常规 12 9 2 3" xfId="1519"/>
    <cellStyle name="常规 12 9 2 3 2" xfId="6896"/>
    <cellStyle name="常规 12 9 2 4" xfId="1520"/>
    <cellStyle name="常规 12 9 2 4 2" xfId="6897"/>
    <cellStyle name="常规 12 9 2 5" xfId="6894"/>
    <cellStyle name="常规 12 9 3" xfId="1521"/>
    <cellStyle name="常规 12 9 3 2" xfId="6898"/>
    <cellStyle name="常规 12 9 4" xfId="1522"/>
    <cellStyle name="常规 12 9 4 2" xfId="6899"/>
    <cellStyle name="常规 12 9 5" xfId="6893"/>
    <cellStyle name="常规 13" xfId="1523"/>
    <cellStyle name="常规 13 10" xfId="1524"/>
    <cellStyle name="常规 13 10 2" xfId="6901"/>
    <cellStyle name="常规 13 10 2 2" xfId="12131"/>
    <cellStyle name="常规 13 10 2 2 2" xfId="30423"/>
    <cellStyle name="常规 13 10 2 3" xfId="26372"/>
    <cellStyle name="常规 13 10 3" xfId="22756"/>
    <cellStyle name="常规 13 11" xfId="6900"/>
    <cellStyle name="常规 13 11 2" xfId="12132"/>
    <cellStyle name="常规 13 11 2 2" xfId="30424"/>
    <cellStyle name="常规 13 11 3" xfId="26371"/>
    <cellStyle name="常规 13 12" xfId="22755"/>
    <cellStyle name="常规 13 2" xfId="1525"/>
    <cellStyle name="常规 13 2 10" xfId="6902"/>
    <cellStyle name="常规 13 2 10 2" xfId="12133"/>
    <cellStyle name="常规 13 2 10 2 2" xfId="30425"/>
    <cellStyle name="常规 13 2 10 3" xfId="26373"/>
    <cellStyle name="常规 13 2 11" xfId="22757"/>
    <cellStyle name="常规 13 2 2" xfId="1526"/>
    <cellStyle name="常规 13 2 2 10" xfId="6903"/>
    <cellStyle name="常规 13 2 2 2" xfId="1527"/>
    <cellStyle name="常规 13 2 2 2 2" xfId="1528"/>
    <cellStyle name="常规 13 2 2 2 2 2" xfId="1529"/>
    <cellStyle name="常规 13 2 2 2 2 2 2" xfId="6906"/>
    <cellStyle name="常规 13 2 2 2 2 3" xfId="1530"/>
    <cellStyle name="常规 13 2 2 2 2 3 2" xfId="6907"/>
    <cellStyle name="常规 13 2 2 2 2 4" xfId="1531"/>
    <cellStyle name="常规 13 2 2 2 2 4 2" xfId="6908"/>
    <cellStyle name="常规 13 2 2 2 2 5" xfId="6905"/>
    <cellStyle name="常规 13 2 2 2 3" xfId="1532"/>
    <cellStyle name="常规 13 2 2 2 3 2" xfId="6909"/>
    <cellStyle name="常规 13 2 2 2 4" xfId="1533"/>
    <cellStyle name="常规 13 2 2 2 4 2" xfId="6910"/>
    <cellStyle name="常规 13 2 2 2 5" xfId="6904"/>
    <cellStyle name="常规 13 2 2 3" xfId="1534"/>
    <cellStyle name="常规 13 2 2 3 2" xfId="1535"/>
    <cellStyle name="常规 13 2 2 3 2 2" xfId="1536"/>
    <cellStyle name="常规 13 2 2 3 2 2 2" xfId="6913"/>
    <cellStyle name="常规 13 2 2 3 2 3" xfId="1537"/>
    <cellStyle name="常规 13 2 2 3 2 3 2" xfId="6914"/>
    <cellStyle name="常规 13 2 2 3 2 4" xfId="1538"/>
    <cellStyle name="常规 13 2 2 3 2 4 2" xfId="6915"/>
    <cellStyle name="常规 13 2 2 3 2 5" xfId="6912"/>
    <cellStyle name="常规 13 2 2 3 3" xfId="1539"/>
    <cellStyle name="常规 13 2 2 3 3 2" xfId="6916"/>
    <cellStyle name="常规 13 2 2 3 4" xfId="1540"/>
    <cellStyle name="常规 13 2 2 3 4 2" xfId="6917"/>
    <cellStyle name="常规 13 2 2 3 5" xfId="6911"/>
    <cellStyle name="常规 13 2 2 4" xfId="1541"/>
    <cellStyle name="常规 13 2 2 4 2" xfId="1542"/>
    <cellStyle name="常规 13 2 2 4 2 2" xfId="1543"/>
    <cellStyle name="常规 13 2 2 4 2 2 2" xfId="6920"/>
    <cellStyle name="常规 13 2 2 4 2 3" xfId="1544"/>
    <cellStyle name="常规 13 2 2 4 2 3 2" xfId="6921"/>
    <cellStyle name="常规 13 2 2 4 2 4" xfId="1545"/>
    <cellStyle name="常规 13 2 2 4 2 4 2" xfId="6922"/>
    <cellStyle name="常规 13 2 2 4 2 5" xfId="6919"/>
    <cellStyle name="常规 13 2 2 4 3" xfId="1546"/>
    <cellStyle name="常规 13 2 2 4 3 2" xfId="6923"/>
    <cellStyle name="常规 13 2 2 4 4" xfId="1547"/>
    <cellStyle name="常规 13 2 2 4 4 2" xfId="6924"/>
    <cellStyle name="常规 13 2 2 4 5" xfId="6918"/>
    <cellStyle name="常规 13 2 2 5" xfId="1548"/>
    <cellStyle name="常规 13 2 2 5 2" xfId="1549"/>
    <cellStyle name="常规 13 2 2 5 2 2" xfId="1550"/>
    <cellStyle name="常规 13 2 2 5 2 2 2" xfId="6927"/>
    <cellStyle name="常规 13 2 2 5 2 3" xfId="1551"/>
    <cellStyle name="常规 13 2 2 5 2 3 2" xfId="6928"/>
    <cellStyle name="常规 13 2 2 5 2 4" xfId="1552"/>
    <cellStyle name="常规 13 2 2 5 2 4 2" xfId="6929"/>
    <cellStyle name="常规 13 2 2 5 2 5" xfId="6926"/>
    <cellStyle name="常规 13 2 2 5 3" xfId="1553"/>
    <cellStyle name="常规 13 2 2 5 3 2" xfId="6930"/>
    <cellStyle name="常规 13 2 2 5 4" xfId="1554"/>
    <cellStyle name="常规 13 2 2 5 4 2" xfId="6931"/>
    <cellStyle name="常规 13 2 2 5 5" xfId="6925"/>
    <cellStyle name="常规 13 2 2 6" xfId="1555"/>
    <cellStyle name="常规 13 2 2 6 2" xfId="1556"/>
    <cellStyle name="常规 13 2 2 6 2 2" xfId="1557"/>
    <cellStyle name="常规 13 2 2 6 2 2 2" xfId="6934"/>
    <cellStyle name="常规 13 2 2 6 2 3" xfId="1558"/>
    <cellStyle name="常规 13 2 2 6 2 3 2" xfId="6935"/>
    <cellStyle name="常规 13 2 2 6 2 4" xfId="1559"/>
    <cellStyle name="常规 13 2 2 6 2 4 2" xfId="6936"/>
    <cellStyle name="常规 13 2 2 6 2 5" xfId="6933"/>
    <cellStyle name="常规 13 2 2 6 3" xfId="1560"/>
    <cellStyle name="常规 13 2 2 6 3 2" xfId="6937"/>
    <cellStyle name="常规 13 2 2 6 4" xfId="1561"/>
    <cellStyle name="常规 13 2 2 6 4 2" xfId="6938"/>
    <cellStyle name="常规 13 2 2 6 5" xfId="6932"/>
    <cellStyle name="常规 13 2 2 7" xfId="1562"/>
    <cellStyle name="常规 13 2 2 7 2" xfId="1563"/>
    <cellStyle name="常规 13 2 2 7 2 2" xfId="6940"/>
    <cellStyle name="常规 13 2 2 7 3" xfId="1564"/>
    <cellStyle name="常规 13 2 2 7 3 2" xfId="6941"/>
    <cellStyle name="常规 13 2 2 7 4" xfId="1565"/>
    <cellStyle name="常规 13 2 2 7 4 2" xfId="6942"/>
    <cellStyle name="常规 13 2 2 7 5" xfId="6939"/>
    <cellStyle name="常规 13 2 2 8" xfId="1566"/>
    <cellStyle name="常规 13 2 2 8 2" xfId="6943"/>
    <cellStyle name="常规 13 2 2 9" xfId="1567"/>
    <cellStyle name="常规 13 2 2 9 2" xfId="6944"/>
    <cellStyle name="常规 13 2 3" xfId="1568"/>
    <cellStyle name="常规 13 2 3 2" xfId="1569"/>
    <cellStyle name="常规 13 2 3 2 2" xfId="1570"/>
    <cellStyle name="常规 13 2 3 2 2 2" xfId="1571"/>
    <cellStyle name="常规 13 2 3 2 2 2 2" xfId="6948"/>
    <cellStyle name="常规 13 2 3 2 2 3" xfId="1572"/>
    <cellStyle name="常规 13 2 3 2 2 3 2" xfId="6949"/>
    <cellStyle name="常规 13 2 3 2 2 4" xfId="1573"/>
    <cellStyle name="常规 13 2 3 2 2 4 2" xfId="6950"/>
    <cellStyle name="常规 13 2 3 2 2 5" xfId="6947"/>
    <cellStyle name="常规 13 2 3 2 3" xfId="1574"/>
    <cellStyle name="常规 13 2 3 2 3 2" xfId="6951"/>
    <cellStyle name="常规 13 2 3 2 4" xfId="1575"/>
    <cellStyle name="常规 13 2 3 2 4 2" xfId="6952"/>
    <cellStyle name="常规 13 2 3 2 5" xfId="6946"/>
    <cellStyle name="常规 13 2 3 3" xfId="1576"/>
    <cellStyle name="常规 13 2 3 3 2" xfId="1577"/>
    <cellStyle name="常规 13 2 3 3 2 2" xfId="1578"/>
    <cellStyle name="常规 13 2 3 3 2 2 2" xfId="6955"/>
    <cellStyle name="常规 13 2 3 3 2 3" xfId="1579"/>
    <cellStyle name="常规 13 2 3 3 2 3 2" xfId="6956"/>
    <cellStyle name="常规 13 2 3 3 2 4" xfId="1580"/>
    <cellStyle name="常规 13 2 3 3 2 4 2" xfId="6957"/>
    <cellStyle name="常规 13 2 3 3 2 5" xfId="6954"/>
    <cellStyle name="常规 13 2 3 3 3" xfId="1581"/>
    <cellStyle name="常规 13 2 3 3 3 2" xfId="6958"/>
    <cellStyle name="常规 13 2 3 3 4" xfId="1582"/>
    <cellStyle name="常规 13 2 3 3 4 2" xfId="6959"/>
    <cellStyle name="常规 13 2 3 3 5" xfId="6953"/>
    <cellStyle name="常规 13 2 3 4" xfId="1583"/>
    <cellStyle name="常规 13 2 3 4 2" xfId="1584"/>
    <cellStyle name="常规 13 2 3 4 2 2" xfId="6961"/>
    <cellStyle name="常规 13 2 3 4 2 2 2" xfId="12134"/>
    <cellStyle name="常规 13 2 3 4 2 2 2 2" xfId="30426"/>
    <cellStyle name="常规 13 2 3 4 2 2 3" xfId="26375"/>
    <cellStyle name="常规 13 2 3 4 2 3" xfId="22759"/>
    <cellStyle name="常规 13 2 3 4 3" xfId="6960"/>
    <cellStyle name="常规 13 2 3 4 3 2" xfId="12135"/>
    <cellStyle name="常规 13 2 3 4 3 2 2" xfId="30427"/>
    <cellStyle name="常规 13 2 3 4 3 3" xfId="26374"/>
    <cellStyle name="常规 13 2 3 4 4" xfId="22758"/>
    <cellStyle name="常规 13 2 3 5" xfId="1585"/>
    <cellStyle name="常规 13 2 3 5 2" xfId="1586"/>
    <cellStyle name="常规 13 2 3 5 2 2" xfId="6963"/>
    <cellStyle name="常规 13 2 3 5 3" xfId="1587"/>
    <cellStyle name="常规 13 2 3 5 3 2" xfId="6964"/>
    <cellStyle name="常规 13 2 3 5 4" xfId="1588"/>
    <cellStyle name="常规 13 2 3 5 4 2" xfId="6965"/>
    <cellStyle name="常规 13 2 3 5 5" xfId="6962"/>
    <cellStyle name="常规 13 2 3 6" xfId="1589"/>
    <cellStyle name="常规 13 2 3 6 2" xfId="6966"/>
    <cellStyle name="常规 13 2 3 7" xfId="1590"/>
    <cellStyle name="常规 13 2 3 7 2" xfId="6967"/>
    <cellStyle name="常规 13 2 3 8" xfId="6945"/>
    <cellStyle name="常规 13 2 4" xfId="1591"/>
    <cellStyle name="常规 13 2 4 2" xfId="1592"/>
    <cellStyle name="常规 13 2 4 2 2" xfId="1593"/>
    <cellStyle name="常规 13 2 4 2 2 2" xfId="1594"/>
    <cellStyle name="常规 13 2 4 2 2 2 2" xfId="6971"/>
    <cellStyle name="常规 13 2 4 2 2 3" xfId="1595"/>
    <cellStyle name="常规 13 2 4 2 2 3 2" xfId="6972"/>
    <cellStyle name="常规 13 2 4 2 2 4" xfId="1596"/>
    <cellStyle name="常规 13 2 4 2 2 4 2" xfId="6973"/>
    <cellStyle name="常规 13 2 4 2 2 5" xfId="6970"/>
    <cellStyle name="常规 13 2 4 2 3" xfId="1597"/>
    <cellStyle name="常规 13 2 4 2 3 2" xfId="6974"/>
    <cellStyle name="常规 13 2 4 2 4" xfId="1598"/>
    <cellStyle name="常规 13 2 4 2 4 2" xfId="6975"/>
    <cellStyle name="常规 13 2 4 2 5" xfId="6969"/>
    <cellStyle name="常规 13 2 4 3" xfId="1599"/>
    <cellStyle name="常规 13 2 4 3 2" xfId="1600"/>
    <cellStyle name="常规 13 2 4 3 2 2" xfId="1601"/>
    <cellStyle name="常规 13 2 4 3 2 2 2" xfId="6978"/>
    <cellStyle name="常规 13 2 4 3 2 3" xfId="1602"/>
    <cellStyle name="常规 13 2 4 3 2 3 2" xfId="6979"/>
    <cellStyle name="常规 13 2 4 3 2 4" xfId="1603"/>
    <cellStyle name="常规 13 2 4 3 2 4 2" xfId="6980"/>
    <cellStyle name="常规 13 2 4 3 2 5" xfId="6977"/>
    <cellStyle name="常规 13 2 4 3 3" xfId="1604"/>
    <cellStyle name="常规 13 2 4 3 3 2" xfId="6981"/>
    <cellStyle name="常规 13 2 4 3 4" xfId="1605"/>
    <cellStyle name="常规 13 2 4 3 4 2" xfId="6982"/>
    <cellStyle name="常规 13 2 4 3 5" xfId="6976"/>
    <cellStyle name="常规 13 2 4 4" xfId="1606"/>
    <cellStyle name="常规 13 2 4 4 2" xfId="1607"/>
    <cellStyle name="常规 13 2 4 4 2 2" xfId="6984"/>
    <cellStyle name="常规 13 2 4 4 2 2 2" xfId="12136"/>
    <cellStyle name="常规 13 2 4 4 2 2 2 2" xfId="30428"/>
    <cellStyle name="常规 13 2 4 4 2 2 3" xfId="26377"/>
    <cellStyle name="常规 13 2 4 4 2 3" xfId="22761"/>
    <cellStyle name="常规 13 2 4 4 3" xfId="6983"/>
    <cellStyle name="常规 13 2 4 4 3 2" xfId="12137"/>
    <cellStyle name="常规 13 2 4 4 3 2 2" xfId="30429"/>
    <cellStyle name="常规 13 2 4 4 3 3" xfId="26376"/>
    <cellStyle name="常规 13 2 4 4 4" xfId="22760"/>
    <cellStyle name="常规 13 2 4 5" xfId="1608"/>
    <cellStyle name="常规 13 2 4 5 2" xfId="1609"/>
    <cellStyle name="常规 13 2 4 5 2 2" xfId="6986"/>
    <cellStyle name="常规 13 2 4 5 3" xfId="1610"/>
    <cellStyle name="常规 13 2 4 5 3 2" xfId="6987"/>
    <cellStyle name="常规 13 2 4 5 4" xfId="1611"/>
    <cellStyle name="常规 13 2 4 5 4 2" xfId="6988"/>
    <cellStyle name="常规 13 2 4 5 5" xfId="6985"/>
    <cellStyle name="常规 13 2 4 6" xfId="1612"/>
    <cellStyle name="常规 13 2 4 6 2" xfId="6989"/>
    <cellStyle name="常规 13 2 4 7" xfId="1613"/>
    <cellStyle name="常规 13 2 4 7 2" xfId="6990"/>
    <cellStyle name="常规 13 2 4 8" xfId="6968"/>
    <cellStyle name="常规 13 2 5" xfId="1614"/>
    <cellStyle name="常规 13 2 5 2" xfId="1615"/>
    <cellStyle name="常规 13 2 5 2 2" xfId="6992"/>
    <cellStyle name="常规 13 2 5 2 2 2" xfId="12138"/>
    <cellStyle name="常规 13 2 5 2 2 2 2" xfId="30430"/>
    <cellStyle name="常规 13 2 5 2 2 3" xfId="26379"/>
    <cellStyle name="常规 13 2 5 2 3" xfId="22763"/>
    <cellStyle name="常规 13 2 5 3" xfId="6991"/>
    <cellStyle name="常规 13 2 5 3 2" xfId="12139"/>
    <cellStyle name="常规 13 2 5 3 2 2" xfId="30431"/>
    <cellStyle name="常规 13 2 5 3 3" xfId="26378"/>
    <cellStyle name="常规 13 2 5 4" xfId="22762"/>
    <cellStyle name="常规 13 2 6" xfId="1616"/>
    <cellStyle name="常规 13 2 6 2" xfId="1617"/>
    <cellStyle name="常规 13 2 6 2 2" xfId="6994"/>
    <cellStyle name="常规 13 2 6 2 2 2" xfId="12140"/>
    <cellStyle name="常规 13 2 6 2 2 2 2" xfId="30432"/>
    <cellStyle name="常规 13 2 6 2 2 3" xfId="26381"/>
    <cellStyle name="常规 13 2 6 2 3" xfId="22765"/>
    <cellStyle name="常规 13 2 6 3" xfId="6993"/>
    <cellStyle name="常规 13 2 6 3 2" xfId="12141"/>
    <cellStyle name="常规 13 2 6 3 2 2" xfId="30433"/>
    <cellStyle name="常规 13 2 6 3 3" xfId="26380"/>
    <cellStyle name="常规 13 2 6 4" xfId="22764"/>
    <cellStyle name="常规 13 2 7" xfId="1618"/>
    <cellStyle name="常规 13 2 7 2" xfId="1619"/>
    <cellStyle name="常规 13 2 7 2 2" xfId="6996"/>
    <cellStyle name="常规 13 2 7 2 2 2" xfId="12142"/>
    <cellStyle name="常规 13 2 7 2 2 2 2" xfId="30434"/>
    <cellStyle name="常规 13 2 7 2 2 3" xfId="26383"/>
    <cellStyle name="常规 13 2 7 2 3" xfId="22767"/>
    <cellStyle name="常规 13 2 7 3" xfId="6995"/>
    <cellStyle name="常规 13 2 7 3 2" xfId="12143"/>
    <cellStyle name="常规 13 2 7 3 2 2" xfId="30435"/>
    <cellStyle name="常规 13 2 7 3 3" xfId="26382"/>
    <cellStyle name="常规 13 2 7 4" xfId="22766"/>
    <cellStyle name="常规 13 2 8" xfId="1620"/>
    <cellStyle name="常规 13 2 8 2" xfId="1621"/>
    <cellStyle name="常规 13 2 8 2 2" xfId="6998"/>
    <cellStyle name="常规 13 2 8 2 2 2" xfId="12144"/>
    <cellStyle name="常规 13 2 8 2 2 2 2" xfId="30436"/>
    <cellStyle name="常规 13 2 8 2 2 3" xfId="26385"/>
    <cellStyle name="常规 13 2 8 2 3" xfId="22769"/>
    <cellStyle name="常规 13 2 8 3" xfId="6997"/>
    <cellStyle name="常规 13 2 8 3 2" xfId="12145"/>
    <cellStyle name="常规 13 2 8 3 2 2" xfId="30437"/>
    <cellStyle name="常规 13 2 8 3 3" xfId="26384"/>
    <cellStyle name="常规 13 2 8 4" xfId="22768"/>
    <cellStyle name="常规 13 2 9" xfId="1622"/>
    <cellStyle name="常规 13 2 9 2" xfId="6999"/>
    <cellStyle name="常规 13 2 9 2 2" xfId="12146"/>
    <cellStyle name="常规 13 2 9 2 2 2" xfId="30438"/>
    <cellStyle name="常规 13 2 9 2 3" xfId="26386"/>
    <cellStyle name="常规 13 2 9 3" xfId="22770"/>
    <cellStyle name="常规 13 3" xfId="1623"/>
    <cellStyle name="常规 13 3 10" xfId="7000"/>
    <cellStyle name="常规 13 3 2" xfId="1624"/>
    <cellStyle name="常规 13 3 2 2" xfId="1625"/>
    <cellStyle name="常规 13 3 2 2 2" xfId="1626"/>
    <cellStyle name="常规 13 3 2 2 2 2" xfId="7003"/>
    <cellStyle name="常规 13 3 2 2 3" xfId="1627"/>
    <cellStyle name="常规 13 3 2 2 3 2" xfId="7004"/>
    <cellStyle name="常规 13 3 2 2 4" xfId="1628"/>
    <cellStyle name="常规 13 3 2 2 4 2" xfId="7005"/>
    <cellStyle name="常规 13 3 2 2 5" xfId="7002"/>
    <cellStyle name="常规 13 3 2 3" xfId="1629"/>
    <cellStyle name="常规 13 3 2 3 2" xfId="7006"/>
    <cellStyle name="常规 13 3 2 4" xfId="1630"/>
    <cellStyle name="常规 13 3 2 4 2" xfId="7007"/>
    <cellStyle name="常规 13 3 2 5" xfId="7001"/>
    <cellStyle name="常规 13 3 3" xfId="1631"/>
    <cellStyle name="常规 13 3 3 2" xfId="1632"/>
    <cellStyle name="常规 13 3 3 2 2" xfId="1633"/>
    <cellStyle name="常规 13 3 3 2 2 2" xfId="7010"/>
    <cellStyle name="常规 13 3 3 2 3" xfId="1634"/>
    <cellStyle name="常规 13 3 3 2 3 2" xfId="7011"/>
    <cellStyle name="常规 13 3 3 2 4" xfId="1635"/>
    <cellStyle name="常规 13 3 3 2 4 2" xfId="7012"/>
    <cellStyle name="常规 13 3 3 2 5" xfId="7009"/>
    <cellStyle name="常规 13 3 3 3" xfId="1636"/>
    <cellStyle name="常规 13 3 3 3 2" xfId="7013"/>
    <cellStyle name="常规 13 3 3 4" xfId="1637"/>
    <cellStyle name="常规 13 3 3 4 2" xfId="7014"/>
    <cellStyle name="常规 13 3 3 5" xfId="7008"/>
    <cellStyle name="常规 13 3 4" xfId="1638"/>
    <cellStyle name="常规 13 3 4 2" xfId="1639"/>
    <cellStyle name="常规 13 3 4 2 2" xfId="1640"/>
    <cellStyle name="常规 13 3 4 2 2 2" xfId="7017"/>
    <cellStyle name="常规 13 3 4 2 3" xfId="1641"/>
    <cellStyle name="常规 13 3 4 2 3 2" xfId="7018"/>
    <cellStyle name="常规 13 3 4 2 4" xfId="1642"/>
    <cellStyle name="常规 13 3 4 2 4 2" xfId="7019"/>
    <cellStyle name="常规 13 3 4 2 5" xfId="7016"/>
    <cellStyle name="常规 13 3 4 3" xfId="1643"/>
    <cellStyle name="常规 13 3 4 3 2" xfId="7020"/>
    <cellStyle name="常规 13 3 4 4" xfId="1644"/>
    <cellStyle name="常规 13 3 4 4 2" xfId="7021"/>
    <cellStyle name="常规 13 3 4 5" xfId="7015"/>
    <cellStyle name="常规 13 3 5" xfId="1645"/>
    <cellStyle name="常规 13 3 5 2" xfId="1646"/>
    <cellStyle name="常规 13 3 5 2 2" xfId="1647"/>
    <cellStyle name="常规 13 3 5 2 2 2" xfId="7024"/>
    <cellStyle name="常规 13 3 5 2 3" xfId="1648"/>
    <cellStyle name="常规 13 3 5 2 3 2" xfId="7025"/>
    <cellStyle name="常规 13 3 5 2 4" xfId="1649"/>
    <cellStyle name="常规 13 3 5 2 4 2" xfId="7026"/>
    <cellStyle name="常规 13 3 5 2 5" xfId="7023"/>
    <cellStyle name="常规 13 3 5 3" xfId="1650"/>
    <cellStyle name="常规 13 3 5 3 2" xfId="7027"/>
    <cellStyle name="常规 13 3 5 4" xfId="1651"/>
    <cellStyle name="常规 13 3 5 4 2" xfId="7028"/>
    <cellStyle name="常规 13 3 5 5" xfId="7022"/>
    <cellStyle name="常规 13 3 6" xfId="1652"/>
    <cellStyle name="常规 13 3 6 2" xfId="1653"/>
    <cellStyle name="常规 13 3 6 2 2" xfId="1654"/>
    <cellStyle name="常规 13 3 6 2 2 2" xfId="7031"/>
    <cellStyle name="常规 13 3 6 2 3" xfId="1655"/>
    <cellStyle name="常规 13 3 6 2 3 2" xfId="7032"/>
    <cellStyle name="常规 13 3 6 2 4" xfId="1656"/>
    <cellStyle name="常规 13 3 6 2 4 2" xfId="7033"/>
    <cellStyle name="常规 13 3 6 2 5" xfId="7030"/>
    <cellStyle name="常规 13 3 6 3" xfId="1657"/>
    <cellStyle name="常规 13 3 6 3 2" xfId="7034"/>
    <cellStyle name="常规 13 3 6 4" xfId="1658"/>
    <cellStyle name="常规 13 3 6 4 2" xfId="7035"/>
    <cellStyle name="常规 13 3 6 5" xfId="7029"/>
    <cellStyle name="常规 13 3 7" xfId="1659"/>
    <cellStyle name="常规 13 3 7 2" xfId="1660"/>
    <cellStyle name="常规 13 3 7 2 2" xfId="7037"/>
    <cellStyle name="常规 13 3 7 3" xfId="1661"/>
    <cellStyle name="常规 13 3 7 3 2" xfId="7038"/>
    <cellStyle name="常规 13 3 7 4" xfId="1662"/>
    <cellStyle name="常规 13 3 7 4 2" xfId="7039"/>
    <cellStyle name="常规 13 3 7 5" xfId="7036"/>
    <cellStyle name="常规 13 3 8" xfId="1663"/>
    <cellStyle name="常规 13 3 8 2" xfId="7040"/>
    <cellStyle name="常规 13 3 9" xfId="1664"/>
    <cellStyle name="常规 13 3 9 2" xfId="7041"/>
    <cellStyle name="常规 13 4" xfId="1665"/>
    <cellStyle name="常规 13 4 2" xfId="1666"/>
    <cellStyle name="常规 13 4 3" xfId="1667"/>
    <cellStyle name="常规 13 4 3 2" xfId="1668"/>
    <cellStyle name="常规 13 4 3 2 2" xfId="7043"/>
    <cellStyle name="常规 13 4 3 2 2 2" xfId="12147"/>
    <cellStyle name="常规 13 4 3 2 2 2 2" xfId="30439"/>
    <cellStyle name="常规 13 4 3 2 2 3" xfId="26388"/>
    <cellStyle name="常规 13 4 3 2 3" xfId="22772"/>
    <cellStyle name="常规 13 4 3 3" xfId="7042"/>
    <cellStyle name="常规 13 4 3 3 2" xfId="12148"/>
    <cellStyle name="常规 13 4 3 3 2 2" xfId="30440"/>
    <cellStyle name="常规 13 4 3 3 3" xfId="26387"/>
    <cellStyle name="常规 13 4 3 4" xfId="22771"/>
    <cellStyle name="常规 13 5" xfId="1669"/>
    <cellStyle name="常规 13 5 2" xfId="1670"/>
    <cellStyle name="常规 13 5 2 2" xfId="1671"/>
    <cellStyle name="常规 13 5 2 2 2" xfId="1672"/>
    <cellStyle name="常规 13 5 2 2 2 2" xfId="7047"/>
    <cellStyle name="常规 13 5 2 2 3" xfId="1673"/>
    <cellStyle name="常规 13 5 2 2 3 2" xfId="7048"/>
    <cellStyle name="常规 13 5 2 2 4" xfId="1674"/>
    <cellStyle name="常规 13 5 2 2 4 2" xfId="7049"/>
    <cellStyle name="常规 13 5 2 2 5" xfId="7046"/>
    <cellStyle name="常规 13 5 2 3" xfId="1675"/>
    <cellStyle name="常规 13 5 2 3 2" xfId="7050"/>
    <cellStyle name="常规 13 5 2 4" xfId="1676"/>
    <cellStyle name="常规 13 5 2 4 2" xfId="7051"/>
    <cellStyle name="常规 13 5 2 5" xfId="7045"/>
    <cellStyle name="常规 13 5 3" xfId="1677"/>
    <cellStyle name="常规 13 5 3 2" xfId="1678"/>
    <cellStyle name="常规 13 5 3 2 2" xfId="1679"/>
    <cellStyle name="常规 13 5 3 2 2 2" xfId="7054"/>
    <cellStyle name="常规 13 5 3 2 3" xfId="1680"/>
    <cellStyle name="常规 13 5 3 2 3 2" xfId="7055"/>
    <cellStyle name="常规 13 5 3 2 4" xfId="1681"/>
    <cellStyle name="常规 13 5 3 2 4 2" xfId="7056"/>
    <cellStyle name="常规 13 5 3 2 5" xfId="7053"/>
    <cellStyle name="常规 13 5 3 3" xfId="1682"/>
    <cellStyle name="常规 13 5 3 3 2" xfId="7057"/>
    <cellStyle name="常规 13 5 3 4" xfId="1683"/>
    <cellStyle name="常规 13 5 3 4 2" xfId="7058"/>
    <cellStyle name="常规 13 5 3 5" xfId="7052"/>
    <cellStyle name="常规 13 5 4" xfId="1684"/>
    <cellStyle name="常规 13 5 4 2" xfId="1685"/>
    <cellStyle name="常规 13 5 4 2 2" xfId="7060"/>
    <cellStyle name="常规 13 5 4 2 2 2" xfId="12149"/>
    <cellStyle name="常规 13 5 4 2 2 2 2" xfId="30441"/>
    <cellStyle name="常规 13 5 4 2 2 3" xfId="26390"/>
    <cellStyle name="常规 13 5 4 2 3" xfId="22774"/>
    <cellStyle name="常规 13 5 4 3" xfId="7059"/>
    <cellStyle name="常规 13 5 4 3 2" xfId="12150"/>
    <cellStyle name="常规 13 5 4 3 2 2" xfId="30442"/>
    <cellStyle name="常规 13 5 4 3 3" xfId="26389"/>
    <cellStyle name="常规 13 5 4 4" xfId="22773"/>
    <cellStyle name="常规 13 5 5" xfId="1686"/>
    <cellStyle name="常规 13 5 5 2" xfId="1687"/>
    <cellStyle name="常规 13 5 5 2 2" xfId="7062"/>
    <cellStyle name="常规 13 5 5 3" xfId="1688"/>
    <cellStyle name="常规 13 5 5 3 2" xfId="7063"/>
    <cellStyle name="常规 13 5 5 4" xfId="1689"/>
    <cellStyle name="常规 13 5 5 4 2" xfId="7064"/>
    <cellStyle name="常规 13 5 5 5" xfId="7061"/>
    <cellStyle name="常规 13 5 6" xfId="1690"/>
    <cellStyle name="常规 13 5 6 2" xfId="7065"/>
    <cellStyle name="常规 13 5 7" xfId="1691"/>
    <cellStyle name="常规 13 5 7 2" xfId="7066"/>
    <cellStyle name="常规 13 5 8" xfId="7044"/>
    <cellStyle name="常规 13 6" xfId="1692"/>
    <cellStyle name="常规 13 6 2" xfId="1693"/>
    <cellStyle name="常规 13 6 2 2" xfId="1694"/>
    <cellStyle name="常规 13 6 2 2 2" xfId="1695"/>
    <cellStyle name="常规 13 6 2 2 2 2" xfId="7070"/>
    <cellStyle name="常规 13 6 2 2 3" xfId="1696"/>
    <cellStyle name="常规 13 6 2 2 3 2" xfId="7071"/>
    <cellStyle name="常规 13 6 2 2 4" xfId="1697"/>
    <cellStyle name="常规 13 6 2 2 4 2" xfId="7072"/>
    <cellStyle name="常规 13 6 2 2 5" xfId="7069"/>
    <cellStyle name="常规 13 6 2 3" xfId="1698"/>
    <cellStyle name="常规 13 6 2 3 2" xfId="7073"/>
    <cellStyle name="常规 13 6 2 4" xfId="1699"/>
    <cellStyle name="常规 13 6 2 4 2" xfId="7074"/>
    <cellStyle name="常规 13 6 2 5" xfId="7068"/>
    <cellStyle name="常规 13 6 3" xfId="1700"/>
    <cellStyle name="常规 13 6 3 2" xfId="1701"/>
    <cellStyle name="常规 13 6 3 2 2" xfId="1702"/>
    <cellStyle name="常规 13 6 3 2 2 2" xfId="7077"/>
    <cellStyle name="常规 13 6 3 2 3" xfId="1703"/>
    <cellStyle name="常规 13 6 3 2 3 2" xfId="7078"/>
    <cellStyle name="常规 13 6 3 2 4" xfId="1704"/>
    <cellStyle name="常规 13 6 3 2 4 2" xfId="7079"/>
    <cellStyle name="常规 13 6 3 2 5" xfId="7076"/>
    <cellStyle name="常规 13 6 3 3" xfId="1705"/>
    <cellStyle name="常规 13 6 3 3 2" xfId="7080"/>
    <cellStyle name="常规 13 6 3 4" xfId="1706"/>
    <cellStyle name="常规 13 6 3 4 2" xfId="7081"/>
    <cellStyle name="常规 13 6 3 5" xfId="7075"/>
    <cellStyle name="常规 13 6 4" xfId="1707"/>
    <cellStyle name="常规 13 6 4 2" xfId="1708"/>
    <cellStyle name="常规 13 6 4 2 2" xfId="7083"/>
    <cellStyle name="常规 13 6 4 2 2 2" xfId="12151"/>
    <cellStyle name="常规 13 6 4 2 2 2 2" xfId="30443"/>
    <cellStyle name="常规 13 6 4 2 2 3" xfId="26392"/>
    <cellStyle name="常规 13 6 4 2 3" xfId="22776"/>
    <cellStyle name="常规 13 6 4 3" xfId="7082"/>
    <cellStyle name="常规 13 6 4 3 2" xfId="12152"/>
    <cellStyle name="常规 13 6 4 3 2 2" xfId="30444"/>
    <cellStyle name="常规 13 6 4 3 3" xfId="26391"/>
    <cellStyle name="常规 13 6 4 4" xfId="22775"/>
    <cellStyle name="常规 13 6 5" xfId="1709"/>
    <cellStyle name="常规 13 6 5 2" xfId="1710"/>
    <cellStyle name="常规 13 6 5 2 2" xfId="7085"/>
    <cellStyle name="常规 13 6 5 3" xfId="1711"/>
    <cellStyle name="常规 13 6 5 3 2" xfId="7086"/>
    <cellStyle name="常规 13 6 5 4" xfId="1712"/>
    <cellStyle name="常规 13 6 5 4 2" xfId="7087"/>
    <cellStyle name="常规 13 6 5 5" xfId="7084"/>
    <cellStyle name="常规 13 6 6" xfId="1713"/>
    <cellStyle name="常规 13 6 6 2" xfId="7088"/>
    <cellStyle name="常规 13 6 7" xfId="1714"/>
    <cellStyle name="常规 13 6 7 2" xfId="7089"/>
    <cellStyle name="常规 13 6 8" xfId="7067"/>
    <cellStyle name="常规 13 7" xfId="1715"/>
    <cellStyle name="常规 13 7 2" xfId="1716"/>
    <cellStyle name="常规 13 7 2 2" xfId="1717"/>
    <cellStyle name="常规 13 7 2 2 2" xfId="1718"/>
    <cellStyle name="常规 13 7 2 2 2 2" xfId="7093"/>
    <cellStyle name="常规 13 7 2 2 3" xfId="1719"/>
    <cellStyle name="常规 13 7 2 2 3 2" xfId="7094"/>
    <cellStyle name="常规 13 7 2 2 4" xfId="1720"/>
    <cellStyle name="常规 13 7 2 2 4 2" xfId="7095"/>
    <cellStyle name="常规 13 7 2 2 5" xfId="7092"/>
    <cellStyle name="常规 13 7 2 3" xfId="1721"/>
    <cellStyle name="常规 13 7 2 3 2" xfId="7096"/>
    <cellStyle name="常规 13 7 2 4" xfId="1722"/>
    <cellStyle name="常规 13 7 2 4 2" xfId="7097"/>
    <cellStyle name="常规 13 7 2 5" xfId="7091"/>
    <cellStyle name="常规 13 7 3" xfId="1723"/>
    <cellStyle name="常规 13 7 3 2" xfId="1724"/>
    <cellStyle name="常规 13 7 3 2 2" xfId="1725"/>
    <cellStyle name="常规 13 7 3 2 2 2" xfId="7100"/>
    <cellStyle name="常规 13 7 3 2 3" xfId="1726"/>
    <cellStyle name="常规 13 7 3 2 3 2" xfId="7101"/>
    <cellStyle name="常规 13 7 3 2 4" xfId="1727"/>
    <cellStyle name="常规 13 7 3 2 4 2" xfId="7102"/>
    <cellStyle name="常规 13 7 3 2 5" xfId="7099"/>
    <cellStyle name="常规 13 7 3 3" xfId="1728"/>
    <cellStyle name="常规 13 7 3 3 2" xfId="7103"/>
    <cellStyle name="常规 13 7 3 4" xfId="1729"/>
    <cellStyle name="常规 13 7 3 4 2" xfId="7104"/>
    <cellStyle name="常规 13 7 3 5" xfId="7098"/>
    <cellStyle name="常规 13 7 4" xfId="1730"/>
    <cellStyle name="常规 13 7 4 2" xfId="1731"/>
    <cellStyle name="常规 13 7 4 2 2" xfId="7106"/>
    <cellStyle name="常规 13 7 4 2 2 2" xfId="12153"/>
    <cellStyle name="常规 13 7 4 2 2 2 2" xfId="30445"/>
    <cellStyle name="常规 13 7 4 2 2 3" xfId="26394"/>
    <cellStyle name="常规 13 7 4 2 3" xfId="22778"/>
    <cellStyle name="常规 13 7 4 3" xfId="7105"/>
    <cellStyle name="常规 13 7 4 3 2" xfId="12154"/>
    <cellStyle name="常规 13 7 4 3 2 2" xfId="30446"/>
    <cellStyle name="常规 13 7 4 3 3" xfId="26393"/>
    <cellStyle name="常规 13 7 4 4" xfId="22777"/>
    <cellStyle name="常规 13 7 5" xfId="1732"/>
    <cellStyle name="常规 13 7 5 2" xfId="1733"/>
    <cellStyle name="常规 13 7 5 2 2" xfId="7108"/>
    <cellStyle name="常规 13 7 5 3" xfId="1734"/>
    <cellStyle name="常规 13 7 5 3 2" xfId="7109"/>
    <cellStyle name="常规 13 7 5 4" xfId="1735"/>
    <cellStyle name="常规 13 7 5 4 2" xfId="7110"/>
    <cellStyle name="常规 13 7 5 5" xfId="7107"/>
    <cellStyle name="常规 13 7 6" xfId="1736"/>
    <cellStyle name="常规 13 7 6 2" xfId="7111"/>
    <cellStyle name="常规 13 7 7" xfId="1737"/>
    <cellStyle name="常规 13 7 7 2" xfId="7112"/>
    <cellStyle name="常规 13 7 8" xfId="7090"/>
    <cellStyle name="常规 13 8" xfId="1738"/>
    <cellStyle name="常规 13 8 2" xfId="1739"/>
    <cellStyle name="常规 13 8 2 2" xfId="7114"/>
    <cellStyle name="常规 13 8 2 2 2" xfId="12155"/>
    <cellStyle name="常规 13 8 2 2 2 2" xfId="30447"/>
    <cellStyle name="常规 13 8 2 2 3" xfId="26396"/>
    <cellStyle name="常规 13 8 2 3" xfId="22780"/>
    <cellStyle name="常规 13 8 3" xfId="7113"/>
    <cellStyle name="常规 13 8 3 2" xfId="12156"/>
    <cellStyle name="常规 13 8 3 2 2" xfId="30448"/>
    <cellStyle name="常规 13 8 3 3" xfId="26395"/>
    <cellStyle name="常规 13 8 4" xfId="22779"/>
    <cellStyle name="常规 13 9" xfId="1740"/>
    <cellStyle name="常规 13 9 2" xfId="1741"/>
    <cellStyle name="常规 13 9 2 2" xfId="7116"/>
    <cellStyle name="常规 13 9 2 2 2" xfId="12157"/>
    <cellStyle name="常规 13 9 2 2 2 2" xfId="30449"/>
    <cellStyle name="常规 13 9 2 2 3" xfId="26398"/>
    <cellStyle name="常规 13 9 2 3" xfId="22782"/>
    <cellStyle name="常规 13 9 3" xfId="7115"/>
    <cellStyle name="常规 13 9 3 2" xfId="12158"/>
    <cellStyle name="常规 13 9 3 2 2" xfId="30450"/>
    <cellStyle name="常规 13 9 3 3" xfId="26397"/>
    <cellStyle name="常规 13 9 4" xfId="22781"/>
    <cellStyle name="常规 14" xfId="1742"/>
    <cellStyle name="常规 14 2" xfId="1743"/>
    <cellStyle name="常规 14 2 2" xfId="1744"/>
    <cellStyle name="常规 14 2 2 2" xfId="1745"/>
    <cellStyle name="常规 14 2 2 2 2" xfId="1746"/>
    <cellStyle name="常规 14 2 2 2 2 2" xfId="7121"/>
    <cellStyle name="常规 14 2 2 2 2 2 2" xfId="12159"/>
    <cellStyle name="常规 14 2 2 2 2 2 2 2" xfId="30451"/>
    <cellStyle name="常规 14 2 2 2 2 2 3" xfId="26403"/>
    <cellStyle name="常规 14 2 2 2 2 3" xfId="22784"/>
    <cellStyle name="常规 14 2 2 2 3" xfId="7120"/>
    <cellStyle name="常规 14 2 2 2 3 2" xfId="12160"/>
    <cellStyle name="常规 14 2 2 2 3 2 2" xfId="30452"/>
    <cellStyle name="常规 14 2 2 2 3 3" xfId="26402"/>
    <cellStyle name="常规 14 2 2 2 4" xfId="22783"/>
    <cellStyle name="常规 14 2 2 3" xfId="1747"/>
    <cellStyle name="常规 14 2 2 3 2" xfId="1748"/>
    <cellStyle name="常规 14 2 2 3 2 2" xfId="7123"/>
    <cellStyle name="常规 14 2 2 3 2 2 2" xfId="12161"/>
    <cellStyle name="常规 14 2 2 3 2 2 2 2" xfId="30453"/>
    <cellStyle name="常规 14 2 2 3 2 2 3" xfId="26405"/>
    <cellStyle name="常规 14 2 2 3 2 3" xfId="22786"/>
    <cellStyle name="常规 14 2 2 3 3" xfId="7122"/>
    <cellStyle name="常规 14 2 2 3 3 2" xfId="12162"/>
    <cellStyle name="常规 14 2 2 3 3 2 2" xfId="30454"/>
    <cellStyle name="常规 14 2 2 3 3 3" xfId="26404"/>
    <cellStyle name="常规 14 2 2 3 4" xfId="22785"/>
    <cellStyle name="常规 14 2 2 4" xfId="1749"/>
    <cellStyle name="常规 14 2 2 4 2" xfId="1750"/>
    <cellStyle name="常规 14 2 2 4 2 2" xfId="7125"/>
    <cellStyle name="常规 14 2 2 4 2 2 2" xfId="12163"/>
    <cellStyle name="常规 14 2 2 4 2 2 2 2" xfId="30455"/>
    <cellStyle name="常规 14 2 2 4 2 2 3" xfId="26407"/>
    <cellStyle name="常规 14 2 2 4 2 3" xfId="22788"/>
    <cellStyle name="常规 14 2 2 4 3" xfId="7124"/>
    <cellStyle name="常规 14 2 2 4 3 2" xfId="12164"/>
    <cellStyle name="常规 14 2 2 4 3 2 2" xfId="30456"/>
    <cellStyle name="常规 14 2 2 4 3 3" xfId="26406"/>
    <cellStyle name="常规 14 2 2 4 4" xfId="22787"/>
    <cellStyle name="常规 14 2 2 5" xfId="1751"/>
    <cellStyle name="常规 14 2 2 5 2" xfId="1752"/>
    <cellStyle name="常规 14 2 2 5 2 2" xfId="7127"/>
    <cellStyle name="常规 14 2 2 5 2 2 2" xfId="12165"/>
    <cellStyle name="常规 14 2 2 5 2 2 2 2" xfId="30457"/>
    <cellStyle name="常规 14 2 2 5 2 2 3" xfId="26409"/>
    <cellStyle name="常规 14 2 2 5 2 3" xfId="22790"/>
    <cellStyle name="常规 14 2 2 5 3" xfId="1753"/>
    <cellStyle name="常规 14 2 2 5 3 2" xfId="7128"/>
    <cellStyle name="常规 14 2 2 5 3 2 2" xfId="12166"/>
    <cellStyle name="常规 14 2 2 5 3 2 2 2" xfId="30458"/>
    <cellStyle name="常规 14 2 2 5 3 2 3" xfId="26410"/>
    <cellStyle name="常规 14 2 2 5 3 3" xfId="22791"/>
    <cellStyle name="常规 14 2 2 5 4" xfId="7126"/>
    <cellStyle name="常规 14 2 2 5 4 2" xfId="12167"/>
    <cellStyle name="常规 14 2 2 5 4 2 2" xfId="30459"/>
    <cellStyle name="常规 14 2 2 5 4 3" xfId="26408"/>
    <cellStyle name="常规 14 2 2 5 5" xfId="22789"/>
    <cellStyle name="常规 14 2 2 6" xfId="1754"/>
    <cellStyle name="常规 14 2 2 6 2" xfId="7129"/>
    <cellStyle name="常规 14 2 2 6 2 2" xfId="12168"/>
    <cellStyle name="常规 14 2 2 6 2 2 2" xfId="30460"/>
    <cellStyle name="常规 14 2 2 6 2 3" xfId="26411"/>
    <cellStyle name="常规 14 2 2 6 3" xfId="22792"/>
    <cellStyle name="常规 14 2 2 7" xfId="1755"/>
    <cellStyle name="常规 14 2 2 7 2" xfId="7130"/>
    <cellStyle name="常规 14 2 2 7 2 2" xfId="12169"/>
    <cellStyle name="常规 14 2 2 7 2 2 2" xfId="30461"/>
    <cellStyle name="常规 14 2 2 7 2 3" xfId="26412"/>
    <cellStyle name="常规 14 2 2 7 3" xfId="22793"/>
    <cellStyle name="常规 14 2 2 8" xfId="7119"/>
    <cellStyle name="常规 14 2 2 8 2" xfId="12170"/>
    <cellStyle name="常规 14 2 2 8 2 2" xfId="30462"/>
    <cellStyle name="常规 14 2 2 8 3" xfId="26401"/>
    <cellStyle name="常规 14 2 3" xfId="1756"/>
    <cellStyle name="常规 14 2 3 2" xfId="1757"/>
    <cellStyle name="常规 14 2 3 2 2" xfId="1758"/>
    <cellStyle name="常规 14 2 3 2 2 2" xfId="7133"/>
    <cellStyle name="常规 14 2 3 2 2 2 2" xfId="12171"/>
    <cellStyle name="常规 14 2 3 2 2 2 2 2" xfId="30463"/>
    <cellStyle name="常规 14 2 3 2 2 2 3" xfId="26415"/>
    <cellStyle name="常规 14 2 3 2 2 3" xfId="22796"/>
    <cellStyle name="常规 14 2 3 2 3" xfId="7132"/>
    <cellStyle name="常规 14 2 3 2 3 2" xfId="12172"/>
    <cellStyle name="常规 14 2 3 2 3 2 2" xfId="30464"/>
    <cellStyle name="常规 14 2 3 2 3 3" xfId="26414"/>
    <cellStyle name="常规 14 2 3 2 4" xfId="22795"/>
    <cellStyle name="常规 14 2 3 3" xfId="1759"/>
    <cellStyle name="常规 14 2 3 3 2" xfId="1760"/>
    <cellStyle name="常规 14 2 3 3 2 2" xfId="7135"/>
    <cellStyle name="常规 14 2 3 3 2 2 2" xfId="12173"/>
    <cellStyle name="常规 14 2 3 3 2 2 2 2" xfId="30465"/>
    <cellStyle name="常规 14 2 3 3 2 2 3" xfId="26417"/>
    <cellStyle name="常规 14 2 3 3 2 3" xfId="22798"/>
    <cellStyle name="常规 14 2 3 3 3" xfId="7134"/>
    <cellStyle name="常规 14 2 3 3 3 2" xfId="12174"/>
    <cellStyle name="常规 14 2 3 3 3 2 2" xfId="30466"/>
    <cellStyle name="常规 14 2 3 3 3 3" xfId="26416"/>
    <cellStyle name="常规 14 2 3 3 4" xfId="22797"/>
    <cellStyle name="常规 14 2 3 4" xfId="1761"/>
    <cellStyle name="常规 14 2 3 4 2" xfId="1762"/>
    <cellStyle name="常规 14 2 3 4 2 2" xfId="7137"/>
    <cellStyle name="常规 14 2 3 4 2 2 2" xfId="12175"/>
    <cellStyle name="常规 14 2 3 4 2 2 2 2" xfId="30467"/>
    <cellStyle name="常规 14 2 3 4 2 2 3" xfId="26419"/>
    <cellStyle name="常规 14 2 3 4 2 3" xfId="22800"/>
    <cellStyle name="常规 14 2 3 4 3" xfId="7136"/>
    <cellStyle name="常规 14 2 3 4 3 2" xfId="12176"/>
    <cellStyle name="常规 14 2 3 4 3 2 2" xfId="30468"/>
    <cellStyle name="常规 14 2 3 4 3 3" xfId="26418"/>
    <cellStyle name="常规 14 2 3 4 4" xfId="22799"/>
    <cellStyle name="常规 14 2 3 5" xfId="1763"/>
    <cellStyle name="常规 14 2 3 5 2" xfId="1764"/>
    <cellStyle name="常规 14 2 3 5 2 2" xfId="7139"/>
    <cellStyle name="常规 14 2 3 5 2 2 2" xfId="12177"/>
    <cellStyle name="常规 14 2 3 5 2 2 2 2" xfId="30469"/>
    <cellStyle name="常规 14 2 3 5 2 2 3" xfId="26421"/>
    <cellStyle name="常规 14 2 3 5 2 3" xfId="22802"/>
    <cellStyle name="常规 14 2 3 5 3" xfId="1765"/>
    <cellStyle name="常规 14 2 3 5 3 2" xfId="7140"/>
    <cellStyle name="常规 14 2 3 5 3 2 2" xfId="12178"/>
    <cellStyle name="常规 14 2 3 5 3 2 2 2" xfId="30470"/>
    <cellStyle name="常规 14 2 3 5 3 2 3" xfId="26422"/>
    <cellStyle name="常规 14 2 3 5 3 3" xfId="22803"/>
    <cellStyle name="常规 14 2 3 5 4" xfId="7138"/>
    <cellStyle name="常规 14 2 3 5 4 2" xfId="12179"/>
    <cellStyle name="常规 14 2 3 5 4 2 2" xfId="30471"/>
    <cellStyle name="常规 14 2 3 5 4 3" xfId="26420"/>
    <cellStyle name="常规 14 2 3 5 5" xfId="22801"/>
    <cellStyle name="常规 14 2 3 6" xfId="1766"/>
    <cellStyle name="常规 14 2 3 6 2" xfId="7141"/>
    <cellStyle name="常规 14 2 3 6 2 2" xfId="12180"/>
    <cellStyle name="常规 14 2 3 6 2 2 2" xfId="30472"/>
    <cellStyle name="常规 14 2 3 6 2 3" xfId="26423"/>
    <cellStyle name="常规 14 2 3 6 3" xfId="22804"/>
    <cellStyle name="常规 14 2 3 7" xfId="1767"/>
    <cellStyle name="常规 14 2 3 7 2" xfId="7142"/>
    <cellStyle name="常规 14 2 3 7 2 2" xfId="12181"/>
    <cellStyle name="常规 14 2 3 7 2 2 2" xfId="30473"/>
    <cellStyle name="常规 14 2 3 7 2 3" xfId="26424"/>
    <cellStyle name="常规 14 2 3 7 3" xfId="22805"/>
    <cellStyle name="常规 14 2 3 8" xfId="7131"/>
    <cellStyle name="常规 14 2 3 8 2" xfId="12182"/>
    <cellStyle name="常规 14 2 3 8 2 2" xfId="30474"/>
    <cellStyle name="常规 14 2 3 8 3" xfId="26413"/>
    <cellStyle name="常规 14 2 3 9" xfId="22794"/>
    <cellStyle name="常规 14 2 4" xfId="1768"/>
    <cellStyle name="常规 14 2 4 2" xfId="1769"/>
    <cellStyle name="常规 14 2 4 2 2" xfId="7144"/>
    <cellStyle name="常规 14 2 4 2 2 2" xfId="12183"/>
    <cellStyle name="常规 14 2 4 2 2 2 2" xfId="30475"/>
    <cellStyle name="常规 14 2 4 2 2 3" xfId="26426"/>
    <cellStyle name="常规 14 2 4 2 3" xfId="22807"/>
    <cellStyle name="常规 14 2 4 3" xfId="7143"/>
    <cellStyle name="常规 14 2 4 3 2" xfId="12184"/>
    <cellStyle name="常规 14 2 4 3 2 2" xfId="30476"/>
    <cellStyle name="常规 14 2 4 3 3" xfId="26425"/>
    <cellStyle name="常规 14 2 4 4" xfId="22806"/>
    <cellStyle name="常规 14 2 5" xfId="1770"/>
    <cellStyle name="常规 14 2 5 2" xfId="1771"/>
    <cellStyle name="常规 14 2 5 2 2" xfId="7146"/>
    <cellStyle name="常规 14 2 5 2 2 2" xfId="12185"/>
    <cellStyle name="常规 14 2 5 2 2 2 2" xfId="30477"/>
    <cellStyle name="常规 14 2 5 2 2 3" xfId="26428"/>
    <cellStyle name="常规 14 2 5 2 3" xfId="22809"/>
    <cellStyle name="常规 14 2 5 3" xfId="7145"/>
    <cellStyle name="常规 14 2 5 3 2" xfId="12186"/>
    <cellStyle name="常规 14 2 5 3 2 2" xfId="30478"/>
    <cellStyle name="常规 14 2 5 3 3" xfId="26427"/>
    <cellStyle name="常规 14 2 5 4" xfId="22808"/>
    <cellStyle name="常规 14 2 6" xfId="1772"/>
    <cellStyle name="常规 14 2 6 2" xfId="1773"/>
    <cellStyle name="常规 14 2 6 2 2" xfId="7148"/>
    <cellStyle name="常规 14 2 6 2 2 2" xfId="12187"/>
    <cellStyle name="常规 14 2 6 2 2 2 2" xfId="30479"/>
    <cellStyle name="常规 14 2 6 2 2 3" xfId="26430"/>
    <cellStyle name="常规 14 2 6 2 3" xfId="22811"/>
    <cellStyle name="常规 14 2 6 3" xfId="7147"/>
    <cellStyle name="常规 14 2 6 3 2" xfId="12188"/>
    <cellStyle name="常规 14 2 6 3 2 2" xfId="30480"/>
    <cellStyle name="常规 14 2 6 3 3" xfId="26429"/>
    <cellStyle name="常规 14 2 6 4" xfId="22810"/>
    <cellStyle name="常规 14 2 7" xfId="1774"/>
    <cellStyle name="常规 14 2 7 2" xfId="7149"/>
    <cellStyle name="常规 14 2 7 2 2" xfId="12189"/>
    <cellStyle name="常规 14 2 7 2 2 2" xfId="30481"/>
    <cellStyle name="常规 14 2 7 2 3" xfId="26431"/>
    <cellStyle name="常规 14 2 7 3" xfId="22812"/>
    <cellStyle name="常规 14 2 8" xfId="7118"/>
    <cellStyle name="常规 14 2 8 2" xfId="12190"/>
    <cellStyle name="常规 14 2 8 2 2" xfId="30482"/>
    <cellStyle name="常规 14 2 8 3" xfId="26400"/>
    <cellStyle name="常规 14 3" xfId="1775"/>
    <cellStyle name="常规 14 3 2" xfId="1776"/>
    <cellStyle name="常规 14 3 3" xfId="1777"/>
    <cellStyle name="常规 14 3 3 2" xfId="1778"/>
    <cellStyle name="常规 14 3 3 2 2" xfId="7151"/>
    <cellStyle name="常规 14 3 3 2 2 2" xfId="12191"/>
    <cellStyle name="常规 14 3 3 2 2 2 2" xfId="30483"/>
    <cellStyle name="常规 14 3 3 2 2 3" xfId="26433"/>
    <cellStyle name="常规 14 3 3 2 3" xfId="22814"/>
    <cellStyle name="常规 14 3 3 3" xfId="7150"/>
    <cellStyle name="常规 14 3 3 3 2" xfId="12192"/>
    <cellStyle name="常规 14 3 3 3 2 2" xfId="30484"/>
    <cellStyle name="常规 14 3 3 3 3" xfId="26432"/>
    <cellStyle name="常规 14 3 3 4" xfId="22813"/>
    <cellStyle name="常规 14 4" xfId="1779"/>
    <cellStyle name="常规 14 4 2" xfId="1780"/>
    <cellStyle name="常规 14 4 2 2" xfId="1781"/>
    <cellStyle name="常规 14 4 2 2 2" xfId="7154"/>
    <cellStyle name="常规 14 4 2 2 2 2" xfId="12193"/>
    <cellStyle name="常规 14 4 2 2 2 2 2" xfId="30485"/>
    <cellStyle name="常规 14 4 2 2 2 3" xfId="26436"/>
    <cellStyle name="常规 14 4 2 2 3" xfId="22816"/>
    <cellStyle name="常规 14 4 2 3" xfId="7153"/>
    <cellStyle name="常规 14 4 2 3 2" xfId="12194"/>
    <cellStyle name="常规 14 4 2 3 2 2" xfId="30486"/>
    <cellStyle name="常规 14 4 2 3 3" xfId="26435"/>
    <cellStyle name="常规 14 4 2 4" xfId="22815"/>
    <cellStyle name="常规 14 4 3" xfId="1782"/>
    <cellStyle name="常规 14 4 3 2" xfId="1783"/>
    <cellStyle name="常规 14 4 3 2 2" xfId="7156"/>
    <cellStyle name="常规 14 4 3 2 2 2" xfId="12195"/>
    <cellStyle name="常规 14 4 3 2 2 2 2" xfId="30487"/>
    <cellStyle name="常规 14 4 3 2 2 3" xfId="26438"/>
    <cellStyle name="常规 14 4 3 2 3" xfId="22818"/>
    <cellStyle name="常规 14 4 3 3" xfId="7155"/>
    <cellStyle name="常规 14 4 3 3 2" xfId="12196"/>
    <cellStyle name="常规 14 4 3 3 2 2" xfId="30488"/>
    <cellStyle name="常规 14 4 3 3 3" xfId="26437"/>
    <cellStyle name="常规 14 4 3 4" xfId="22817"/>
    <cellStyle name="常规 14 4 4" xfId="1784"/>
    <cellStyle name="常规 14 4 4 2" xfId="1785"/>
    <cellStyle name="常规 14 4 4 2 2" xfId="7158"/>
    <cellStyle name="常规 14 4 4 2 2 2" xfId="12197"/>
    <cellStyle name="常规 14 4 4 2 2 2 2" xfId="30489"/>
    <cellStyle name="常规 14 4 4 2 2 3" xfId="26440"/>
    <cellStyle name="常规 14 4 4 2 3" xfId="22820"/>
    <cellStyle name="常规 14 4 4 3" xfId="7157"/>
    <cellStyle name="常规 14 4 4 3 2" xfId="12198"/>
    <cellStyle name="常规 14 4 4 3 2 2" xfId="30490"/>
    <cellStyle name="常规 14 4 4 3 3" xfId="26439"/>
    <cellStyle name="常规 14 4 4 4" xfId="22819"/>
    <cellStyle name="常规 14 4 5" xfId="1786"/>
    <cellStyle name="常规 14 4 5 2" xfId="1787"/>
    <cellStyle name="常规 14 4 5 2 2" xfId="7160"/>
    <cellStyle name="常规 14 4 5 2 2 2" xfId="12199"/>
    <cellStyle name="常规 14 4 5 2 2 2 2" xfId="30491"/>
    <cellStyle name="常规 14 4 5 2 2 3" xfId="26442"/>
    <cellStyle name="常规 14 4 5 2 3" xfId="22822"/>
    <cellStyle name="常规 14 4 5 3" xfId="1788"/>
    <cellStyle name="常规 14 4 5 3 2" xfId="7161"/>
    <cellStyle name="常规 14 4 5 3 2 2" xfId="12200"/>
    <cellStyle name="常规 14 4 5 3 2 2 2" xfId="30492"/>
    <cellStyle name="常规 14 4 5 3 2 3" xfId="26443"/>
    <cellStyle name="常规 14 4 5 3 3" xfId="22823"/>
    <cellStyle name="常规 14 4 5 4" xfId="7159"/>
    <cellStyle name="常规 14 4 5 4 2" xfId="12201"/>
    <cellStyle name="常规 14 4 5 4 2 2" xfId="30493"/>
    <cellStyle name="常规 14 4 5 4 3" xfId="26441"/>
    <cellStyle name="常规 14 4 5 5" xfId="22821"/>
    <cellStyle name="常规 14 4 6" xfId="1789"/>
    <cellStyle name="常规 14 4 6 2" xfId="7162"/>
    <cellStyle name="常规 14 4 6 2 2" xfId="12202"/>
    <cellStyle name="常规 14 4 6 2 2 2" xfId="30494"/>
    <cellStyle name="常规 14 4 6 2 3" xfId="26444"/>
    <cellStyle name="常规 14 4 6 3" xfId="22824"/>
    <cellStyle name="常规 14 4 7" xfId="1790"/>
    <cellStyle name="常规 14 4 7 2" xfId="7163"/>
    <cellStyle name="常规 14 4 7 2 2" xfId="12203"/>
    <cellStyle name="常规 14 4 7 2 2 2" xfId="30495"/>
    <cellStyle name="常规 14 4 7 2 3" xfId="26445"/>
    <cellStyle name="常规 14 4 7 3" xfId="22825"/>
    <cellStyle name="常规 14 4 8" xfId="7152"/>
    <cellStyle name="常规 14 4 8 2" xfId="12204"/>
    <cellStyle name="常规 14 4 8 2 2" xfId="30496"/>
    <cellStyle name="常规 14 4 8 3" xfId="26434"/>
    <cellStyle name="常规 14 5" xfId="1791"/>
    <cellStyle name="常规 14 5 2" xfId="1792"/>
    <cellStyle name="常规 14 5 2 2" xfId="1793"/>
    <cellStyle name="常规 14 5 2 2 2" xfId="7166"/>
    <cellStyle name="常规 14 5 2 2 2 2" xfId="12205"/>
    <cellStyle name="常规 14 5 2 2 2 2 2" xfId="30497"/>
    <cellStyle name="常规 14 5 2 2 2 3" xfId="26448"/>
    <cellStyle name="常规 14 5 2 2 3" xfId="22828"/>
    <cellStyle name="常规 14 5 2 3" xfId="7165"/>
    <cellStyle name="常规 14 5 2 3 2" xfId="12206"/>
    <cellStyle name="常规 14 5 2 3 2 2" xfId="30498"/>
    <cellStyle name="常规 14 5 2 3 3" xfId="26447"/>
    <cellStyle name="常规 14 5 2 4" xfId="22827"/>
    <cellStyle name="常规 14 5 3" xfId="1794"/>
    <cellStyle name="常规 14 5 3 2" xfId="1795"/>
    <cellStyle name="常规 14 5 3 2 2" xfId="7168"/>
    <cellStyle name="常规 14 5 3 2 2 2" xfId="12207"/>
    <cellStyle name="常规 14 5 3 2 2 2 2" xfId="30499"/>
    <cellStyle name="常规 14 5 3 2 2 3" xfId="26450"/>
    <cellStyle name="常规 14 5 3 2 3" xfId="22830"/>
    <cellStyle name="常规 14 5 3 3" xfId="7167"/>
    <cellStyle name="常规 14 5 3 3 2" xfId="12208"/>
    <cellStyle name="常规 14 5 3 3 2 2" xfId="30500"/>
    <cellStyle name="常规 14 5 3 3 3" xfId="26449"/>
    <cellStyle name="常规 14 5 3 4" xfId="22829"/>
    <cellStyle name="常规 14 5 4" xfId="1796"/>
    <cellStyle name="常规 14 5 4 2" xfId="1797"/>
    <cellStyle name="常规 14 5 4 2 2" xfId="7170"/>
    <cellStyle name="常规 14 5 4 2 2 2" xfId="12209"/>
    <cellStyle name="常规 14 5 4 2 2 2 2" xfId="30501"/>
    <cellStyle name="常规 14 5 4 2 2 3" xfId="26452"/>
    <cellStyle name="常规 14 5 4 2 3" xfId="22832"/>
    <cellStyle name="常规 14 5 4 3" xfId="7169"/>
    <cellStyle name="常规 14 5 4 3 2" xfId="12210"/>
    <cellStyle name="常规 14 5 4 3 2 2" xfId="30502"/>
    <cellStyle name="常规 14 5 4 3 3" xfId="26451"/>
    <cellStyle name="常规 14 5 4 4" xfId="22831"/>
    <cellStyle name="常规 14 5 5" xfId="1798"/>
    <cellStyle name="常规 14 5 5 2" xfId="1799"/>
    <cellStyle name="常规 14 5 5 2 2" xfId="7172"/>
    <cellStyle name="常规 14 5 5 2 2 2" xfId="12211"/>
    <cellStyle name="常规 14 5 5 2 2 2 2" xfId="30503"/>
    <cellStyle name="常规 14 5 5 2 2 3" xfId="26454"/>
    <cellStyle name="常规 14 5 5 2 3" xfId="22834"/>
    <cellStyle name="常规 14 5 5 3" xfId="1800"/>
    <cellStyle name="常规 14 5 5 3 2" xfId="7173"/>
    <cellStyle name="常规 14 5 5 3 2 2" xfId="12212"/>
    <cellStyle name="常规 14 5 5 3 2 2 2" xfId="30504"/>
    <cellStyle name="常规 14 5 5 3 2 3" xfId="26455"/>
    <cellStyle name="常规 14 5 5 3 3" xfId="22835"/>
    <cellStyle name="常规 14 5 5 4" xfId="7171"/>
    <cellStyle name="常规 14 5 5 4 2" xfId="12213"/>
    <cellStyle name="常规 14 5 5 4 2 2" xfId="30505"/>
    <cellStyle name="常规 14 5 5 4 3" xfId="26453"/>
    <cellStyle name="常规 14 5 5 5" xfId="22833"/>
    <cellStyle name="常规 14 5 6" xfId="1801"/>
    <cellStyle name="常规 14 5 6 2" xfId="7174"/>
    <cellStyle name="常规 14 5 6 2 2" xfId="12214"/>
    <cellStyle name="常规 14 5 6 2 2 2" xfId="30506"/>
    <cellStyle name="常规 14 5 6 2 3" xfId="26456"/>
    <cellStyle name="常规 14 5 6 3" xfId="22836"/>
    <cellStyle name="常规 14 5 7" xfId="1802"/>
    <cellStyle name="常规 14 5 7 2" xfId="7175"/>
    <cellStyle name="常规 14 5 7 2 2" xfId="12215"/>
    <cellStyle name="常规 14 5 7 2 2 2" xfId="30507"/>
    <cellStyle name="常规 14 5 7 2 3" xfId="26457"/>
    <cellStyle name="常规 14 5 7 3" xfId="22837"/>
    <cellStyle name="常规 14 5 8" xfId="7164"/>
    <cellStyle name="常规 14 5 8 2" xfId="12216"/>
    <cellStyle name="常规 14 5 8 2 2" xfId="30508"/>
    <cellStyle name="常规 14 5 8 3" xfId="26446"/>
    <cellStyle name="常规 14 5 9" xfId="22826"/>
    <cellStyle name="常规 14 6" xfId="1803"/>
    <cellStyle name="常规 14 6 2" xfId="1804"/>
    <cellStyle name="常规 14 6 2 2" xfId="7177"/>
    <cellStyle name="常规 14 6 2 2 2" xfId="12217"/>
    <cellStyle name="常规 14 6 2 2 2 2" xfId="30509"/>
    <cellStyle name="常规 14 6 2 2 3" xfId="26459"/>
    <cellStyle name="常规 14 6 2 3" xfId="22839"/>
    <cellStyle name="常规 14 6 3" xfId="7176"/>
    <cellStyle name="常规 14 6 3 2" xfId="12218"/>
    <cellStyle name="常规 14 6 3 2 2" xfId="30510"/>
    <cellStyle name="常规 14 6 3 3" xfId="26458"/>
    <cellStyle name="常规 14 6 4" xfId="22838"/>
    <cellStyle name="常规 14 7" xfId="1805"/>
    <cellStyle name="常规 14 7 2" xfId="1806"/>
    <cellStyle name="常规 14 7 2 2" xfId="7179"/>
    <cellStyle name="常规 14 7 2 2 2" xfId="12219"/>
    <cellStyle name="常规 14 7 2 2 2 2" xfId="30511"/>
    <cellStyle name="常规 14 7 2 2 3" xfId="26461"/>
    <cellStyle name="常规 14 7 2 3" xfId="22841"/>
    <cellStyle name="常规 14 7 3" xfId="7178"/>
    <cellStyle name="常规 14 7 3 2" xfId="12220"/>
    <cellStyle name="常规 14 7 3 2 2" xfId="30512"/>
    <cellStyle name="常规 14 7 3 3" xfId="26460"/>
    <cellStyle name="常规 14 7 4" xfId="22840"/>
    <cellStyle name="常规 14 8" xfId="1807"/>
    <cellStyle name="常规 14 8 2" xfId="7180"/>
    <cellStyle name="常规 14 8 2 2" xfId="12221"/>
    <cellStyle name="常规 14 8 2 2 2" xfId="30513"/>
    <cellStyle name="常规 14 8 2 3" xfId="26462"/>
    <cellStyle name="常规 14 8 3" xfId="22842"/>
    <cellStyle name="常规 14 9" xfId="7117"/>
    <cellStyle name="常规 14 9 2" xfId="12222"/>
    <cellStyle name="常规 14 9 2 2" xfId="30514"/>
    <cellStyle name="常规 14 9 3" xfId="26399"/>
    <cellStyle name="常规 15" xfId="1808"/>
    <cellStyle name="常规 15 2" xfId="1809"/>
    <cellStyle name="常规 15 2 2" xfId="1810"/>
    <cellStyle name="常规 15 2 3" xfId="1811"/>
    <cellStyle name="常规 15 2 3 2" xfId="1812"/>
    <cellStyle name="常规 15 2 3 2 2" xfId="7183"/>
    <cellStyle name="常规 15 2 3 2 2 2" xfId="12223"/>
    <cellStyle name="常规 15 2 3 2 2 2 2" xfId="30515"/>
    <cellStyle name="常规 15 2 3 2 2 3" xfId="26465"/>
    <cellStyle name="常规 15 2 3 2 3" xfId="22844"/>
    <cellStyle name="常规 15 2 3 3" xfId="7182"/>
    <cellStyle name="常规 15 2 3 3 2" xfId="12224"/>
    <cellStyle name="常规 15 2 3 3 2 2" xfId="30516"/>
    <cellStyle name="常规 15 2 3 3 3" xfId="26464"/>
    <cellStyle name="常规 15 2 3 4" xfId="22843"/>
    <cellStyle name="常规 15 3" xfId="1813"/>
    <cellStyle name="常规 15 3 2" xfId="1814"/>
    <cellStyle name="常规 15 3 2 2" xfId="1815"/>
    <cellStyle name="常规 15 3 2 2 2" xfId="7186"/>
    <cellStyle name="常规 15 3 2 2 2 2" xfId="12225"/>
    <cellStyle name="常规 15 3 2 2 2 2 2" xfId="30517"/>
    <cellStyle name="常规 15 3 2 2 2 3" xfId="26468"/>
    <cellStyle name="常规 15 3 2 2 3" xfId="22846"/>
    <cellStyle name="常规 15 3 2 3" xfId="7185"/>
    <cellStyle name="常规 15 3 2 3 2" xfId="12226"/>
    <cellStyle name="常规 15 3 2 3 2 2" xfId="30518"/>
    <cellStyle name="常规 15 3 2 3 3" xfId="26467"/>
    <cellStyle name="常规 15 3 2 4" xfId="22845"/>
    <cellStyle name="常规 15 3 3" xfId="1816"/>
    <cellStyle name="常规 15 3 3 2" xfId="1817"/>
    <cellStyle name="常规 15 3 3 2 2" xfId="7188"/>
    <cellStyle name="常规 15 3 3 2 2 2" xfId="12227"/>
    <cellStyle name="常规 15 3 3 2 2 2 2" xfId="30519"/>
    <cellStyle name="常规 15 3 3 2 2 3" xfId="26470"/>
    <cellStyle name="常规 15 3 3 2 3" xfId="22848"/>
    <cellStyle name="常规 15 3 3 3" xfId="7187"/>
    <cellStyle name="常规 15 3 3 3 2" xfId="12228"/>
    <cellStyle name="常规 15 3 3 3 2 2" xfId="30520"/>
    <cellStyle name="常规 15 3 3 3 3" xfId="26469"/>
    <cellStyle name="常规 15 3 3 4" xfId="22847"/>
    <cellStyle name="常规 15 3 4" xfId="1818"/>
    <cellStyle name="常规 15 3 4 2" xfId="1819"/>
    <cellStyle name="常规 15 3 4 2 2" xfId="7190"/>
    <cellStyle name="常规 15 3 4 2 2 2" xfId="12229"/>
    <cellStyle name="常规 15 3 4 2 2 2 2" xfId="30521"/>
    <cellStyle name="常规 15 3 4 2 2 3" xfId="26472"/>
    <cellStyle name="常规 15 3 4 2 3" xfId="22850"/>
    <cellStyle name="常规 15 3 4 3" xfId="7189"/>
    <cellStyle name="常规 15 3 4 3 2" xfId="12230"/>
    <cellStyle name="常规 15 3 4 3 2 2" xfId="30522"/>
    <cellStyle name="常规 15 3 4 3 3" xfId="26471"/>
    <cellStyle name="常规 15 3 4 4" xfId="22849"/>
    <cellStyle name="常规 15 3 5" xfId="1820"/>
    <cellStyle name="常规 15 3 5 2" xfId="1821"/>
    <cellStyle name="常规 15 3 5 2 2" xfId="7192"/>
    <cellStyle name="常规 15 3 5 2 2 2" xfId="12231"/>
    <cellStyle name="常规 15 3 5 2 2 2 2" xfId="30523"/>
    <cellStyle name="常规 15 3 5 2 2 3" xfId="26474"/>
    <cellStyle name="常规 15 3 5 2 3" xfId="22852"/>
    <cellStyle name="常规 15 3 5 3" xfId="1822"/>
    <cellStyle name="常规 15 3 5 3 2" xfId="7193"/>
    <cellStyle name="常规 15 3 5 3 2 2" xfId="12232"/>
    <cellStyle name="常规 15 3 5 3 2 2 2" xfId="30524"/>
    <cellStyle name="常规 15 3 5 3 2 3" xfId="26475"/>
    <cellStyle name="常规 15 3 5 3 3" xfId="22853"/>
    <cellStyle name="常规 15 3 5 4" xfId="7191"/>
    <cellStyle name="常规 15 3 5 4 2" xfId="12233"/>
    <cellStyle name="常规 15 3 5 4 2 2" xfId="30525"/>
    <cellStyle name="常规 15 3 5 4 3" xfId="26473"/>
    <cellStyle name="常规 15 3 5 5" xfId="22851"/>
    <cellStyle name="常规 15 3 6" xfId="1823"/>
    <cellStyle name="常规 15 3 6 2" xfId="7194"/>
    <cellStyle name="常规 15 3 6 2 2" xfId="12234"/>
    <cellStyle name="常规 15 3 6 2 2 2" xfId="30526"/>
    <cellStyle name="常规 15 3 6 2 3" xfId="26476"/>
    <cellStyle name="常规 15 3 6 3" xfId="22854"/>
    <cellStyle name="常规 15 3 7" xfId="1824"/>
    <cellStyle name="常规 15 3 7 2" xfId="7195"/>
    <cellStyle name="常规 15 3 7 2 2" xfId="12235"/>
    <cellStyle name="常规 15 3 7 2 2 2" xfId="30527"/>
    <cellStyle name="常规 15 3 7 2 3" xfId="26477"/>
    <cellStyle name="常规 15 3 7 3" xfId="22855"/>
    <cellStyle name="常规 15 3 8" xfId="7184"/>
    <cellStyle name="常规 15 3 8 2" xfId="12236"/>
    <cellStyle name="常规 15 3 8 2 2" xfId="30528"/>
    <cellStyle name="常规 15 3 8 3" xfId="26466"/>
    <cellStyle name="常规 15 4" xfId="1825"/>
    <cellStyle name="常规 15 4 2" xfId="1826"/>
    <cellStyle name="常规 15 4 2 2" xfId="1827"/>
    <cellStyle name="常规 15 4 2 2 2" xfId="7198"/>
    <cellStyle name="常规 15 4 2 2 2 2" xfId="12237"/>
    <cellStyle name="常规 15 4 2 2 2 2 2" xfId="30529"/>
    <cellStyle name="常规 15 4 2 2 2 3" xfId="26480"/>
    <cellStyle name="常规 15 4 2 2 3" xfId="22858"/>
    <cellStyle name="常规 15 4 2 3" xfId="7197"/>
    <cellStyle name="常规 15 4 2 3 2" xfId="12238"/>
    <cellStyle name="常规 15 4 2 3 2 2" xfId="30530"/>
    <cellStyle name="常规 15 4 2 3 3" xfId="26479"/>
    <cellStyle name="常规 15 4 2 4" xfId="22857"/>
    <cellStyle name="常规 15 4 3" xfId="1828"/>
    <cellStyle name="常规 15 4 3 2" xfId="1829"/>
    <cellStyle name="常规 15 4 3 2 2" xfId="7200"/>
    <cellStyle name="常规 15 4 3 2 2 2" xfId="12239"/>
    <cellStyle name="常规 15 4 3 2 2 2 2" xfId="30531"/>
    <cellStyle name="常规 15 4 3 2 2 3" xfId="26482"/>
    <cellStyle name="常规 15 4 3 2 3" xfId="22860"/>
    <cellStyle name="常规 15 4 3 3" xfId="7199"/>
    <cellStyle name="常规 15 4 3 3 2" xfId="12240"/>
    <cellStyle name="常规 15 4 3 3 2 2" xfId="30532"/>
    <cellStyle name="常规 15 4 3 3 3" xfId="26481"/>
    <cellStyle name="常规 15 4 3 4" xfId="22859"/>
    <cellStyle name="常规 15 4 4" xfId="1830"/>
    <cellStyle name="常规 15 4 4 2" xfId="1831"/>
    <cellStyle name="常规 15 4 4 2 2" xfId="7202"/>
    <cellStyle name="常规 15 4 4 2 2 2" xfId="12241"/>
    <cellStyle name="常规 15 4 4 2 2 2 2" xfId="30533"/>
    <cellStyle name="常规 15 4 4 2 2 3" xfId="26484"/>
    <cellStyle name="常规 15 4 4 2 3" xfId="22862"/>
    <cellStyle name="常规 15 4 4 3" xfId="7201"/>
    <cellStyle name="常规 15 4 4 3 2" xfId="12242"/>
    <cellStyle name="常规 15 4 4 3 2 2" xfId="30534"/>
    <cellStyle name="常规 15 4 4 3 3" xfId="26483"/>
    <cellStyle name="常规 15 4 4 4" xfId="22861"/>
    <cellStyle name="常规 15 4 5" xfId="1832"/>
    <cellStyle name="常规 15 4 5 2" xfId="1833"/>
    <cellStyle name="常规 15 4 5 2 2" xfId="7204"/>
    <cellStyle name="常规 15 4 5 2 2 2" xfId="12243"/>
    <cellStyle name="常规 15 4 5 2 2 2 2" xfId="30535"/>
    <cellStyle name="常规 15 4 5 2 2 3" xfId="26486"/>
    <cellStyle name="常规 15 4 5 2 3" xfId="22864"/>
    <cellStyle name="常规 15 4 5 3" xfId="1834"/>
    <cellStyle name="常规 15 4 5 3 2" xfId="7205"/>
    <cellStyle name="常规 15 4 5 3 2 2" xfId="12244"/>
    <cellStyle name="常规 15 4 5 3 2 2 2" xfId="30536"/>
    <cellStyle name="常规 15 4 5 3 2 3" xfId="26487"/>
    <cellStyle name="常规 15 4 5 3 3" xfId="22865"/>
    <cellStyle name="常规 15 4 5 4" xfId="7203"/>
    <cellStyle name="常规 15 4 5 4 2" xfId="12245"/>
    <cellStyle name="常规 15 4 5 4 2 2" xfId="30537"/>
    <cellStyle name="常规 15 4 5 4 3" xfId="26485"/>
    <cellStyle name="常规 15 4 5 5" xfId="22863"/>
    <cellStyle name="常规 15 4 6" xfId="1835"/>
    <cellStyle name="常规 15 4 6 2" xfId="7206"/>
    <cellStyle name="常规 15 4 6 2 2" xfId="12246"/>
    <cellStyle name="常规 15 4 6 2 2 2" xfId="30538"/>
    <cellStyle name="常规 15 4 6 2 3" xfId="26488"/>
    <cellStyle name="常规 15 4 6 3" xfId="22866"/>
    <cellStyle name="常规 15 4 7" xfId="1836"/>
    <cellStyle name="常规 15 4 7 2" xfId="7207"/>
    <cellStyle name="常规 15 4 7 2 2" xfId="12247"/>
    <cellStyle name="常规 15 4 7 2 2 2" xfId="30539"/>
    <cellStyle name="常规 15 4 7 2 3" xfId="26489"/>
    <cellStyle name="常规 15 4 7 3" xfId="22867"/>
    <cellStyle name="常规 15 4 8" xfId="7196"/>
    <cellStyle name="常规 15 4 8 2" xfId="12248"/>
    <cellStyle name="常规 15 4 8 2 2" xfId="30540"/>
    <cellStyle name="常规 15 4 8 3" xfId="26478"/>
    <cellStyle name="常规 15 4 9" xfId="22856"/>
    <cellStyle name="常规 15 5" xfId="1837"/>
    <cellStyle name="常规 15 5 2" xfId="1838"/>
    <cellStyle name="常规 15 5 2 2" xfId="7209"/>
    <cellStyle name="常规 15 5 2 2 2" xfId="12249"/>
    <cellStyle name="常规 15 5 2 2 2 2" xfId="30541"/>
    <cellStyle name="常规 15 5 2 2 3" xfId="26491"/>
    <cellStyle name="常规 15 5 2 3" xfId="22869"/>
    <cellStyle name="常规 15 5 3" xfId="7208"/>
    <cellStyle name="常规 15 5 3 2" xfId="12250"/>
    <cellStyle name="常规 15 5 3 2 2" xfId="30542"/>
    <cellStyle name="常规 15 5 3 3" xfId="26490"/>
    <cellStyle name="常规 15 5 4" xfId="22868"/>
    <cellStyle name="常规 15 6" xfId="1839"/>
    <cellStyle name="常规 15 6 2" xfId="1840"/>
    <cellStyle name="常规 15 6 2 2" xfId="7211"/>
    <cellStyle name="常规 15 6 2 2 2" xfId="12251"/>
    <cellStyle name="常规 15 6 2 2 2 2" xfId="30543"/>
    <cellStyle name="常规 15 6 2 2 3" xfId="26493"/>
    <cellStyle name="常规 15 6 2 3" xfId="22871"/>
    <cellStyle name="常规 15 6 3" xfId="7210"/>
    <cellStyle name="常规 15 6 3 2" xfId="12252"/>
    <cellStyle name="常规 15 6 3 2 2" xfId="30544"/>
    <cellStyle name="常规 15 6 3 3" xfId="26492"/>
    <cellStyle name="常规 15 6 4" xfId="22870"/>
    <cellStyle name="常规 15 7" xfId="1841"/>
    <cellStyle name="常规 15 7 2" xfId="7212"/>
    <cellStyle name="常规 15 7 2 2" xfId="12253"/>
    <cellStyle name="常规 15 7 2 2 2" xfId="30545"/>
    <cellStyle name="常规 15 7 2 3" xfId="26494"/>
    <cellStyle name="常规 15 7 3" xfId="22872"/>
    <cellStyle name="常规 15 8" xfId="7181"/>
    <cellStyle name="常规 15 8 2" xfId="12254"/>
    <cellStyle name="常规 15 8 2 2" xfId="30546"/>
    <cellStyle name="常规 15 8 3" xfId="26463"/>
    <cellStyle name="常规 16" xfId="1842"/>
    <cellStyle name="常规 16 10" xfId="7213"/>
    <cellStyle name="常规 16 2" xfId="1843"/>
    <cellStyle name="常规 16 2 2" xfId="1844"/>
    <cellStyle name="常规 16 2 3" xfId="1845"/>
    <cellStyle name="常规 16 2 3 2" xfId="1846"/>
    <cellStyle name="常规 16 2 3 2 2" xfId="1847"/>
    <cellStyle name="常规 16 2 3 2 2 2" xfId="7216"/>
    <cellStyle name="常规 16 2 3 2 3" xfId="1848"/>
    <cellStyle name="常规 16 2 3 2 3 2" xfId="7217"/>
    <cellStyle name="常规 16 2 3 2 4" xfId="1849"/>
    <cellStyle name="常规 16 2 3 2 4 2" xfId="7218"/>
    <cellStyle name="常规 16 2 3 2 5" xfId="7215"/>
    <cellStyle name="常规 16 2 3 3" xfId="1850"/>
    <cellStyle name="常规 16 2 3 3 2" xfId="7219"/>
    <cellStyle name="常规 16 2 3 4" xfId="1851"/>
    <cellStyle name="常规 16 2 3 4 2" xfId="7220"/>
    <cellStyle name="常规 16 2 3 5" xfId="7214"/>
    <cellStyle name="常规 16 3" xfId="1852"/>
    <cellStyle name="常规 16 3 2" xfId="1853"/>
    <cellStyle name="常规 16 3 2 2" xfId="1854"/>
    <cellStyle name="常规 16 3 2 2 2" xfId="1855"/>
    <cellStyle name="常规 16 3 2 2 2 2" xfId="7224"/>
    <cellStyle name="常规 16 3 2 2 3" xfId="1856"/>
    <cellStyle name="常规 16 3 2 2 3 2" xfId="7225"/>
    <cellStyle name="常规 16 3 2 2 4" xfId="1857"/>
    <cellStyle name="常规 16 3 2 2 4 2" xfId="7226"/>
    <cellStyle name="常规 16 3 2 2 5" xfId="7223"/>
    <cellStyle name="常规 16 3 2 3" xfId="1858"/>
    <cellStyle name="常规 16 3 2 3 2" xfId="7227"/>
    <cellStyle name="常规 16 3 2 4" xfId="1859"/>
    <cellStyle name="常规 16 3 2 4 2" xfId="7228"/>
    <cellStyle name="常规 16 3 2 5" xfId="7222"/>
    <cellStyle name="常规 16 3 3" xfId="1860"/>
    <cellStyle name="常规 16 3 3 2" xfId="1861"/>
    <cellStyle name="常规 16 3 3 2 2" xfId="1862"/>
    <cellStyle name="常规 16 3 3 2 2 2" xfId="7231"/>
    <cellStyle name="常规 16 3 3 2 3" xfId="1863"/>
    <cellStyle name="常规 16 3 3 2 3 2" xfId="7232"/>
    <cellStyle name="常规 16 3 3 2 4" xfId="1864"/>
    <cellStyle name="常规 16 3 3 2 4 2" xfId="7233"/>
    <cellStyle name="常规 16 3 3 2 5" xfId="7230"/>
    <cellStyle name="常规 16 3 3 3" xfId="1865"/>
    <cellStyle name="常规 16 3 3 3 2" xfId="7234"/>
    <cellStyle name="常规 16 3 3 4" xfId="1866"/>
    <cellStyle name="常规 16 3 3 4 2" xfId="7235"/>
    <cellStyle name="常规 16 3 3 5" xfId="7229"/>
    <cellStyle name="常规 16 3 4" xfId="1867"/>
    <cellStyle name="常规 16 3 4 2" xfId="1868"/>
    <cellStyle name="常规 16 3 4 2 2" xfId="1869"/>
    <cellStyle name="常规 16 3 4 2 2 2" xfId="7238"/>
    <cellStyle name="常规 16 3 4 2 3" xfId="1870"/>
    <cellStyle name="常规 16 3 4 2 3 2" xfId="7239"/>
    <cellStyle name="常规 16 3 4 2 4" xfId="1871"/>
    <cellStyle name="常规 16 3 4 2 4 2" xfId="7240"/>
    <cellStyle name="常规 16 3 4 2 5" xfId="7237"/>
    <cellStyle name="常规 16 3 4 3" xfId="1872"/>
    <cellStyle name="常规 16 3 4 3 2" xfId="7241"/>
    <cellStyle name="常规 16 3 4 4" xfId="1873"/>
    <cellStyle name="常规 16 3 4 4 2" xfId="7242"/>
    <cellStyle name="常规 16 3 4 5" xfId="7236"/>
    <cellStyle name="常规 16 3 5" xfId="1874"/>
    <cellStyle name="常规 16 3 5 2" xfId="1875"/>
    <cellStyle name="常规 16 3 5 2 2" xfId="7244"/>
    <cellStyle name="常规 16 3 5 3" xfId="1876"/>
    <cellStyle name="常规 16 3 5 3 2" xfId="7245"/>
    <cellStyle name="常规 16 3 5 4" xfId="1877"/>
    <cellStyle name="常规 16 3 5 4 2" xfId="7246"/>
    <cellStyle name="常规 16 3 5 5" xfId="7243"/>
    <cellStyle name="常规 16 3 6" xfId="1878"/>
    <cellStyle name="常规 16 3 6 2" xfId="7247"/>
    <cellStyle name="常规 16 3 7" xfId="1879"/>
    <cellStyle name="常规 16 3 7 2" xfId="7248"/>
    <cellStyle name="常规 16 3 8" xfId="7221"/>
    <cellStyle name="常规 16 4" xfId="1880"/>
    <cellStyle name="常规 16 4 2" xfId="1881"/>
    <cellStyle name="常规 16 4 2 2" xfId="1882"/>
    <cellStyle name="常规 16 4 2 2 2" xfId="1883"/>
    <cellStyle name="常规 16 4 2 2 2 2" xfId="7252"/>
    <cellStyle name="常规 16 4 2 2 3" xfId="1884"/>
    <cellStyle name="常规 16 4 2 2 3 2" xfId="7253"/>
    <cellStyle name="常规 16 4 2 2 4" xfId="1885"/>
    <cellStyle name="常规 16 4 2 2 4 2" xfId="7254"/>
    <cellStyle name="常规 16 4 2 2 5" xfId="7251"/>
    <cellStyle name="常规 16 4 2 3" xfId="1886"/>
    <cellStyle name="常规 16 4 2 3 2" xfId="7255"/>
    <cellStyle name="常规 16 4 2 4" xfId="1887"/>
    <cellStyle name="常规 16 4 2 4 2" xfId="7256"/>
    <cellStyle name="常规 16 4 2 5" xfId="7250"/>
    <cellStyle name="常规 16 4 3" xfId="1888"/>
    <cellStyle name="常规 16 4 3 2" xfId="1889"/>
    <cellStyle name="常规 16 4 3 2 2" xfId="1890"/>
    <cellStyle name="常规 16 4 3 2 2 2" xfId="7259"/>
    <cellStyle name="常规 16 4 3 2 3" xfId="1891"/>
    <cellStyle name="常规 16 4 3 2 3 2" xfId="7260"/>
    <cellStyle name="常规 16 4 3 2 4" xfId="1892"/>
    <cellStyle name="常规 16 4 3 2 4 2" xfId="7261"/>
    <cellStyle name="常规 16 4 3 2 5" xfId="7258"/>
    <cellStyle name="常规 16 4 3 3" xfId="1893"/>
    <cellStyle name="常规 16 4 3 3 2" xfId="7262"/>
    <cellStyle name="常规 16 4 3 4" xfId="1894"/>
    <cellStyle name="常规 16 4 3 4 2" xfId="7263"/>
    <cellStyle name="常规 16 4 3 5" xfId="7257"/>
    <cellStyle name="常规 16 4 4" xfId="1895"/>
    <cellStyle name="常规 16 4 4 2" xfId="1896"/>
    <cellStyle name="常规 16 4 4 2 2" xfId="1897"/>
    <cellStyle name="常规 16 4 4 2 2 2" xfId="7266"/>
    <cellStyle name="常规 16 4 4 2 3" xfId="1898"/>
    <cellStyle name="常规 16 4 4 2 3 2" xfId="7267"/>
    <cellStyle name="常规 16 4 4 2 4" xfId="1899"/>
    <cellStyle name="常规 16 4 4 2 4 2" xfId="7268"/>
    <cellStyle name="常规 16 4 4 2 5" xfId="7265"/>
    <cellStyle name="常规 16 4 4 3" xfId="1900"/>
    <cellStyle name="常规 16 4 4 3 2" xfId="7269"/>
    <cellStyle name="常规 16 4 4 4" xfId="1901"/>
    <cellStyle name="常规 16 4 4 4 2" xfId="7270"/>
    <cellStyle name="常规 16 4 4 5" xfId="7264"/>
    <cellStyle name="常规 16 4 5" xfId="1902"/>
    <cellStyle name="常规 16 4 5 2" xfId="1903"/>
    <cellStyle name="常规 16 4 5 2 2" xfId="7272"/>
    <cellStyle name="常规 16 4 5 3" xfId="1904"/>
    <cellStyle name="常规 16 4 5 3 2" xfId="7273"/>
    <cellStyle name="常规 16 4 5 4" xfId="1905"/>
    <cellStyle name="常规 16 4 5 4 2" xfId="7274"/>
    <cellStyle name="常规 16 4 5 5" xfId="7271"/>
    <cellStyle name="常规 16 4 6" xfId="1906"/>
    <cellStyle name="常规 16 4 6 2" xfId="7275"/>
    <cellStyle name="常规 16 4 7" xfId="1907"/>
    <cellStyle name="常规 16 4 7 2" xfId="7276"/>
    <cellStyle name="常规 16 4 8" xfId="7249"/>
    <cellStyle name="常规 16 5" xfId="1908"/>
    <cellStyle name="常规 16 5 2" xfId="1909"/>
    <cellStyle name="常规 16 5 2 2" xfId="1910"/>
    <cellStyle name="常规 16 5 2 2 2" xfId="7279"/>
    <cellStyle name="常规 16 5 2 3" xfId="1911"/>
    <cellStyle name="常规 16 5 2 3 2" xfId="7280"/>
    <cellStyle name="常规 16 5 2 4" xfId="1912"/>
    <cellStyle name="常规 16 5 2 4 2" xfId="7281"/>
    <cellStyle name="常规 16 5 2 5" xfId="7278"/>
    <cellStyle name="常规 16 5 3" xfId="1913"/>
    <cellStyle name="常规 16 5 3 2" xfId="7282"/>
    <cellStyle name="常规 16 5 4" xfId="1914"/>
    <cellStyle name="常规 16 5 4 2" xfId="7283"/>
    <cellStyle name="常规 16 5 5" xfId="7277"/>
    <cellStyle name="常规 16 6" xfId="1915"/>
    <cellStyle name="常规 16 6 2" xfId="1916"/>
    <cellStyle name="常规 16 6 2 2" xfId="1917"/>
    <cellStyle name="常规 16 6 2 2 2" xfId="7286"/>
    <cellStyle name="常规 16 6 2 3" xfId="1918"/>
    <cellStyle name="常规 16 6 2 3 2" xfId="7287"/>
    <cellStyle name="常规 16 6 2 4" xfId="1919"/>
    <cellStyle name="常规 16 6 2 4 2" xfId="7288"/>
    <cellStyle name="常规 16 6 2 5" xfId="7285"/>
    <cellStyle name="常规 16 6 3" xfId="1920"/>
    <cellStyle name="常规 16 6 3 2" xfId="7289"/>
    <cellStyle name="常规 16 6 4" xfId="1921"/>
    <cellStyle name="常规 16 6 4 2" xfId="7290"/>
    <cellStyle name="常规 16 6 5" xfId="7284"/>
    <cellStyle name="常规 16 7" xfId="1922"/>
    <cellStyle name="常规 16 7 2" xfId="1923"/>
    <cellStyle name="常规 16 7 2 2" xfId="7292"/>
    <cellStyle name="常规 16 7 3" xfId="1924"/>
    <cellStyle name="常规 16 7 3 2" xfId="7293"/>
    <cellStyle name="常规 16 7 4" xfId="1925"/>
    <cellStyle name="常规 16 7 4 2" xfId="7294"/>
    <cellStyle name="常规 16 7 5" xfId="7291"/>
    <cellStyle name="常规 16 8" xfId="1926"/>
    <cellStyle name="常规 16 8 2" xfId="7295"/>
    <cellStyle name="常规 16 9" xfId="1927"/>
    <cellStyle name="常规 16 9 2" xfId="7296"/>
    <cellStyle name="常规 17" xfId="1928"/>
    <cellStyle name="常规 17 2" xfId="1929"/>
    <cellStyle name="常规 17 2 2" xfId="1930"/>
    <cellStyle name="常规 17 2 2 2" xfId="7299"/>
    <cellStyle name="常规 17 2 2 2 2" xfId="12255"/>
    <cellStyle name="常规 17 2 2 2 2 2" xfId="30547"/>
    <cellStyle name="常规 17 2 2 2 3" xfId="26497"/>
    <cellStyle name="常规 17 2 2 3" xfId="22874"/>
    <cellStyle name="常规 17 2 3" xfId="7298"/>
    <cellStyle name="常规 17 2 3 2" xfId="12256"/>
    <cellStyle name="常规 17 2 3 2 2" xfId="30548"/>
    <cellStyle name="常规 17 2 3 3" xfId="26496"/>
    <cellStyle name="常规 17 2 4" xfId="22873"/>
    <cellStyle name="常规 17 3" xfId="1931"/>
    <cellStyle name="常规 17 3 2" xfId="1932"/>
    <cellStyle name="常规 17 3 2 2" xfId="7301"/>
    <cellStyle name="常规 17 3 2 2 2" xfId="12257"/>
    <cellStyle name="常规 17 3 2 2 2 2" xfId="30549"/>
    <cellStyle name="常规 17 3 2 2 3" xfId="26499"/>
    <cellStyle name="常规 17 3 2 3" xfId="22876"/>
    <cellStyle name="常规 17 3 3" xfId="7300"/>
    <cellStyle name="常规 17 3 3 2" xfId="12258"/>
    <cellStyle name="常规 17 3 3 2 2" xfId="30550"/>
    <cellStyle name="常规 17 3 3 3" xfId="26498"/>
    <cellStyle name="常规 17 3 4" xfId="22875"/>
    <cellStyle name="常规 17 4" xfId="1933"/>
    <cellStyle name="常规 17 4 2" xfId="1934"/>
    <cellStyle name="常规 17 4 2 2" xfId="7303"/>
    <cellStyle name="常规 17 4 2 2 2" xfId="12259"/>
    <cellStyle name="常规 17 4 2 2 2 2" xfId="30551"/>
    <cellStyle name="常规 17 4 2 2 3" xfId="26501"/>
    <cellStyle name="常规 17 4 2 3" xfId="22878"/>
    <cellStyle name="常规 17 4 3" xfId="7302"/>
    <cellStyle name="常规 17 4 3 2" xfId="12260"/>
    <cellStyle name="常规 17 4 3 2 2" xfId="30552"/>
    <cellStyle name="常规 17 4 3 3" xfId="26500"/>
    <cellStyle name="常规 17 4 4" xfId="22877"/>
    <cellStyle name="常规 17 5" xfId="1935"/>
    <cellStyle name="常规 17 5 2" xfId="1936"/>
    <cellStyle name="常规 17 5 2 2" xfId="7305"/>
    <cellStyle name="常规 17 5 2 2 2" xfId="12261"/>
    <cellStyle name="常规 17 5 2 2 2 2" xfId="30553"/>
    <cellStyle name="常规 17 5 2 2 3" xfId="26503"/>
    <cellStyle name="常规 17 5 2 3" xfId="22880"/>
    <cellStyle name="常规 17 5 3" xfId="1937"/>
    <cellStyle name="常规 17 5 3 2" xfId="7306"/>
    <cellStyle name="常规 17 5 3 2 2" xfId="12262"/>
    <cellStyle name="常规 17 5 3 2 2 2" xfId="30554"/>
    <cellStyle name="常规 17 5 3 2 3" xfId="26504"/>
    <cellStyle name="常规 17 5 3 3" xfId="22881"/>
    <cellStyle name="常规 17 5 4" xfId="7304"/>
    <cellStyle name="常规 17 5 4 2" xfId="12263"/>
    <cellStyle name="常规 17 5 4 2 2" xfId="30555"/>
    <cellStyle name="常规 17 5 4 3" xfId="26502"/>
    <cellStyle name="常规 17 5 5" xfId="22879"/>
    <cellStyle name="常规 17 6" xfId="1938"/>
    <cellStyle name="常规 17 6 2" xfId="7307"/>
    <cellStyle name="常规 17 6 2 2" xfId="12264"/>
    <cellStyle name="常规 17 6 2 2 2" xfId="30556"/>
    <cellStyle name="常规 17 6 2 3" xfId="26505"/>
    <cellStyle name="常规 17 6 3" xfId="22882"/>
    <cellStyle name="常规 17 7" xfId="1939"/>
    <cellStyle name="常规 17 7 2" xfId="7308"/>
    <cellStyle name="常规 17 7 2 2" xfId="12265"/>
    <cellStyle name="常规 17 7 2 2 2" xfId="30557"/>
    <cellStyle name="常规 17 7 2 3" xfId="26506"/>
    <cellStyle name="常规 17 7 3" xfId="22883"/>
    <cellStyle name="常规 17 8" xfId="7297"/>
    <cellStyle name="常规 17 8 2" xfId="12266"/>
    <cellStyle name="常规 17 8 2 2" xfId="30558"/>
    <cellStyle name="常规 17 8 3" xfId="26495"/>
    <cellStyle name="常规 18" xfId="1940"/>
    <cellStyle name="常规 18 2" xfId="1941"/>
    <cellStyle name="常规 18 2 2" xfId="1942"/>
    <cellStyle name="常规 18 2 2 2" xfId="7311"/>
    <cellStyle name="常规 18 2 2 2 2" xfId="12267"/>
    <cellStyle name="常规 18 2 2 2 2 2" xfId="30559"/>
    <cellStyle name="常规 18 2 2 2 3" xfId="26509"/>
    <cellStyle name="常规 18 2 2 3" xfId="22886"/>
    <cellStyle name="常规 18 2 3" xfId="7310"/>
    <cellStyle name="常规 18 2 3 2" xfId="12268"/>
    <cellStyle name="常规 18 2 3 2 2" xfId="30560"/>
    <cellStyle name="常规 18 2 3 3" xfId="26508"/>
    <cellStyle name="常规 18 2 4" xfId="22885"/>
    <cellStyle name="常规 18 3" xfId="1943"/>
    <cellStyle name="常规 18 3 2" xfId="1944"/>
    <cellStyle name="常规 18 3 2 2" xfId="7313"/>
    <cellStyle name="常规 18 3 2 2 2" xfId="12269"/>
    <cellStyle name="常规 18 3 2 2 2 2" xfId="30561"/>
    <cellStyle name="常规 18 3 2 2 3" xfId="26511"/>
    <cellStyle name="常规 18 3 2 3" xfId="22888"/>
    <cellStyle name="常规 18 3 3" xfId="7312"/>
    <cellStyle name="常规 18 3 3 2" xfId="12270"/>
    <cellStyle name="常规 18 3 3 2 2" xfId="30562"/>
    <cellStyle name="常规 18 3 3 3" xfId="26510"/>
    <cellStyle name="常规 18 3 4" xfId="22887"/>
    <cellStyle name="常规 18 4" xfId="1945"/>
    <cellStyle name="常规 18 4 2" xfId="1946"/>
    <cellStyle name="常规 18 4 2 2" xfId="7315"/>
    <cellStyle name="常规 18 4 2 2 2" xfId="12271"/>
    <cellStyle name="常规 18 4 2 2 2 2" xfId="30563"/>
    <cellStyle name="常规 18 4 2 2 3" xfId="26513"/>
    <cellStyle name="常规 18 4 2 3" xfId="22890"/>
    <cellStyle name="常规 18 4 3" xfId="7314"/>
    <cellStyle name="常规 18 4 3 2" xfId="12272"/>
    <cellStyle name="常规 18 4 3 2 2" xfId="30564"/>
    <cellStyle name="常规 18 4 3 3" xfId="26512"/>
    <cellStyle name="常规 18 4 4" xfId="22889"/>
    <cellStyle name="常规 18 5" xfId="1947"/>
    <cellStyle name="常规 18 5 2" xfId="1948"/>
    <cellStyle name="常规 18 5 2 2" xfId="7317"/>
    <cellStyle name="常规 18 5 2 2 2" xfId="12273"/>
    <cellStyle name="常规 18 5 2 2 2 2" xfId="30565"/>
    <cellStyle name="常规 18 5 2 2 3" xfId="26515"/>
    <cellStyle name="常规 18 5 2 3" xfId="22892"/>
    <cellStyle name="常规 18 5 3" xfId="1949"/>
    <cellStyle name="常规 18 5 3 2" xfId="7318"/>
    <cellStyle name="常规 18 5 3 2 2" xfId="12274"/>
    <cellStyle name="常规 18 5 3 2 2 2" xfId="30566"/>
    <cellStyle name="常规 18 5 3 2 3" xfId="26516"/>
    <cellStyle name="常规 18 5 3 3" xfId="22893"/>
    <cellStyle name="常规 18 5 4" xfId="7316"/>
    <cellStyle name="常规 18 5 4 2" xfId="12275"/>
    <cellStyle name="常规 18 5 4 2 2" xfId="30567"/>
    <cellStyle name="常规 18 5 4 3" xfId="26514"/>
    <cellStyle name="常规 18 5 5" xfId="22891"/>
    <cellStyle name="常规 18 6" xfId="1950"/>
    <cellStyle name="常规 18 6 2" xfId="7319"/>
    <cellStyle name="常规 18 6 2 2" xfId="12276"/>
    <cellStyle name="常规 18 6 2 2 2" xfId="30568"/>
    <cellStyle name="常规 18 6 2 3" xfId="26517"/>
    <cellStyle name="常规 18 6 3" xfId="22894"/>
    <cellStyle name="常规 18 7" xfId="1951"/>
    <cellStyle name="常规 18 7 2" xfId="7320"/>
    <cellStyle name="常规 18 7 2 2" xfId="12277"/>
    <cellStyle name="常规 18 7 2 2 2" xfId="30569"/>
    <cellStyle name="常规 18 7 2 3" xfId="26518"/>
    <cellStyle name="常规 18 7 3" xfId="22895"/>
    <cellStyle name="常规 18 8" xfId="7309"/>
    <cellStyle name="常规 18 8 2" xfId="12278"/>
    <cellStyle name="常规 18 8 2 2" xfId="30570"/>
    <cellStyle name="常规 18 8 3" xfId="26507"/>
    <cellStyle name="常规 18 9" xfId="22884"/>
    <cellStyle name="常规 19" xfId="1952"/>
    <cellStyle name="常规 19 2" xfId="1953"/>
    <cellStyle name="常规 19 2 2" xfId="1954"/>
    <cellStyle name="常规 19 2 2 2" xfId="7323"/>
    <cellStyle name="常规 19 2 2 2 2" xfId="12279"/>
    <cellStyle name="常规 19 2 2 2 2 2" xfId="30571"/>
    <cellStyle name="常规 19 2 2 2 3" xfId="26521"/>
    <cellStyle name="常规 19 2 2 3" xfId="22898"/>
    <cellStyle name="常规 19 2 3" xfId="7322"/>
    <cellStyle name="常规 19 2 3 2" xfId="12280"/>
    <cellStyle name="常规 19 2 3 2 2" xfId="30572"/>
    <cellStyle name="常规 19 2 3 3" xfId="26520"/>
    <cellStyle name="常规 19 2 4" xfId="22897"/>
    <cellStyle name="常规 19 3" xfId="1955"/>
    <cellStyle name="常规 19 3 2" xfId="1956"/>
    <cellStyle name="常规 19 3 2 2" xfId="7325"/>
    <cellStyle name="常规 19 3 2 2 2" xfId="12281"/>
    <cellStyle name="常规 19 3 2 2 2 2" xfId="30573"/>
    <cellStyle name="常规 19 3 2 2 3" xfId="26523"/>
    <cellStyle name="常规 19 3 2 3" xfId="22900"/>
    <cellStyle name="常规 19 3 3" xfId="7324"/>
    <cellStyle name="常规 19 3 3 2" xfId="12282"/>
    <cellStyle name="常规 19 3 3 2 2" xfId="30574"/>
    <cellStyle name="常规 19 3 3 3" xfId="26522"/>
    <cellStyle name="常规 19 3 4" xfId="22899"/>
    <cellStyle name="常规 19 4" xfId="1957"/>
    <cellStyle name="常规 19 4 2" xfId="1958"/>
    <cellStyle name="常规 19 4 2 2" xfId="7327"/>
    <cellStyle name="常规 19 4 2 2 2" xfId="12283"/>
    <cellStyle name="常规 19 4 2 2 2 2" xfId="30575"/>
    <cellStyle name="常规 19 4 2 2 3" xfId="26525"/>
    <cellStyle name="常规 19 4 2 3" xfId="22902"/>
    <cellStyle name="常规 19 4 3" xfId="7326"/>
    <cellStyle name="常规 19 4 3 2" xfId="12284"/>
    <cellStyle name="常规 19 4 3 2 2" xfId="30576"/>
    <cellStyle name="常规 19 4 3 3" xfId="26524"/>
    <cellStyle name="常规 19 4 4" xfId="22901"/>
    <cellStyle name="常规 19 5" xfId="1959"/>
    <cellStyle name="常规 19 5 2" xfId="1960"/>
    <cellStyle name="常规 19 5 2 2" xfId="7329"/>
    <cellStyle name="常规 19 5 2 2 2" xfId="12285"/>
    <cellStyle name="常规 19 5 2 2 2 2" xfId="30577"/>
    <cellStyle name="常规 19 5 2 2 3" xfId="26527"/>
    <cellStyle name="常规 19 5 2 3" xfId="22904"/>
    <cellStyle name="常规 19 5 3" xfId="1961"/>
    <cellStyle name="常规 19 5 3 2" xfId="7330"/>
    <cellStyle name="常规 19 5 3 2 2" xfId="12286"/>
    <cellStyle name="常规 19 5 3 2 2 2" xfId="30578"/>
    <cellStyle name="常规 19 5 3 2 3" xfId="26528"/>
    <cellStyle name="常规 19 5 3 3" xfId="22905"/>
    <cellStyle name="常规 19 5 4" xfId="7328"/>
    <cellStyle name="常规 19 5 4 2" xfId="12287"/>
    <cellStyle name="常规 19 5 4 2 2" xfId="30579"/>
    <cellStyle name="常规 19 5 4 3" xfId="26526"/>
    <cellStyle name="常规 19 5 5" xfId="22903"/>
    <cellStyle name="常规 19 6" xfId="1962"/>
    <cellStyle name="常规 19 6 2" xfId="7331"/>
    <cellStyle name="常规 19 6 2 2" xfId="12288"/>
    <cellStyle name="常规 19 6 2 2 2" xfId="30580"/>
    <cellStyle name="常规 19 6 2 3" xfId="26529"/>
    <cellStyle name="常规 19 6 3" xfId="22906"/>
    <cellStyle name="常规 19 7" xfId="1963"/>
    <cellStyle name="常规 19 7 2" xfId="7332"/>
    <cellStyle name="常规 19 7 2 2" xfId="12289"/>
    <cellStyle name="常规 19 7 2 2 2" xfId="30581"/>
    <cellStyle name="常规 19 7 2 3" xfId="26530"/>
    <cellStyle name="常规 19 7 3" xfId="22907"/>
    <cellStyle name="常规 19 8" xfId="7321"/>
    <cellStyle name="常规 19 8 2" xfId="12290"/>
    <cellStyle name="常规 19 8 2 2" xfId="30582"/>
    <cellStyle name="常规 19 8 3" xfId="26519"/>
    <cellStyle name="常规 19 9" xfId="22896"/>
    <cellStyle name="常规 2" xfId="1964"/>
    <cellStyle name="常规 2 10" xfId="1965"/>
    <cellStyle name="常规 2 10 2" xfId="1966"/>
    <cellStyle name="常规 2 10 2 2" xfId="7335"/>
    <cellStyle name="常规 2 10 2 2 2" xfId="12291"/>
    <cellStyle name="常规 2 10 2 2 2 2" xfId="30583"/>
    <cellStyle name="常规 2 10 2 2 3" xfId="26533"/>
    <cellStyle name="常规 2 10 2 3" xfId="22909"/>
    <cellStyle name="常规 2 10 3" xfId="7334"/>
    <cellStyle name="常规 2 10 3 2" xfId="12292"/>
    <cellStyle name="常规 2 10 3 2 2" xfId="30584"/>
    <cellStyle name="常规 2 10 3 3" xfId="26532"/>
    <cellStyle name="常规 2 10 4" xfId="22908"/>
    <cellStyle name="常规 2 11" xfId="1967"/>
    <cellStyle name="常规 2 11 2" xfId="1968"/>
    <cellStyle name="常规 2 11 2 2" xfId="1969"/>
    <cellStyle name="常规 2 11 2 2 2" xfId="7338"/>
    <cellStyle name="常规 2 11 2 2 2 2" xfId="12293"/>
    <cellStyle name="常规 2 11 2 2 2 2 2" xfId="30585"/>
    <cellStyle name="常规 2 11 2 2 2 3" xfId="26536"/>
    <cellStyle name="常规 2 11 2 2 3" xfId="22912"/>
    <cellStyle name="常规 2 11 2 3" xfId="1970"/>
    <cellStyle name="常规 2 11 2 3 2" xfId="7339"/>
    <cellStyle name="常规 2 11 2 3 2 2" xfId="12294"/>
    <cellStyle name="常规 2 11 2 3 2 2 2" xfId="30586"/>
    <cellStyle name="常规 2 11 2 3 2 3" xfId="26537"/>
    <cellStyle name="常规 2 11 2 3 3" xfId="22913"/>
    <cellStyle name="常规 2 11 2 4" xfId="7337"/>
    <cellStyle name="常规 2 11 2 4 2" xfId="12295"/>
    <cellStyle name="常规 2 11 2 4 2 2" xfId="30587"/>
    <cellStyle name="常规 2 11 2 4 3" xfId="26535"/>
    <cellStyle name="常规 2 11 2 5" xfId="22911"/>
    <cellStyle name="常规 2 11 3" xfId="1971"/>
    <cellStyle name="常规 2 11 3 2" xfId="1972"/>
    <cellStyle name="常规 2 11 3 2 2" xfId="7341"/>
    <cellStyle name="常规 2 11 3 2 2 2" xfId="12296"/>
    <cellStyle name="常规 2 11 3 2 2 2 2" xfId="30588"/>
    <cellStyle name="常规 2 11 3 2 2 3" xfId="26539"/>
    <cellStyle name="常规 2 11 3 2 3" xfId="22915"/>
    <cellStyle name="常规 2 11 3 3" xfId="7340"/>
    <cellStyle name="常规 2 11 3 3 2" xfId="12297"/>
    <cellStyle name="常规 2 11 3 3 2 2" xfId="30589"/>
    <cellStyle name="常规 2 11 3 3 3" xfId="26538"/>
    <cellStyle name="常规 2 11 3 4" xfId="22914"/>
    <cellStyle name="常规 2 11 4" xfId="1973"/>
    <cellStyle name="常规 2 11 4 2" xfId="7342"/>
    <cellStyle name="常规 2 11 4 2 2" xfId="12298"/>
    <cellStyle name="常规 2 11 4 2 2 2" xfId="30590"/>
    <cellStyle name="常规 2 11 4 2 3" xfId="26540"/>
    <cellStyle name="常规 2 11 4 3" xfId="22916"/>
    <cellStyle name="常规 2 11 5" xfId="1974"/>
    <cellStyle name="常规 2 11 5 2" xfId="7343"/>
    <cellStyle name="常规 2 11 5 2 2" xfId="12299"/>
    <cellStyle name="常规 2 11 5 2 2 2" xfId="30591"/>
    <cellStyle name="常规 2 11 5 2 3" xfId="26541"/>
    <cellStyle name="常规 2 11 5 3" xfId="22917"/>
    <cellStyle name="常规 2 11 6" xfId="7336"/>
    <cellStyle name="常规 2 11 6 2" xfId="12300"/>
    <cellStyle name="常规 2 11 6 2 2" xfId="30592"/>
    <cellStyle name="常规 2 11 6 3" xfId="26534"/>
    <cellStyle name="常规 2 11 7" xfId="12301"/>
    <cellStyle name="常规 2 11 7 2" xfId="12098"/>
    <cellStyle name="常规 2 11 7 3" xfId="30593"/>
    <cellStyle name="常规 2 11 8" xfId="22910"/>
    <cellStyle name="常规 2 12" xfId="1975"/>
    <cellStyle name="常规 2 12 2" xfId="7344"/>
    <cellStyle name="常规 2 12 2 2" xfId="12302"/>
    <cellStyle name="常规 2 12 2 2 2" xfId="30594"/>
    <cellStyle name="常规 2 12 2 3" xfId="26542"/>
    <cellStyle name="常规 2 12 3" xfId="22918"/>
    <cellStyle name="常规 2 13" xfId="7333"/>
    <cellStyle name="常规 2 13 2" xfId="12303"/>
    <cellStyle name="常规 2 13 2 2" xfId="30595"/>
    <cellStyle name="常规 2 13 3" xfId="26531"/>
    <cellStyle name="常规 2 2" xfId="1976"/>
    <cellStyle name="常规 2 2 2" xfId="1977"/>
    <cellStyle name="常规 2 2 2 2" xfId="1978"/>
    <cellStyle name="常规 2 2 2 2 2" xfId="1979"/>
    <cellStyle name="常规 2 2 2 2 2 2" xfId="1980"/>
    <cellStyle name="常规 2 2 2 2 2 2 2" xfId="1981"/>
    <cellStyle name="常规 2 2 2 2 2 2 2 2" xfId="1982"/>
    <cellStyle name="常规 2 2 2 2 2 2 2 2 2" xfId="7351"/>
    <cellStyle name="常规 2 2 2 2 2 2 2 3" xfId="1983"/>
    <cellStyle name="常规 2 2 2 2 2 2 2 3 2" xfId="7352"/>
    <cellStyle name="常规 2 2 2 2 2 2 2 4" xfId="1984"/>
    <cellStyle name="常规 2 2 2 2 2 2 2 4 2" xfId="7353"/>
    <cellStyle name="常规 2 2 2 2 2 2 2 5" xfId="7350"/>
    <cellStyle name="常规 2 2 2 2 2 2 3" xfId="1985"/>
    <cellStyle name="常规 2 2 2 2 2 2 3 2" xfId="7354"/>
    <cellStyle name="常规 2 2 2 2 2 2 4" xfId="1986"/>
    <cellStyle name="常规 2 2 2 2 2 2 4 2" xfId="7355"/>
    <cellStyle name="常规 2 2 2 2 2 2 5" xfId="7349"/>
    <cellStyle name="常规 2 2 2 2 2 3" xfId="1987"/>
    <cellStyle name="常规 2 2 2 2 2 3 2" xfId="1988"/>
    <cellStyle name="常规 2 2 2 2 2 3 2 2" xfId="7357"/>
    <cellStyle name="常规 2 2 2 2 2 3 3" xfId="1989"/>
    <cellStyle name="常规 2 2 2 2 2 3 3 2" xfId="7358"/>
    <cellStyle name="常规 2 2 2 2 2 3 4" xfId="1990"/>
    <cellStyle name="常规 2 2 2 2 2 3 4 2" xfId="7359"/>
    <cellStyle name="常规 2 2 2 2 2 3 5" xfId="7356"/>
    <cellStyle name="常规 2 2 2 2 2 4" xfId="1991"/>
    <cellStyle name="常规 2 2 2 2 2 4 2" xfId="7360"/>
    <cellStyle name="常规 2 2 2 2 2 5" xfId="1992"/>
    <cellStyle name="常规 2 2 2 2 2 5 2" xfId="7361"/>
    <cellStyle name="常规 2 2 2 2 2 6" xfId="7348"/>
    <cellStyle name="常规 2 2 2 2 3" xfId="1993"/>
    <cellStyle name="常规 2 2 2 2 3 2" xfId="1994"/>
    <cellStyle name="常规 2 2 2 2 3 2 2" xfId="7363"/>
    <cellStyle name="常规 2 2 2 2 3 2 2 2" xfId="12304"/>
    <cellStyle name="常规 2 2 2 2 3 2 2 2 2" xfId="30596"/>
    <cellStyle name="常规 2 2 2 2 3 2 2 3" xfId="26548"/>
    <cellStyle name="常规 2 2 2 2 3 2 3" xfId="22920"/>
    <cellStyle name="常规 2 2 2 2 3 3" xfId="7362"/>
    <cellStyle name="常规 2 2 2 2 3 3 2" xfId="12305"/>
    <cellStyle name="常规 2 2 2 2 3 3 2 2" xfId="30597"/>
    <cellStyle name="常规 2 2 2 2 3 3 3" xfId="26547"/>
    <cellStyle name="常规 2 2 2 2 3 4" xfId="22919"/>
    <cellStyle name="常规 2 2 2 2 4" xfId="1995"/>
    <cellStyle name="常规 2 2 2 2 4 2" xfId="1996"/>
    <cellStyle name="常规 2 2 2 2 4 2 2" xfId="7365"/>
    <cellStyle name="常规 2 2 2 2 4 2 2 2" xfId="12306"/>
    <cellStyle name="常规 2 2 2 2 4 2 2 2 2" xfId="30598"/>
    <cellStyle name="常规 2 2 2 2 4 2 2 3" xfId="26550"/>
    <cellStyle name="常规 2 2 2 2 4 2 3" xfId="22922"/>
    <cellStyle name="常规 2 2 2 2 4 3" xfId="7364"/>
    <cellStyle name="常规 2 2 2 2 4 3 2" xfId="12307"/>
    <cellStyle name="常规 2 2 2 2 4 3 2 2" xfId="30599"/>
    <cellStyle name="常规 2 2 2 2 4 3 3" xfId="26549"/>
    <cellStyle name="常规 2 2 2 2 4 4" xfId="22921"/>
    <cellStyle name="常规 2 2 2 2 5" xfId="1997"/>
    <cellStyle name="常规 2 2 2 2 5 2" xfId="1998"/>
    <cellStyle name="常规 2 2 2 2 5 2 2" xfId="7367"/>
    <cellStyle name="常规 2 2 2 2 5 2 2 2" xfId="12308"/>
    <cellStyle name="常规 2 2 2 2 5 2 2 2 2" xfId="30600"/>
    <cellStyle name="常规 2 2 2 2 5 2 2 3" xfId="26552"/>
    <cellStyle name="常规 2 2 2 2 5 2 3" xfId="22924"/>
    <cellStyle name="常规 2 2 2 2 5 3" xfId="7366"/>
    <cellStyle name="常规 2 2 2 2 5 3 2" xfId="12309"/>
    <cellStyle name="常规 2 2 2 2 5 3 2 2" xfId="30601"/>
    <cellStyle name="常规 2 2 2 2 5 3 3" xfId="26551"/>
    <cellStyle name="常规 2 2 2 2 5 4" xfId="22923"/>
    <cellStyle name="常规 2 2 2 2 6" xfId="1999"/>
    <cellStyle name="常规 2 2 2 2 6 2" xfId="2000"/>
    <cellStyle name="常规 2 2 2 2 6 2 2" xfId="7369"/>
    <cellStyle name="常规 2 2 2 2 6 2 2 2" xfId="12310"/>
    <cellStyle name="常规 2 2 2 2 6 2 2 2 2" xfId="30602"/>
    <cellStyle name="常规 2 2 2 2 6 2 2 3" xfId="26554"/>
    <cellStyle name="常规 2 2 2 2 6 2 3" xfId="22926"/>
    <cellStyle name="常规 2 2 2 2 6 3" xfId="2001"/>
    <cellStyle name="常规 2 2 2 2 6 3 2" xfId="7370"/>
    <cellStyle name="常规 2 2 2 2 6 3 2 2" xfId="12311"/>
    <cellStyle name="常规 2 2 2 2 6 3 2 2 2" xfId="30603"/>
    <cellStyle name="常规 2 2 2 2 6 3 2 3" xfId="26555"/>
    <cellStyle name="常规 2 2 2 2 6 3 3" xfId="22927"/>
    <cellStyle name="常规 2 2 2 2 6 4" xfId="7368"/>
    <cellStyle name="常规 2 2 2 2 6 4 2" xfId="12312"/>
    <cellStyle name="常规 2 2 2 2 6 4 2 2" xfId="30604"/>
    <cellStyle name="常规 2 2 2 2 6 4 3" xfId="26553"/>
    <cellStyle name="常规 2 2 2 2 6 5" xfId="22925"/>
    <cellStyle name="常规 2 2 2 2 7" xfId="2002"/>
    <cellStyle name="常规 2 2 2 2 7 2" xfId="7371"/>
    <cellStyle name="常规 2 2 2 2 7 2 2" xfId="12313"/>
    <cellStyle name="常规 2 2 2 2 7 2 2 2" xfId="30605"/>
    <cellStyle name="常规 2 2 2 2 7 2 3" xfId="26556"/>
    <cellStyle name="常规 2 2 2 2 7 3" xfId="22928"/>
    <cellStyle name="常规 2 2 2 2 8" xfId="2003"/>
    <cellStyle name="常规 2 2 2 2 8 2" xfId="7372"/>
    <cellStyle name="常规 2 2 2 2 8 2 2" xfId="12314"/>
    <cellStyle name="常规 2 2 2 2 8 2 2 2" xfId="30606"/>
    <cellStyle name="常规 2 2 2 2 8 2 3" xfId="26557"/>
    <cellStyle name="常规 2 2 2 2 8 3" xfId="22929"/>
    <cellStyle name="常规 2 2 2 2 9" xfId="7347"/>
    <cellStyle name="常规 2 2 2 2 9 2" xfId="12315"/>
    <cellStyle name="常规 2 2 2 2 9 2 2" xfId="30607"/>
    <cellStyle name="常规 2 2 2 2 9 3" xfId="26545"/>
    <cellStyle name="常规 2 2 2 3" xfId="2004"/>
    <cellStyle name="常规 2 2 2 3 2" xfId="2005"/>
    <cellStyle name="常规 2 2 2 3 2 2" xfId="2006"/>
    <cellStyle name="常规 2 2 2 3 2 2 2" xfId="7375"/>
    <cellStyle name="常规 2 2 2 3 2 2 2 2" xfId="12316"/>
    <cellStyle name="常规 2 2 2 3 2 2 2 2 2" xfId="30608"/>
    <cellStyle name="常规 2 2 2 3 2 2 2 3" xfId="26560"/>
    <cellStyle name="常规 2 2 2 3 2 2 3" xfId="22932"/>
    <cellStyle name="常规 2 2 2 3 2 3" xfId="7374"/>
    <cellStyle name="常规 2 2 2 3 2 3 2" xfId="12317"/>
    <cellStyle name="常规 2 2 2 3 2 3 2 2" xfId="30609"/>
    <cellStyle name="常规 2 2 2 3 2 3 3" xfId="26559"/>
    <cellStyle name="常规 2 2 2 3 2 4" xfId="22931"/>
    <cellStyle name="常规 2 2 2 3 3" xfId="2007"/>
    <cellStyle name="常规 2 2 2 3 3 2" xfId="2008"/>
    <cellStyle name="常规 2 2 2 3 3 2 2" xfId="7377"/>
    <cellStyle name="常规 2 2 2 3 3 2 2 2" xfId="12318"/>
    <cellStyle name="常规 2 2 2 3 3 2 2 2 2" xfId="30610"/>
    <cellStyle name="常规 2 2 2 3 3 2 2 3" xfId="26562"/>
    <cellStyle name="常规 2 2 2 3 3 2 3" xfId="22934"/>
    <cellStyle name="常规 2 2 2 3 3 3" xfId="7376"/>
    <cellStyle name="常规 2 2 2 3 3 3 2" xfId="12319"/>
    <cellStyle name="常规 2 2 2 3 3 3 2 2" xfId="30611"/>
    <cellStyle name="常规 2 2 2 3 3 3 3" xfId="26561"/>
    <cellStyle name="常规 2 2 2 3 3 4" xfId="22933"/>
    <cellStyle name="常规 2 2 2 3 4" xfId="2009"/>
    <cellStyle name="常规 2 2 2 3 4 2" xfId="2010"/>
    <cellStyle name="常规 2 2 2 3 4 2 2" xfId="7379"/>
    <cellStyle name="常规 2 2 2 3 4 2 2 2" xfId="12320"/>
    <cellStyle name="常规 2 2 2 3 4 2 2 2 2" xfId="30612"/>
    <cellStyle name="常规 2 2 2 3 4 2 2 3" xfId="26564"/>
    <cellStyle name="常规 2 2 2 3 4 2 3" xfId="22936"/>
    <cellStyle name="常规 2 2 2 3 4 3" xfId="7378"/>
    <cellStyle name="常规 2 2 2 3 4 3 2" xfId="12321"/>
    <cellStyle name="常规 2 2 2 3 4 3 2 2" xfId="30613"/>
    <cellStyle name="常规 2 2 2 3 4 3 3" xfId="26563"/>
    <cellStyle name="常规 2 2 2 3 4 4" xfId="22935"/>
    <cellStyle name="常规 2 2 2 3 5" xfId="2011"/>
    <cellStyle name="常规 2 2 2 3 5 2" xfId="2012"/>
    <cellStyle name="常规 2 2 2 3 5 2 2" xfId="7381"/>
    <cellStyle name="常规 2 2 2 3 5 2 2 2" xfId="12322"/>
    <cellStyle name="常规 2 2 2 3 5 2 2 2 2" xfId="30614"/>
    <cellStyle name="常规 2 2 2 3 5 2 2 3" xfId="26566"/>
    <cellStyle name="常规 2 2 2 3 5 2 3" xfId="22938"/>
    <cellStyle name="常规 2 2 2 3 5 3" xfId="2013"/>
    <cellStyle name="常规 2 2 2 3 5 3 2" xfId="7382"/>
    <cellStyle name="常规 2 2 2 3 5 3 2 2" xfId="12323"/>
    <cellStyle name="常规 2 2 2 3 5 3 2 2 2" xfId="30615"/>
    <cellStyle name="常规 2 2 2 3 5 3 2 3" xfId="26567"/>
    <cellStyle name="常规 2 2 2 3 5 3 3" xfId="22939"/>
    <cellStyle name="常规 2 2 2 3 5 4" xfId="7380"/>
    <cellStyle name="常规 2 2 2 3 5 4 2" xfId="12324"/>
    <cellStyle name="常规 2 2 2 3 5 4 2 2" xfId="30616"/>
    <cellStyle name="常规 2 2 2 3 5 4 3" xfId="26565"/>
    <cellStyle name="常规 2 2 2 3 5 5" xfId="22937"/>
    <cellStyle name="常规 2 2 2 3 6" xfId="2014"/>
    <cellStyle name="常规 2 2 2 3 6 2" xfId="7383"/>
    <cellStyle name="常规 2 2 2 3 6 2 2" xfId="12325"/>
    <cellStyle name="常规 2 2 2 3 6 2 2 2" xfId="30617"/>
    <cellStyle name="常规 2 2 2 3 6 2 3" xfId="26568"/>
    <cellStyle name="常规 2 2 2 3 6 3" xfId="22940"/>
    <cellStyle name="常规 2 2 2 3 7" xfId="2015"/>
    <cellStyle name="常规 2 2 2 3 7 2" xfId="7384"/>
    <cellStyle name="常规 2 2 2 3 7 2 2" xfId="12326"/>
    <cellStyle name="常规 2 2 2 3 7 2 2 2" xfId="30618"/>
    <cellStyle name="常规 2 2 2 3 7 2 3" xfId="26569"/>
    <cellStyle name="常规 2 2 2 3 7 3" xfId="22941"/>
    <cellStyle name="常规 2 2 2 3 8" xfId="7373"/>
    <cellStyle name="常规 2 2 2 3 8 2" xfId="12327"/>
    <cellStyle name="常规 2 2 2 3 8 2 2" xfId="30619"/>
    <cellStyle name="常规 2 2 2 3 8 3" xfId="26558"/>
    <cellStyle name="常规 2 2 2 3 9" xfId="22930"/>
    <cellStyle name="常规 2 2 2 4" xfId="2016"/>
    <cellStyle name="常规 2 2 2 4 2" xfId="2017"/>
    <cellStyle name="常规 2 2 2 4 2 2" xfId="2018"/>
    <cellStyle name="常规 2 2 2 4 2 2 2" xfId="2019"/>
    <cellStyle name="常规 2 2 2 4 2 2 2 2" xfId="7388"/>
    <cellStyle name="常规 2 2 2 4 2 2 2 2 2" xfId="12331"/>
    <cellStyle name="常规 2 2 2 4 2 2 2 2 2 2" xfId="30623"/>
    <cellStyle name="常规 2 2 2 4 2 2 2 2 3" xfId="12093"/>
    <cellStyle name="常规 2 2 2 4 2 2 2 2 4" xfId="26573"/>
    <cellStyle name="常规 2 2 2 4 2 2 2 3" xfId="12330"/>
    <cellStyle name="常规 2 2 2 4 2 2 2 3 2" xfId="30622"/>
    <cellStyle name="常规 2 2 2 4 2 2 2 4" xfId="12094"/>
    <cellStyle name="常规 2 2 2 4 2 2 2 5" xfId="22945"/>
    <cellStyle name="常规 2 2 2 4 2 2 3" xfId="2020"/>
    <cellStyle name="常规 2 2 2 4 2 2 3 2" xfId="7389"/>
    <cellStyle name="常规 2 2 2 4 2 2 3 2 2" xfId="12333"/>
    <cellStyle name="常规 2 2 2 4 2 2 3 2 2 2" xfId="30625"/>
    <cellStyle name="常规 2 2 2 4 2 2 3 2 3" xfId="12091"/>
    <cellStyle name="常规 2 2 2 4 2 2 3 2 4" xfId="26574"/>
    <cellStyle name="常规 2 2 2 4 2 2 3 3" xfId="12332"/>
    <cellStyle name="常规 2 2 2 4 2 2 3 3 2" xfId="30624"/>
    <cellStyle name="常规 2 2 2 4 2 2 3 4" xfId="12092"/>
    <cellStyle name="常规 2 2 2 4 2 2 3 5" xfId="22946"/>
    <cellStyle name="常规 2 2 2 4 2 2 4" xfId="2021"/>
    <cellStyle name="常规 2 2 2 4 2 2 4 2" xfId="7390"/>
    <cellStyle name="常规 2 2 2 4 2 2 4 2 2" xfId="12335"/>
    <cellStyle name="常规 2 2 2 4 2 2 4 2 2 2" xfId="30627"/>
    <cellStyle name="常规 2 2 2 4 2 2 4 2 3" xfId="12089"/>
    <cellStyle name="常规 2 2 2 4 2 2 4 2 4" xfId="26575"/>
    <cellStyle name="常规 2 2 2 4 2 2 4 3" xfId="12334"/>
    <cellStyle name="常规 2 2 2 4 2 2 4 3 2" xfId="30626"/>
    <cellStyle name="常规 2 2 2 4 2 2 4 4" xfId="12090"/>
    <cellStyle name="常规 2 2 2 4 2 2 4 5" xfId="22947"/>
    <cellStyle name="常规 2 2 2 4 2 2 5" xfId="7387"/>
    <cellStyle name="常规 2 2 2 4 2 2 5 2" xfId="12336"/>
    <cellStyle name="常规 2 2 2 4 2 2 5 2 2" xfId="30628"/>
    <cellStyle name="常规 2 2 2 4 2 2 5 3" xfId="12088"/>
    <cellStyle name="常规 2 2 2 4 2 2 5 4" xfId="26572"/>
    <cellStyle name="常规 2 2 2 4 2 2 6" xfId="12329"/>
    <cellStyle name="常规 2 2 2 4 2 2 6 2" xfId="30621"/>
    <cellStyle name="常规 2 2 2 4 2 2 7" xfId="12095"/>
    <cellStyle name="常规 2 2 2 4 2 2 8" xfId="22944"/>
    <cellStyle name="常规 2 2 2 4 2 3" xfId="2022"/>
    <cellStyle name="常规 2 2 2 4 2 3 2" xfId="7391"/>
    <cellStyle name="常规 2 2 2 4 2 3 2 2" xfId="12338"/>
    <cellStyle name="常规 2 2 2 4 2 3 2 2 2" xfId="30630"/>
    <cellStyle name="常规 2 2 2 4 2 3 2 3" xfId="12086"/>
    <cellStyle name="常规 2 2 2 4 2 3 2 4" xfId="26576"/>
    <cellStyle name="常规 2 2 2 4 2 3 3" xfId="12337"/>
    <cellStyle name="常规 2 2 2 4 2 3 3 2" xfId="30629"/>
    <cellStyle name="常规 2 2 2 4 2 3 4" xfId="12087"/>
    <cellStyle name="常规 2 2 2 4 2 3 5" xfId="22948"/>
    <cellStyle name="常规 2 2 2 4 2 4" xfId="2023"/>
    <cellStyle name="常规 2 2 2 4 2 4 2" xfId="7392"/>
    <cellStyle name="常规 2 2 2 4 2 4 2 2" xfId="12340"/>
    <cellStyle name="常规 2 2 2 4 2 4 2 2 2" xfId="30632"/>
    <cellStyle name="常规 2 2 2 4 2 4 2 3" xfId="12084"/>
    <cellStyle name="常规 2 2 2 4 2 4 2 4" xfId="26577"/>
    <cellStyle name="常规 2 2 2 4 2 4 3" xfId="12339"/>
    <cellStyle name="常规 2 2 2 4 2 4 3 2" xfId="30631"/>
    <cellStyle name="常规 2 2 2 4 2 4 4" xfId="12085"/>
    <cellStyle name="常规 2 2 2 4 2 4 5" xfId="22949"/>
    <cellStyle name="常规 2 2 2 4 2 5" xfId="7386"/>
    <cellStyle name="常规 2 2 2 4 2 5 2" xfId="12341"/>
    <cellStyle name="常规 2 2 2 4 2 5 2 2" xfId="30633"/>
    <cellStyle name="常规 2 2 2 4 2 5 3" xfId="12083"/>
    <cellStyle name="常规 2 2 2 4 2 5 4" xfId="26571"/>
    <cellStyle name="常规 2 2 2 4 2 6" xfId="12342"/>
    <cellStyle name="常规 2 2 2 4 2 6 2" xfId="12082"/>
    <cellStyle name="常规 2 2 2 4 2 6 3" xfId="30634"/>
    <cellStyle name="常规 2 2 2 4 2 7" xfId="12328"/>
    <cellStyle name="常规 2 2 2 4 2 7 2" xfId="30620"/>
    <cellStyle name="常规 2 2 2 4 2 8" xfId="12096"/>
    <cellStyle name="常规 2 2 2 4 2 9" xfId="22943"/>
    <cellStyle name="常规 2 2 2 4 3" xfId="2024"/>
    <cellStyle name="常规 2 2 2 4 3 2" xfId="2025"/>
    <cellStyle name="常规 2 2 2 4 3 2 2" xfId="2026"/>
    <cellStyle name="常规 2 2 2 4 3 2 2 2" xfId="7395"/>
    <cellStyle name="常规 2 2 2 4 3 2 2 2 2" xfId="12346"/>
    <cellStyle name="常规 2 2 2 4 3 2 2 2 2 2" xfId="30638"/>
    <cellStyle name="常规 2 2 2 4 3 2 2 2 3" xfId="12078"/>
    <cellStyle name="常规 2 2 2 4 3 2 2 2 4" xfId="26580"/>
    <cellStyle name="常规 2 2 2 4 3 2 2 3" xfId="12345"/>
    <cellStyle name="常规 2 2 2 4 3 2 2 3 2" xfId="30637"/>
    <cellStyle name="常规 2 2 2 4 3 2 2 4" xfId="12079"/>
    <cellStyle name="常规 2 2 2 4 3 2 2 5" xfId="22952"/>
    <cellStyle name="常规 2 2 2 4 3 2 3" xfId="2027"/>
    <cellStyle name="常规 2 2 2 4 3 2 3 2" xfId="7396"/>
    <cellStyle name="常规 2 2 2 4 3 2 3 2 2" xfId="12348"/>
    <cellStyle name="常规 2 2 2 4 3 2 3 2 2 2" xfId="30640"/>
    <cellStyle name="常规 2 2 2 4 3 2 3 2 3" xfId="12076"/>
    <cellStyle name="常规 2 2 2 4 3 2 3 2 4" xfId="26581"/>
    <cellStyle name="常规 2 2 2 4 3 2 3 3" xfId="12347"/>
    <cellStyle name="常规 2 2 2 4 3 2 3 3 2" xfId="30639"/>
    <cellStyle name="常规 2 2 2 4 3 2 3 4" xfId="12077"/>
    <cellStyle name="常规 2 2 2 4 3 2 3 5" xfId="22953"/>
    <cellStyle name="常规 2 2 2 4 3 2 4" xfId="2028"/>
    <cellStyle name="常规 2 2 2 4 3 2 4 2" xfId="7397"/>
    <cellStyle name="常规 2 2 2 4 3 2 4 2 2" xfId="12350"/>
    <cellStyle name="常规 2 2 2 4 3 2 4 2 2 2" xfId="30642"/>
    <cellStyle name="常规 2 2 2 4 3 2 4 2 3" xfId="12074"/>
    <cellStyle name="常规 2 2 2 4 3 2 4 2 4" xfId="26582"/>
    <cellStyle name="常规 2 2 2 4 3 2 4 3" xfId="12349"/>
    <cellStyle name="常规 2 2 2 4 3 2 4 3 2" xfId="30641"/>
    <cellStyle name="常规 2 2 2 4 3 2 4 4" xfId="12075"/>
    <cellStyle name="常规 2 2 2 4 3 2 4 5" xfId="22954"/>
    <cellStyle name="常规 2 2 2 4 3 2 5" xfId="7394"/>
    <cellStyle name="常规 2 2 2 4 3 2 5 2" xfId="12351"/>
    <cellStyle name="常规 2 2 2 4 3 2 5 2 2" xfId="30643"/>
    <cellStyle name="常规 2 2 2 4 3 2 5 3" xfId="12073"/>
    <cellStyle name="常规 2 2 2 4 3 2 5 4" xfId="26579"/>
    <cellStyle name="常规 2 2 2 4 3 2 6" xfId="12344"/>
    <cellStyle name="常规 2 2 2 4 3 2 6 2" xfId="30636"/>
    <cellStyle name="常规 2 2 2 4 3 2 7" xfId="12080"/>
    <cellStyle name="常规 2 2 2 4 3 2 8" xfId="22951"/>
    <cellStyle name="常规 2 2 2 4 3 3" xfId="2029"/>
    <cellStyle name="常规 2 2 2 4 3 3 2" xfId="7398"/>
    <cellStyle name="常规 2 2 2 4 3 3 2 2" xfId="12353"/>
    <cellStyle name="常规 2 2 2 4 3 3 2 2 2" xfId="30645"/>
    <cellStyle name="常规 2 2 2 4 3 3 2 3" xfId="12071"/>
    <cellStyle name="常规 2 2 2 4 3 3 2 4" xfId="26583"/>
    <cellStyle name="常规 2 2 2 4 3 3 3" xfId="12352"/>
    <cellStyle name="常规 2 2 2 4 3 3 3 2" xfId="30644"/>
    <cellStyle name="常规 2 2 2 4 3 3 4" xfId="12072"/>
    <cellStyle name="常规 2 2 2 4 3 3 5" xfId="22955"/>
    <cellStyle name="常规 2 2 2 4 3 4" xfId="2030"/>
    <cellStyle name="常规 2 2 2 4 3 4 2" xfId="7399"/>
    <cellStyle name="常规 2 2 2 4 3 4 2 2" xfId="12355"/>
    <cellStyle name="常规 2 2 2 4 3 4 2 2 2" xfId="30647"/>
    <cellStyle name="常规 2 2 2 4 3 4 2 3" xfId="12069"/>
    <cellStyle name="常规 2 2 2 4 3 4 2 4" xfId="26584"/>
    <cellStyle name="常规 2 2 2 4 3 4 3" xfId="12354"/>
    <cellStyle name="常规 2 2 2 4 3 4 3 2" xfId="30646"/>
    <cellStyle name="常规 2 2 2 4 3 4 4" xfId="12070"/>
    <cellStyle name="常规 2 2 2 4 3 4 5" xfId="22956"/>
    <cellStyle name="常规 2 2 2 4 3 5" xfId="7393"/>
    <cellStyle name="常规 2 2 2 4 3 5 2" xfId="12356"/>
    <cellStyle name="常规 2 2 2 4 3 5 2 2" xfId="30648"/>
    <cellStyle name="常规 2 2 2 4 3 5 3" xfId="12068"/>
    <cellStyle name="常规 2 2 2 4 3 5 4" xfId="26578"/>
    <cellStyle name="常规 2 2 2 4 3 6" xfId="12357"/>
    <cellStyle name="常规 2 2 2 4 3 6 2" xfId="12067"/>
    <cellStyle name="常规 2 2 2 4 3 6 3" xfId="30649"/>
    <cellStyle name="常规 2 2 2 4 3 7" xfId="12343"/>
    <cellStyle name="常规 2 2 2 4 3 7 2" xfId="30635"/>
    <cellStyle name="常规 2 2 2 4 3 8" xfId="12081"/>
    <cellStyle name="常规 2 2 2 4 3 9" xfId="22950"/>
    <cellStyle name="常规 2 2 2 4 4" xfId="2031"/>
    <cellStyle name="常规 2 2 2 4 4 2" xfId="2032"/>
    <cellStyle name="常规 2 2 2 4 4 2 2" xfId="7401"/>
    <cellStyle name="常规 2 2 2 4 4 2 2 2" xfId="12358"/>
    <cellStyle name="常规 2 2 2 4 4 2 2 2 2" xfId="30650"/>
    <cellStyle name="常规 2 2 2 4 4 2 2 3" xfId="26586"/>
    <cellStyle name="常规 2 2 2 4 4 2 3" xfId="22958"/>
    <cellStyle name="常规 2 2 2 4 4 3" xfId="7400"/>
    <cellStyle name="常规 2 2 2 4 4 3 2" xfId="12359"/>
    <cellStyle name="常规 2 2 2 4 4 3 2 2" xfId="30651"/>
    <cellStyle name="常规 2 2 2 4 4 3 3" xfId="26585"/>
    <cellStyle name="常规 2 2 2 4 4 4" xfId="22957"/>
    <cellStyle name="常规 2 2 2 4 5" xfId="2033"/>
    <cellStyle name="常规 2 2 2 4 5 2" xfId="2034"/>
    <cellStyle name="常规 2 2 2 4 5 2 2" xfId="7403"/>
    <cellStyle name="常规 2 2 2 4 5 2 2 2" xfId="12362"/>
    <cellStyle name="常规 2 2 2 4 5 2 2 2 2" xfId="30654"/>
    <cellStyle name="常规 2 2 2 4 5 2 2 3" xfId="12064"/>
    <cellStyle name="常规 2 2 2 4 5 2 2 4" xfId="26588"/>
    <cellStyle name="常规 2 2 2 4 5 2 3" xfId="12361"/>
    <cellStyle name="常规 2 2 2 4 5 2 3 2" xfId="30653"/>
    <cellStyle name="常规 2 2 2 4 5 2 4" xfId="12065"/>
    <cellStyle name="常规 2 2 2 4 5 2 5" xfId="22960"/>
    <cellStyle name="常规 2 2 2 4 5 3" xfId="2035"/>
    <cellStyle name="常规 2 2 2 4 5 3 2" xfId="7404"/>
    <cellStyle name="常规 2 2 2 4 5 3 2 2" xfId="12364"/>
    <cellStyle name="常规 2 2 2 4 5 3 2 2 2" xfId="30656"/>
    <cellStyle name="常规 2 2 2 4 5 3 2 3" xfId="12062"/>
    <cellStyle name="常规 2 2 2 4 5 3 2 4" xfId="26589"/>
    <cellStyle name="常规 2 2 2 4 5 3 3" xfId="12363"/>
    <cellStyle name="常规 2 2 2 4 5 3 3 2" xfId="30655"/>
    <cellStyle name="常规 2 2 2 4 5 3 4" xfId="12063"/>
    <cellStyle name="常规 2 2 2 4 5 3 5" xfId="22961"/>
    <cellStyle name="常规 2 2 2 4 5 4" xfId="2036"/>
    <cellStyle name="常规 2 2 2 4 5 4 2" xfId="7405"/>
    <cellStyle name="常规 2 2 2 4 5 4 2 2" xfId="12366"/>
    <cellStyle name="常规 2 2 2 4 5 4 2 2 2" xfId="30658"/>
    <cellStyle name="常规 2 2 2 4 5 4 2 3" xfId="12060"/>
    <cellStyle name="常规 2 2 2 4 5 4 2 4" xfId="26590"/>
    <cellStyle name="常规 2 2 2 4 5 4 3" xfId="12365"/>
    <cellStyle name="常规 2 2 2 4 5 4 3 2" xfId="30657"/>
    <cellStyle name="常规 2 2 2 4 5 4 4" xfId="12061"/>
    <cellStyle name="常规 2 2 2 4 5 4 5" xfId="22962"/>
    <cellStyle name="常规 2 2 2 4 5 5" xfId="7402"/>
    <cellStyle name="常规 2 2 2 4 5 5 2" xfId="12367"/>
    <cellStyle name="常规 2 2 2 4 5 5 2 2" xfId="30659"/>
    <cellStyle name="常规 2 2 2 4 5 5 3" xfId="12059"/>
    <cellStyle name="常规 2 2 2 4 5 5 4" xfId="26587"/>
    <cellStyle name="常规 2 2 2 4 5 6" xfId="12360"/>
    <cellStyle name="常规 2 2 2 4 5 6 2" xfId="30652"/>
    <cellStyle name="常规 2 2 2 4 5 7" xfId="12066"/>
    <cellStyle name="常规 2 2 2 4 5 8" xfId="22959"/>
    <cellStyle name="常规 2 2 2 4 6" xfId="2037"/>
    <cellStyle name="常规 2 2 2 4 6 2" xfId="7406"/>
    <cellStyle name="常规 2 2 2 4 6 2 2" xfId="12369"/>
    <cellStyle name="常规 2 2 2 4 6 2 2 2" xfId="30661"/>
    <cellStyle name="常规 2 2 2 4 6 2 3" xfId="12057"/>
    <cellStyle name="常规 2 2 2 4 6 2 4" xfId="26591"/>
    <cellStyle name="常规 2 2 2 4 6 3" xfId="12368"/>
    <cellStyle name="常规 2 2 2 4 6 3 2" xfId="30660"/>
    <cellStyle name="常规 2 2 2 4 6 4" xfId="12058"/>
    <cellStyle name="常规 2 2 2 4 6 5" xfId="22963"/>
    <cellStyle name="常规 2 2 2 4 7" xfId="2038"/>
    <cellStyle name="常规 2 2 2 4 7 2" xfId="7407"/>
    <cellStyle name="常规 2 2 2 4 7 2 2" xfId="12371"/>
    <cellStyle name="常规 2 2 2 4 7 2 2 2" xfId="30663"/>
    <cellStyle name="常规 2 2 2 4 7 2 3" xfId="12055"/>
    <cellStyle name="常规 2 2 2 4 7 2 4" xfId="26592"/>
    <cellStyle name="常规 2 2 2 4 7 3" xfId="12370"/>
    <cellStyle name="常规 2 2 2 4 7 3 2" xfId="30662"/>
    <cellStyle name="常规 2 2 2 4 7 4" xfId="12056"/>
    <cellStyle name="常规 2 2 2 4 7 5" xfId="22964"/>
    <cellStyle name="常规 2 2 2 4 8" xfId="7385"/>
    <cellStyle name="常规 2 2 2 4 8 2" xfId="12372"/>
    <cellStyle name="常规 2 2 2 4 8 2 2" xfId="30664"/>
    <cellStyle name="常规 2 2 2 4 8 3" xfId="12054"/>
    <cellStyle name="常规 2 2 2 4 8 4" xfId="26570"/>
    <cellStyle name="常规 2 2 2 4 9" xfId="22942"/>
    <cellStyle name="常规 2 2 2 5" xfId="2039"/>
    <cellStyle name="常规 2 2 2 5 2" xfId="2040"/>
    <cellStyle name="常规 2 2 2 5 2 2" xfId="7409"/>
    <cellStyle name="常规 2 2 2 5 2 2 2" xfId="12373"/>
    <cellStyle name="常规 2 2 2 5 2 2 2 2" xfId="30665"/>
    <cellStyle name="常规 2 2 2 5 2 2 3" xfId="26594"/>
    <cellStyle name="常规 2 2 2 5 2 3" xfId="22966"/>
    <cellStyle name="常规 2 2 2 5 3" xfId="7408"/>
    <cellStyle name="常规 2 2 2 5 3 2" xfId="12374"/>
    <cellStyle name="常规 2 2 2 5 3 2 2" xfId="30666"/>
    <cellStyle name="常规 2 2 2 5 3 3" xfId="26593"/>
    <cellStyle name="常规 2 2 2 5 4" xfId="22965"/>
    <cellStyle name="常规 2 2 2 6" xfId="2041"/>
    <cellStyle name="常规 2 2 2 6 2" xfId="2042"/>
    <cellStyle name="常规 2 2 2 6 2 2" xfId="7411"/>
    <cellStyle name="常规 2 2 2 6 2 2 2" xfId="12375"/>
    <cellStyle name="常规 2 2 2 6 2 2 2 2" xfId="30667"/>
    <cellStyle name="常规 2 2 2 6 2 2 3" xfId="26596"/>
    <cellStyle name="常规 2 2 2 6 2 3" xfId="22968"/>
    <cellStyle name="常规 2 2 2 6 3" xfId="7410"/>
    <cellStyle name="常规 2 2 2 6 3 2" xfId="12376"/>
    <cellStyle name="常规 2 2 2 6 3 2 2" xfId="30668"/>
    <cellStyle name="常规 2 2 2 6 3 3" xfId="26595"/>
    <cellStyle name="常规 2 2 2 6 4" xfId="22967"/>
    <cellStyle name="常规 2 2 2 7" xfId="2043"/>
    <cellStyle name="常规 2 2 2 7 2" xfId="7412"/>
    <cellStyle name="常规 2 2 2 7 2 2" xfId="12377"/>
    <cellStyle name="常规 2 2 2 7 2 2 2" xfId="30669"/>
    <cellStyle name="常规 2 2 2 7 2 3" xfId="26597"/>
    <cellStyle name="常规 2 2 2 7 3" xfId="22969"/>
    <cellStyle name="常规 2 2 2 8" xfId="7346"/>
    <cellStyle name="常规 2 2 2 8 2" xfId="12378"/>
    <cellStyle name="常规 2 2 2 8 2 2" xfId="30670"/>
    <cellStyle name="常规 2 2 2 8 3" xfId="26544"/>
    <cellStyle name="常规 2 2 3" xfId="2044"/>
    <cellStyle name="常规 2 2 3 10" xfId="22970"/>
    <cellStyle name="常规 2 2 3 2" xfId="2045"/>
    <cellStyle name="常规 2 2 3 2 10" xfId="22971"/>
    <cellStyle name="常规 2 2 3 2 2" xfId="2046"/>
    <cellStyle name="常规 2 2 3 2 2 2" xfId="2047"/>
    <cellStyle name="常规 2 2 3 2 2 2 2" xfId="2048"/>
    <cellStyle name="常规 2 2 3 2 2 2 2 2" xfId="7417"/>
    <cellStyle name="常规 2 2 3 2 2 2 2 2 2" xfId="12383"/>
    <cellStyle name="常规 2 2 3 2 2 2 2 2 2 2" xfId="30675"/>
    <cellStyle name="常规 2 2 3 2 2 2 2 2 3" xfId="12049"/>
    <cellStyle name="常规 2 2 3 2 2 2 2 2 4" xfId="26602"/>
    <cellStyle name="常规 2 2 3 2 2 2 2 3" xfId="12382"/>
    <cellStyle name="常规 2 2 3 2 2 2 2 3 2" xfId="30674"/>
    <cellStyle name="常规 2 2 3 2 2 2 2 4" xfId="12050"/>
    <cellStyle name="常规 2 2 3 2 2 2 2 5" xfId="22974"/>
    <cellStyle name="常规 2 2 3 2 2 2 3" xfId="2049"/>
    <cellStyle name="常规 2 2 3 2 2 2 3 2" xfId="7418"/>
    <cellStyle name="常规 2 2 3 2 2 2 3 2 2" xfId="12385"/>
    <cellStyle name="常规 2 2 3 2 2 2 3 2 2 2" xfId="30677"/>
    <cellStyle name="常规 2 2 3 2 2 2 3 2 3" xfId="12047"/>
    <cellStyle name="常规 2 2 3 2 2 2 3 2 4" xfId="26603"/>
    <cellStyle name="常规 2 2 3 2 2 2 3 3" xfId="12384"/>
    <cellStyle name="常规 2 2 3 2 2 2 3 3 2" xfId="30676"/>
    <cellStyle name="常规 2 2 3 2 2 2 3 4" xfId="12048"/>
    <cellStyle name="常规 2 2 3 2 2 2 3 5" xfId="22975"/>
    <cellStyle name="常规 2 2 3 2 2 2 4" xfId="2050"/>
    <cellStyle name="常规 2 2 3 2 2 2 4 2" xfId="7419"/>
    <cellStyle name="常规 2 2 3 2 2 2 4 2 2" xfId="12387"/>
    <cellStyle name="常规 2 2 3 2 2 2 4 2 2 2" xfId="30679"/>
    <cellStyle name="常规 2 2 3 2 2 2 4 2 3" xfId="12045"/>
    <cellStyle name="常规 2 2 3 2 2 2 4 2 4" xfId="26604"/>
    <cellStyle name="常规 2 2 3 2 2 2 4 3" xfId="12386"/>
    <cellStyle name="常规 2 2 3 2 2 2 4 3 2" xfId="30678"/>
    <cellStyle name="常规 2 2 3 2 2 2 4 4" xfId="12046"/>
    <cellStyle name="常规 2 2 3 2 2 2 4 5" xfId="22976"/>
    <cellStyle name="常规 2 2 3 2 2 2 5" xfId="7416"/>
    <cellStyle name="常规 2 2 3 2 2 2 5 2" xfId="12388"/>
    <cellStyle name="常规 2 2 3 2 2 2 5 2 2" xfId="30680"/>
    <cellStyle name="常规 2 2 3 2 2 2 5 3" xfId="12044"/>
    <cellStyle name="常规 2 2 3 2 2 2 5 4" xfId="26601"/>
    <cellStyle name="常规 2 2 3 2 2 2 6" xfId="12381"/>
    <cellStyle name="常规 2 2 3 2 2 2 6 2" xfId="30673"/>
    <cellStyle name="常规 2 2 3 2 2 2 7" xfId="12051"/>
    <cellStyle name="常规 2 2 3 2 2 2 8" xfId="22973"/>
    <cellStyle name="常规 2 2 3 2 2 3" xfId="2051"/>
    <cellStyle name="常规 2 2 3 2 2 3 2" xfId="7420"/>
    <cellStyle name="常规 2 2 3 2 2 3 2 2" xfId="12390"/>
    <cellStyle name="常规 2 2 3 2 2 3 2 2 2" xfId="30682"/>
    <cellStyle name="常规 2 2 3 2 2 3 2 3" xfId="12042"/>
    <cellStyle name="常规 2 2 3 2 2 3 2 4" xfId="26605"/>
    <cellStyle name="常规 2 2 3 2 2 3 3" xfId="12389"/>
    <cellStyle name="常规 2 2 3 2 2 3 3 2" xfId="30681"/>
    <cellStyle name="常规 2 2 3 2 2 3 4" xfId="12043"/>
    <cellStyle name="常规 2 2 3 2 2 3 5" xfId="22977"/>
    <cellStyle name="常规 2 2 3 2 2 4" xfId="2052"/>
    <cellStyle name="常规 2 2 3 2 2 4 2" xfId="7421"/>
    <cellStyle name="常规 2 2 3 2 2 4 2 2" xfId="12392"/>
    <cellStyle name="常规 2 2 3 2 2 4 2 2 2" xfId="30684"/>
    <cellStyle name="常规 2 2 3 2 2 4 2 3" xfId="12040"/>
    <cellStyle name="常规 2 2 3 2 2 4 2 4" xfId="26606"/>
    <cellStyle name="常规 2 2 3 2 2 4 3" xfId="12391"/>
    <cellStyle name="常规 2 2 3 2 2 4 3 2" xfId="30683"/>
    <cellStyle name="常规 2 2 3 2 2 4 4" xfId="12041"/>
    <cellStyle name="常规 2 2 3 2 2 4 5" xfId="22978"/>
    <cellStyle name="常规 2 2 3 2 2 5" xfId="7415"/>
    <cellStyle name="常规 2 2 3 2 2 5 2" xfId="12393"/>
    <cellStyle name="常规 2 2 3 2 2 5 2 2" xfId="30685"/>
    <cellStyle name="常规 2 2 3 2 2 5 3" xfId="12039"/>
    <cellStyle name="常规 2 2 3 2 2 5 4" xfId="26600"/>
    <cellStyle name="常规 2 2 3 2 2 6" xfId="12394"/>
    <cellStyle name="常规 2 2 3 2 2 6 2" xfId="12038"/>
    <cellStyle name="常规 2 2 3 2 2 6 3" xfId="30686"/>
    <cellStyle name="常规 2 2 3 2 2 7" xfId="12380"/>
    <cellStyle name="常规 2 2 3 2 2 7 2" xfId="30672"/>
    <cellStyle name="常规 2 2 3 2 2 8" xfId="12052"/>
    <cellStyle name="常规 2 2 3 2 2 9" xfId="22972"/>
    <cellStyle name="常规 2 2 3 2 3" xfId="2053"/>
    <cellStyle name="常规 2 2 3 2 3 2" xfId="2054"/>
    <cellStyle name="常规 2 2 3 2 3 2 2" xfId="7423"/>
    <cellStyle name="常规 2 2 3 2 3 2 2 2" xfId="12397"/>
    <cellStyle name="常规 2 2 3 2 3 2 2 2 2" xfId="30689"/>
    <cellStyle name="常规 2 2 3 2 3 2 2 3" xfId="12032"/>
    <cellStyle name="常规 2 2 3 2 3 2 2 4" xfId="26608"/>
    <cellStyle name="常规 2 2 3 2 3 2 3" xfId="12396"/>
    <cellStyle name="常规 2 2 3 2 3 2 3 2" xfId="30688"/>
    <cellStyle name="常规 2 2 3 2 3 2 4" xfId="12034"/>
    <cellStyle name="常规 2 2 3 2 3 2 5" xfId="22980"/>
    <cellStyle name="常规 2 2 3 2 3 3" xfId="2055"/>
    <cellStyle name="常规 2 2 3 2 3 3 2" xfId="7424"/>
    <cellStyle name="常规 2 2 3 2 3 3 2 2" xfId="12399"/>
    <cellStyle name="常规 2 2 3 2 3 3 2 2 2" xfId="30691"/>
    <cellStyle name="常规 2 2 3 2 3 3 2 3" xfId="12027"/>
    <cellStyle name="常规 2 2 3 2 3 3 2 4" xfId="26609"/>
    <cellStyle name="常规 2 2 3 2 3 3 3" xfId="12398"/>
    <cellStyle name="常规 2 2 3 2 3 3 3 2" xfId="30690"/>
    <cellStyle name="常规 2 2 3 2 3 3 4" xfId="12029"/>
    <cellStyle name="常规 2 2 3 2 3 3 5" xfId="22981"/>
    <cellStyle name="常规 2 2 3 2 3 4" xfId="2056"/>
    <cellStyle name="常规 2 2 3 2 3 4 2" xfId="7425"/>
    <cellStyle name="常规 2 2 3 2 3 4 2 2" xfId="12401"/>
    <cellStyle name="常规 2 2 3 2 3 4 2 2 2" xfId="30693"/>
    <cellStyle name="常规 2 2 3 2 3 4 2 3" xfId="12023"/>
    <cellStyle name="常规 2 2 3 2 3 4 2 4" xfId="26610"/>
    <cellStyle name="常规 2 2 3 2 3 4 3" xfId="12400"/>
    <cellStyle name="常规 2 2 3 2 3 4 3 2" xfId="30692"/>
    <cellStyle name="常规 2 2 3 2 3 4 4" xfId="12026"/>
    <cellStyle name="常规 2 2 3 2 3 4 5" xfId="22982"/>
    <cellStyle name="常规 2 2 3 2 3 5" xfId="7422"/>
    <cellStyle name="常规 2 2 3 2 3 5 2" xfId="12402"/>
    <cellStyle name="常规 2 2 3 2 3 5 2 2" xfId="30694"/>
    <cellStyle name="常规 2 2 3 2 3 5 3" xfId="12022"/>
    <cellStyle name="常规 2 2 3 2 3 5 4" xfId="26607"/>
    <cellStyle name="常规 2 2 3 2 3 6" xfId="12395"/>
    <cellStyle name="常规 2 2 3 2 3 6 2" xfId="30687"/>
    <cellStyle name="常规 2 2 3 2 3 7" xfId="12037"/>
    <cellStyle name="常规 2 2 3 2 3 8" xfId="22979"/>
    <cellStyle name="常规 2 2 3 2 4" xfId="2057"/>
    <cellStyle name="常规 2 2 3 2 4 2" xfId="7426"/>
    <cellStyle name="常规 2 2 3 2 4 2 2" xfId="12404"/>
    <cellStyle name="常规 2 2 3 2 4 2 2 2" xfId="30696"/>
    <cellStyle name="常规 2 2 3 2 4 2 3" xfId="12018"/>
    <cellStyle name="常规 2 2 3 2 4 2 4" xfId="26611"/>
    <cellStyle name="常规 2 2 3 2 4 3" xfId="12403"/>
    <cellStyle name="常规 2 2 3 2 4 3 2" xfId="30695"/>
    <cellStyle name="常规 2 2 3 2 4 4" xfId="12019"/>
    <cellStyle name="常规 2 2 3 2 4 5" xfId="22983"/>
    <cellStyle name="常规 2 2 3 2 5" xfId="2058"/>
    <cellStyle name="常规 2 2 3 2 5 2" xfId="7427"/>
    <cellStyle name="常规 2 2 3 2 5 2 2" xfId="12406"/>
    <cellStyle name="常规 2 2 3 2 5 2 2 2" xfId="30698"/>
    <cellStyle name="常规 2 2 3 2 5 2 3" xfId="12016"/>
    <cellStyle name="常规 2 2 3 2 5 2 4" xfId="26612"/>
    <cellStyle name="常规 2 2 3 2 5 3" xfId="12405"/>
    <cellStyle name="常规 2 2 3 2 5 3 2" xfId="30697"/>
    <cellStyle name="常规 2 2 3 2 5 4" xfId="12017"/>
    <cellStyle name="常规 2 2 3 2 5 5" xfId="22984"/>
    <cellStyle name="常规 2 2 3 2 6" xfId="7414"/>
    <cellStyle name="常规 2 2 3 2 6 2" xfId="12407"/>
    <cellStyle name="常规 2 2 3 2 6 2 2" xfId="30699"/>
    <cellStyle name="常规 2 2 3 2 6 3" xfId="12015"/>
    <cellStyle name="常规 2 2 3 2 6 4" xfId="26599"/>
    <cellStyle name="常规 2 2 3 2 7" xfId="12408"/>
    <cellStyle name="常规 2 2 3 2 7 2" xfId="12014"/>
    <cellStyle name="常规 2 2 3 2 7 3" xfId="30700"/>
    <cellStyle name="常规 2 2 3 2 8" xfId="12379"/>
    <cellStyle name="常规 2 2 3 2 8 2" xfId="30671"/>
    <cellStyle name="常规 2 2 3 2 9" xfId="12053"/>
    <cellStyle name="常规 2 2 3 3" xfId="2059"/>
    <cellStyle name="常规 2 2 3 3 2" xfId="2060"/>
    <cellStyle name="常规 2 2 3 3 2 2" xfId="7429"/>
    <cellStyle name="常规 2 2 3 3 2 2 2" xfId="12409"/>
    <cellStyle name="常规 2 2 3 3 2 2 2 2" xfId="30701"/>
    <cellStyle name="常规 2 2 3 3 2 2 3" xfId="26614"/>
    <cellStyle name="常规 2 2 3 3 2 3" xfId="22986"/>
    <cellStyle name="常规 2 2 3 3 3" xfId="7428"/>
    <cellStyle name="常规 2 2 3 3 3 2" xfId="12410"/>
    <cellStyle name="常规 2 2 3 3 3 2 2" xfId="30702"/>
    <cellStyle name="常规 2 2 3 3 3 3" xfId="26613"/>
    <cellStyle name="常规 2 2 3 3 4" xfId="22985"/>
    <cellStyle name="常规 2 2 3 4" xfId="2061"/>
    <cellStyle name="常规 2 2 3 4 2" xfId="2062"/>
    <cellStyle name="常规 2 2 3 4 2 2" xfId="7431"/>
    <cellStyle name="常规 2 2 3 4 2 2 2" xfId="12411"/>
    <cellStyle name="常规 2 2 3 4 2 2 2 2" xfId="30703"/>
    <cellStyle name="常规 2 2 3 4 2 2 3" xfId="26616"/>
    <cellStyle name="常规 2 2 3 4 2 3" xfId="22988"/>
    <cellStyle name="常规 2 2 3 4 3" xfId="7430"/>
    <cellStyle name="常规 2 2 3 4 3 2" xfId="12412"/>
    <cellStyle name="常规 2 2 3 4 3 2 2" xfId="30704"/>
    <cellStyle name="常规 2 2 3 4 3 3" xfId="26615"/>
    <cellStyle name="常规 2 2 3 4 4" xfId="22987"/>
    <cellStyle name="常规 2 2 3 5" xfId="2063"/>
    <cellStyle name="常规 2 2 3 5 2" xfId="2064"/>
    <cellStyle name="常规 2 2 3 5 2 2" xfId="7433"/>
    <cellStyle name="常规 2 2 3 5 2 2 2" xfId="12413"/>
    <cellStyle name="常规 2 2 3 5 2 2 2 2" xfId="30705"/>
    <cellStyle name="常规 2 2 3 5 2 2 3" xfId="26618"/>
    <cellStyle name="常规 2 2 3 5 2 3" xfId="22990"/>
    <cellStyle name="常规 2 2 3 5 3" xfId="7432"/>
    <cellStyle name="常规 2 2 3 5 3 2" xfId="12414"/>
    <cellStyle name="常规 2 2 3 5 3 2 2" xfId="30706"/>
    <cellStyle name="常规 2 2 3 5 3 3" xfId="26617"/>
    <cellStyle name="常规 2 2 3 5 4" xfId="22989"/>
    <cellStyle name="常规 2 2 3 6" xfId="2065"/>
    <cellStyle name="常规 2 2 3 6 2" xfId="2066"/>
    <cellStyle name="常规 2 2 3 6 2 2" xfId="7435"/>
    <cellStyle name="常规 2 2 3 6 2 2 2" xfId="12415"/>
    <cellStyle name="常规 2 2 3 6 2 2 2 2" xfId="30707"/>
    <cellStyle name="常规 2 2 3 6 2 2 3" xfId="26620"/>
    <cellStyle name="常规 2 2 3 6 2 3" xfId="22992"/>
    <cellStyle name="常规 2 2 3 6 3" xfId="2067"/>
    <cellStyle name="常规 2 2 3 6 3 2" xfId="7436"/>
    <cellStyle name="常规 2 2 3 6 3 2 2" xfId="12416"/>
    <cellStyle name="常规 2 2 3 6 3 2 2 2" xfId="30708"/>
    <cellStyle name="常规 2 2 3 6 3 2 3" xfId="26621"/>
    <cellStyle name="常规 2 2 3 6 3 3" xfId="22993"/>
    <cellStyle name="常规 2 2 3 6 4" xfId="7434"/>
    <cellStyle name="常规 2 2 3 6 4 2" xfId="12417"/>
    <cellStyle name="常规 2 2 3 6 4 2 2" xfId="30709"/>
    <cellStyle name="常规 2 2 3 6 4 3" xfId="26619"/>
    <cellStyle name="常规 2 2 3 6 5" xfId="22991"/>
    <cellStyle name="常规 2 2 3 7" xfId="2068"/>
    <cellStyle name="常规 2 2 3 7 2" xfId="7437"/>
    <cellStyle name="常规 2 2 3 7 2 2" xfId="12418"/>
    <cellStyle name="常规 2 2 3 7 2 2 2" xfId="30710"/>
    <cellStyle name="常规 2 2 3 7 2 3" xfId="26622"/>
    <cellStyle name="常规 2 2 3 7 3" xfId="22994"/>
    <cellStyle name="常规 2 2 3 8" xfId="2069"/>
    <cellStyle name="常规 2 2 3 8 2" xfId="7438"/>
    <cellStyle name="常规 2 2 3 8 2 2" xfId="12419"/>
    <cellStyle name="常规 2 2 3 8 2 2 2" xfId="30711"/>
    <cellStyle name="常规 2 2 3 8 2 3" xfId="26623"/>
    <cellStyle name="常规 2 2 3 8 3" xfId="22995"/>
    <cellStyle name="常规 2 2 3 9" xfId="7413"/>
    <cellStyle name="常规 2 2 3 9 2" xfId="12420"/>
    <cellStyle name="常规 2 2 3 9 2 2" xfId="30712"/>
    <cellStyle name="常规 2 2 3 9 3" xfId="26598"/>
    <cellStyle name="常规 2 2 4" xfId="2070"/>
    <cellStyle name="常规 2 2 4 2" xfId="2071"/>
    <cellStyle name="常规 2 2 4 2 2" xfId="2072"/>
    <cellStyle name="常规 2 2 4 2 2 2" xfId="7441"/>
    <cellStyle name="常规 2 2 4 2 2 2 2" xfId="12421"/>
    <cellStyle name="常规 2 2 4 2 2 2 2 2" xfId="30713"/>
    <cellStyle name="常规 2 2 4 2 2 2 3" xfId="26626"/>
    <cellStyle name="常规 2 2 4 2 2 3" xfId="22998"/>
    <cellStyle name="常规 2 2 4 2 3" xfId="7440"/>
    <cellStyle name="常规 2 2 4 2 3 2" xfId="12422"/>
    <cellStyle name="常规 2 2 4 2 3 2 2" xfId="30714"/>
    <cellStyle name="常规 2 2 4 2 3 3" xfId="26625"/>
    <cellStyle name="常规 2 2 4 2 4" xfId="22997"/>
    <cellStyle name="常规 2 2 4 3" xfId="2073"/>
    <cellStyle name="常规 2 2 4 3 2" xfId="2074"/>
    <cellStyle name="常规 2 2 4 3 2 2" xfId="7443"/>
    <cellStyle name="常规 2 2 4 3 2 2 2" xfId="12423"/>
    <cellStyle name="常规 2 2 4 3 2 2 2 2" xfId="30715"/>
    <cellStyle name="常规 2 2 4 3 2 2 3" xfId="26628"/>
    <cellStyle name="常规 2 2 4 3 2 3" xfId="23000"/>
    <cellStyle name="常规 2 2 4 3 3" xfId="7442"/>
    <cellStyle name="常规 2 2 4 3 3 2" xfId="12424"/>
    <cellStyle name="常规 2 2 4 3 3 2 2" xfId="30716"/>
    <cellStyle name="常规 2 2 4 3 3 3" xfId="26627"/>
    <cellStyle name="常规 2 2 4 3 4" xfId="22999"/>
    <cellStyle name="常规 2 2 4 4" xfId="2075"/>
    <cellStyle name="常规 2 2 4 4 2" xfId="2076"/>
    <cellStyle name="常规 2 2 4 4 2 2" xfId="7445"/>
    <cellStyle name="常规 2 2 4 4 2 2 2" xfId="12425"/>
    <cellStyle name="常规 2 2 4 4 2 2 2 2" xfId="30717"/>
    <cellStyle name="常规 2 2 4 4 2 2 3" xfId="26630"/>
    <cellStyle name="常规 2 2 4 4 2 3" xfId="23002"/>
    <cellStyle name="常规 2 2 4 4 3" xfId="7444"/>
    <cellStyle name="常规 2 2 4 4 3 2" xfId="12426"/>
    <cellStyle name="常规 2 2 4 4 3 2 2" xfId="30718"/>
    <cellStyle name="常规 2 2 4 4 3 3" xfId="26629"/>
    <cellStyle name="常规 2 2 4 4 4" xfId="23001"/>
    <cellStyle name="常规 2 2 4 5" xfId="2077"/>
    <cellStyle name="常规 2 2 4 5 2" xfId="2078"/>
    <cellStyle name="常规 2 2 4 5 2 2" xfId="7447"/>
    <cellStyle name="常规 2 2 4 5 2 2 2" xfId="12427"/>
    <cellStyle name="常规 2 2 4 5 2 2 2 2" xfId="30719"/>
    <cellStyle name="常规 2 2 4 5 2 2 3" xfId="26632"/>
    <cellStyle name="常规 2 2 4 5 2 3" xfId="23004"/>
    <cellStyle name="常规 2 2 4 5 3" xfId="2079"/>
    <cellStyle name="常规 2 2 4 5 3 2" xfId="7448"/>
    <cellStyle name="常规 2 2 4 5 3 2 2" xfId="12428"/>
    <cellStyle name="常规 2 2 4 5 3 2 2 2" xfId="30720"/>
    <cellStyle name="常规 2 2 4 5 3 2 3" xfId="26633"/>
    <cellStyle name="常规 2 2 4 5 3 3" xfId="23005"/>
    <cellStyle name="常规 2 2 4 5 4" xfId="7446"/>
    <cellStyle name="常规 2 2 4 5 4 2" xfId="12429"/>
    <cellStyle name="常规 2 2 4 5 4 2 2" xfId="30721"/>
    <cellStyle name="常规 2 2 4 5 4 3" xfId="26631"/>
    <cellStyle name="常规 2 2 4 5 5" xfId="23003"/>
    <cellStyle name="常规 2 2 4 6" xfId="2080"/>
    <cellStyle name="常规 2 2 4 6 2" xfId="7449"/>
    <cellStyle name="常规 2 2 4 6 2 2" xfId="12430"/>
    <cellStyle name="常规 2 2 4 6 2 2 2" xfId="30722"/>
    <cellStyle name="常规 2 2 4 6 2 3" xfId="26634"/>
    <cellStyle name="常规 2 2 4 6 3" xfId="23006"/>
    <cellStyle name="常规 2 2 4 7" xfId="2081"/>
    <cellStyle name="常规 2 2 4 7 2" xfId="7450"/>
    <cellStyle name="常规 2 2 4 7 2 2" xfId="12431"/>
    <cellStyle name="常规 2 2 4 7 2 2 2" xfId="30723"/>
    <cellStyle name="常规 2 2 4 7 2 3" xfId="26635"/>
    <cellStyle name="常规 2 2 4 7 3" xfId="23007"/>
    <cellStyle name="常规 2 2 4 8" xfId="7439"/>
    <cellStyle name="常规 2 2 4 8 2" xfId="12432"/>
    <cellStyle name="常规 2 2 4 8 2 2" xfId="30724"/>
    <cellStyle name="常规 2 2 4 8 3" xfId="26624"/>
    <cellStyle name="常规 2 2 4 9" xfId="22996"/>
    <cellStyle name="常规 2 2 5" xfId="2082"/>
    <cellStyle name="常规 2 2 5 2" xfId="2083"/>
    <cellStyle name="常规 2 2 5 2 2" xfId="2084"/>
    <cellStyle name="常规 2 2 5 2 2 2" xfId="2085"/>
    <cellStyle name="常规 2 2 5 2 2 2 2" xfId="7454"/>
    <cellStyle name="常规 2 2 5 2 2 2 2 2" xfId="12436"/>
    <cellStyle name="常规 2 2 5 2 2 2 2 2 2" xfId="30728"/>
    <cellStyle name="常规 2 2 5 2 2 2 2 3" xfId="12010"/>
    <cellStyle name="常规 2 2 5 2 2 2 2 4" xfId="26639"/>
    <cellStyle name="常规 2 2 5 2 2 2 3" xfId="12435"/>
    <cellStyle name="常规 2 2 5 2 2 2 3 2" xfId="30727"/>
    <cellStyle name="常规 2 2 5 2 2 2 4" xfId="12011"/>
    <cellStyle name="常规 2 2 5 2 2 2 5" xfId="23011"/>
    <cellStyle name="常规 2 2 5 2 2 3" xfId="2086"/>
    <cellStyle name="常规 2 2 5 2 2 3 2" xfId="7455"/>
    <cellStyle name="常规 2 2 5 2 2 3 2 2" xfId="12438"/>
    <cellStyle name="常规 2 2 5 2 2 3 2 2 2" xfId="30730"/>
    <cellStyle name="常规 2 2 5 2 2 3 2 3" xfId="12008"/>
    <cellStyle name="常规 2 2 5 2 2 3 2 4" xfId="26640"/>
    <cellStyle name="常规 2 2 5 2 2 3 3" xfId="12437"/>
    <cellStyle name="常规 2 2 5 2 2 3 3 2" xfId="30729"/>
    <cellStyle name="常规 2 2 5 2 2 3 4" xfId="12009"/>
    <cellStyle name="常规 2 2 5 2 2 3 5" xfId="23012"/>
    <cellStyle name="常规 2 2 5 2 2 4" xfId="2087"/>
    <cellStyle name="常规 2 2 5 2 2 4 2" xfId="7456"/>
    <cellStyle name="常规 2 2 5 2 2 4 2 2" xfId="12440"/>
    <cellStyle name="常规 2 2 5 2 2 4 2 2 2" xfId="30732"/>
    <cellStyle name="常规 2 2 5 2 2 4 2 3" xfId="12006"/>
    <cellStyle name="常规 2 2 5 2 2 4 2 4" xfId="26641"/>
    <cellStyle name="常规 2 2 5 2 2 4 3" xfId="12439"/>
    <cellStyle name="常规 2 2 5 2 2 4 3 2" xfId="30731"/>
    <cellStyle name="常规 2 2 5 2 2 4 4" xfId="12007"/>
    <cellStyle name="常规 2 2 5 2 2 4 5" xfId="23013"/>
    <cellStyle name="常规 2 2 5 2 2 5" xfId="7453"/>
    <cellStyle name="常规 2 2 5 2 2 5 2" xfId="12441"/>
    <cellStyle name="常规 2 2 5 2 2 5 2 2" xfId="30733"/>
    <cellStyle name="常规 2 2 5 2 2 5 3" xfId="12005"/>
    <cellStyle name="常规 2 2 5 2 2 5 4" xfId="26638"/>
    <cellStyle name="常规 2 2 5 2 2 6" xfId="12434"/>
    <cellStyle name="常规 2 2 5 2 2 6 2" xfId="30726"/>
    <cellStyle name="常规 2 2 5 2 2 7" xfId="12012"/>
    <cellStyle name="常规 2 2 5 2 2 8" xfId="23010"/>
    <cellStyle name="常规 2 2 5 2 3" xfId="2088"/>
    <cellStyle name="常规 2 2 5 2 3 2" xfId="7457"/>
    <cellStyle name="常规 2 2 5 2 3 2 2" xfId="12443"/>
    <cellStyle name="常规 2 2 5 2 3 2 2 2" xfId="30735"/>
    <cellStyle name="常规 2 2 5 2 3 2 3" xfId="12003"/>
    <cellStyle name="常规 2 2 5 2 3 2 4" xfId="26642"/>
    <cellStyle name="常规 2 2 5 2 3 3" xfId="12442"/>
    <cellStyle name="常规 2 2 5 2 3 3 2" xfId="30734"/>
    <cellStyle name="常规 2 2 5 2 3 4" xfId="12004"/>
    <cellStyle name="常规 2 2 5 2 3 5" xfId="23014"/>
    <cellStyle name="常规 2 2 5 2 4" xfId="2089"/>
    <cellStyle name="常规 2 2 5 2 4 2" xfId="7458"/>
    <cellStyle name="常规 2 2 5 2 4 2 2" xfId="12445"/>
    <cellStyle name="常规 2 2 5 2 4 2 2 2" xfId="30737"/>
    <cellStyle name="常规 2 2 5 2 4 2 3" xfId="12001"/>
    <cellStyle name="常规 2 2 5 2 4 2 4" xfId="26643"/>
    <cellStyle name="常规 2 2 5 2 4 3" xfId="12444"/>
    <cellStyle name="常规 2 2 5 2 4 3 2" xfId="30736"/>
    <cellStyle name="常规 2 2 5 2 4 4" xfId="12002"/>
    <cellStyle name="常规 2 2 5 2 4 5" xfId="23015"/>
    <cellStyle name="常规 2 2 5 2 5" xfId="7452"/>
    <cellStyle name="常规 2 2 5 2 5 2" xfId="12446"/>
    <cellStyle name="常规 2 2 5 2 5 2 2" xfId="30738"/>
    <cellStyle name="常规 2 2 5 2 5 3" xfId="12000"/>
    <cellStyle name="常规 2 2 5 2 5 4" xfId="26637"/>
    <cellStyle name="常规 2 2 5 2 6" xfId="12447"/>
    <cellStyle name="常规 2 2 5 2 6 2" xfId="11999"/>
    <cellStyle name="常规 2 2 5 2 6 3" xfId="30739"/>
    <cellStyle name="常规 2 2 5 2 7" xfId="12433"/>
    <cellStyle name="常规 2 2 5 2 7 2" xfId="30725"/>
    <cellStyle name="常规 2 2 5 2 8" xfId="12013"/>
    <cellStyle name="常规 2 2 5 2 9" xfId="23009"/>
    <cellStyle name="常规 2 2 5 3" xfId="2090"/>
    <cellStyle name="常规 2 2 5 3 2" xfId="2091"/>
    <cellStyle name="常规 2 2 5 3 2 2" xfId="2092"/>
    <cellStyle name="常规 2 2 5 3 2 2 2" xfId="7461"/>
    <cellStyle name="常规 2 2 5 3 2 2 2 2" xfId="12451"/>
    <cellStyle name="常规 2 2 5 3 2 2 2 2 2" xfId="30743"/>
    <cellStyle name="常规 2 2 5 3 2 2 2 3" xfId="11995"/>
    <cellStyle name="常规 2 2 5 3 2 2 2 4" xfId="26646"/>
    <cellStyle name="常规 2 2 5 3 2 2 3" xfId="12450"/>
    <cellStyle name="常规 2 2 5 3 2 2 3 2" xfId="30742"/>
    <cellStyle name="常规 2 2 5 3 2 2 4" xfId="11996"/>
    <cellStyle name="常规 2 2 5 3 2 2 5" xfId="23018"/>
    <cellStyle name="常规 2 2 5 3 2 3" xfId="2093"/>
    <cellStyle name="常规 2 2 5 3 2 3 2" xfId="7462"/>
    <cellStyle name="常规 2 2 5 3 2 3 2 2" xfId="12453"/>
    <cellStyle name="常规 2 2 5 3 2 3 2 2 2" xfId="30745"/>
    <cellStyle name="常规 2 2 5 3 2 3 2 3" xfId="11993"/>
    <cellStyle name="常规 2 2 5 3 2 3 2 4" xfId="26647"/>
    <cellStyle name="常规 2 2 5 3 2 3 3" xfId="12452"/>
    <cellStyle name="常规 2 2 5 3 2 3 3 2" xfId="30744"/>
    <cellStyle name="常规 2 2 5 3 2 3 4" xfId="11994"/>
    <cellStyle name="常规 2 2 5 3 2 3 5" xfId="23019"/>
    <cellStyle name="常规 2 2 5 3 2 4" xfId="2094"/>
    <cellStyle name="常规 2 2 5 3 2 4 2" xfId="7463"/>
    <cellStyle name="常规 2 2 5 3 2 4 2 2" xfId="12455"/>
    <cellStyle name="常规 2 2 5 3 2 4 2 2 2" xfId="30747"/>
    <cellStyle name="常规 2 2 5 3 2 4 2 3" xfId="11991"/>
    <cellStyle name="常规 2 2 5 3 2 4 2 4" xfId="26648"/>
    <cellStyle name="常规 2 2 5 3 2 4 3" xfId="12454"/>
    <cellStyle name="常规 2 2 5 3 2 4 3 2" xfId="30746"/>
    <cellStyle name="常规 2 2 5 3 2 4 4" xfId="11992"/>
    <cellStyle name="常规 2 2 5 3 2 4 5" xfId="23020"/>
    <cellStyle name="常规 2 2 5 3 2 5" xfId="7460"/>
    <cellStyle name="常规 2 2 5 3 2 5 2" xfId="12456"/>
    <cellStyle name="常规 2 2 5 3 2 5 2 2" xfId="30748"/>
    <cellStyle name="常规 2 2 5 3 2 5 3" xfId="11990"/>
    <cellStyle name="常规 2 2 5 3 2 5 4" xfId="26645"/>
    <cellStyle name="常规 2 2 5 3 2 6" xfId="12449"/>
    <cellStyle name="常规 2 2 5 3 2 6 2" xfId="30741"/>
    <cellStyle name="常规 2 2 5 3 2 7" xfId="11997"/>
    <cellStyle name="常规 2 2 5 3 2 8" xfId="23017"/>
    <cellStyle name="常规 2 2 5 3 3" xfId="2095"/>
    <cellStyle name="常规 2 2 5 3 3 2" xfId="7464"/>
    <cellStyle name="常规 2 2 5 3 3 2 2" xfId="12458"/>
    <cellStyle name="常规 2 2 5 3 3 2 2 2" xfId="30750"/>
    <cellStyle name="常规 2 2 5 3 3 2 3" xfId="11988"/>
    <cellStyle name="常规 2 2 5 3 3 2 4" xfId="26649"/>
    <cellStyle name="常规 2 2 5 3 3 3" xfId="12457"/>
    <cellStyle name="常规 2 2 5 3 3 3 2" xfId="30749"/>
    <cellStyle name="常规 2 2 5 3 3 4" xfId="11989"/>
    <cellStyle name="常规 2 2 5 3 3 5" xfId="23021"/>
    <cellStyle name="常规 2 2 5 3 4" xfId="2096"/>
    <cellStyle name="常规 2 2 5 3 4 2" xfId="7465"/>
    <cellStyle name="常规 2 2 5 3 4 2 2" xfId="12460"/>
    <cellStyle name="常规 2 2 5 3 4 2 2 2" xfId="30752"/>
    <cellStyle name="常规 2 2 5 3 4 2 3" xfId="11986"/>
    <cellStyle name="常规 2 2 5 3 4 2 4" xfId="26650"/>
    <cellStyle name="常规 2 2 5 3 4 3" xfId="12459"/>
    <cellStyle name="常规 2 2 5 3 4 3 2" xfId="30751"/>
    <cellStyle name="常规 2 2 5 3 4 4" xfId="11987"/>
    <cellStyle name="常规 2 2 5 3 4 5" xfId="23022"/>
    <cellStyle name="常规 2 2 5 3 5" xfId="7459"/>
    <cellStyle name="常规 2 2 5 3 5 2" xfId="12461"/>
    <cellStyle name="常规 2 2 5 3 5 2 2" xfId="30753"/>
    <cellStyle name="常规 2 2 5 3 5 3" xfId="11985"/>
    <cellStyle name="常规 2 2 5 3 5 4" xfId="26644"/>
    <cellStyle name="常规 2 2 5 3 6" xfId="12462"/>
    <cellStyle name="常规 2 2 5 3 6 2" xfId="11984"/>
    <cellStyle name="常规 2 2 5 3 6 3" xfId="30754"/>
    <cellStyle name="常规 2 2 5 3 7" xfId="12448"/>
    <cellStyle name="常规 2 2 5 3 7 2" xfId="30740"/>
    <cellStyle name="常规 2 2 5 3 8" xfId="11998"/>
    <cellStyle name="常规 2 2 5 3 9" xfId="23016"/>
    <cellStyle name="常规 2 2 5 4" xfId="2097"/>
    <cellStyle name="常规 2 2 5 4 2" xfId="2098"/>
    <cellStyle name="常规 2 2 5 4 2 2" xfId="7467"/>
    <cellStyle name="常规 2 2 5 4 2 2 2" xfId="12463"/>
    <cellStyle name="常规 2 2 5 4 2 2 2 2" xfId="30755"/>
    <cellStyle name="常规 2 2 5 4 2 2 3" xfId="26652"/>
    <cellStyle name="常规 2 2 5 4 2 3" xfId="23024"/>
    <cellStyle name="常规 2 2 5 4 3" xfId="7466"/>
    <cellStyle name="常规 2 2 5 4 3 2" xfId="12464"/>
    <cellStyle name="常规 2 2 5 4 3 2 2" xfId="30756"/>
    <cellStyle name="常规 2 2 5 4 3 3" xfId="26651"/>
    <cellStyle name="常规 2 2 5 4 4" xfId="23023"/>
    <cellStyle name="常规 2 2 5 5" xfId="2099"/>
    <cellStyle name="常规 2 2 5 5 2" xfId="2100"/>
    <cellStyle name="常规 2 2 5 5 2 2" xfId="7469"/>
    <cellStyle name="常规 2 2 5 5 2 2 2" xfId="12467"/>
    <cellStyle name="常规 2 2 5 5 2 2 2 2" xfId="30759"/>
    <cellStyle name="常规 2 2 5 5 2 2 3" xfId="11981"/>
    <cellStyle name="常规 2 2 5 5 2 2 4" xfId="26654"/>
    <cellStyle name="常规 2 2 5 5 2 3" xfId="12466"/>
    <cellStyle name="常规 2 2 5 5 2 3 2" xfId="30758"/>
    <cellStyle name="常规 2 2 5 5 2 4" xfId="11982"/>
    <cellStyle name="常规 2 2 5 5 2 5" xfId="23026"/>
    <cellStyle name="常规 2 2 5 5 3" xfId="2101"/>
    <cellStyle name="常规 2 2 5 5 3 2" xfId="7470"/>
    <cellStyle name="常规 2 2 5 5 3 2 2" xfId="12469"/>
    <cellStyle name="常规 2 2 5 5 3 2 2 2" xfId="30761"/>
    <cellStyle name="常规 2 2 5 5 3 2 3" xfId="11979"/>
    <cellStyle name="常规 2 2 5 5 3 2 4" xfId="26655"/>
    <cellStyle name="常规 2 2 5 5 3 3" xfId="12468"/>
    <cellStyle name="常规 2 2 5 5 3 3 2" xfId="30760"/>
    <cellStyle name="常规 2 2 5 5 3 4" xfId="11980"/>
    <cellStyle name="常规 2 2 5 5 3 5" xfId="23027"/>
    <cellStyle name="常规 2 2 5 5 4" xfId="2102"/>
    <cellStyle name="常规 2 2 5 5 4 2" xfId="7471"/>
    <cellStyle name="常规 2 2 5 5 4 2 2" xfId="12471"/>
    <cellStyle name="常规 2 2 5 5 4 2 2 2" xfId="30763"/>
    <cellStyle name="常规 2 2 5 5 4 2 3" xfId="11977"/>
    <cellStyle name="常规 2 2 5 5 4 2 4" xfId="26656"/>
    <cellStyle name="常规 2 2 5 5 4 3" xfId="12470"/>
    <cellStyle name="常规 2 2 5 5 4 3 2" xfId="30762"/>
    <cellStyle name="常规 2 2 5 5 4 4" xfId="11978"/>
    <cellStyle name="常规 2 2 5 5 4 5" xfId="23028"/>
    <cellStyle name="常规 2 2 5 5 5" xfId="7468"/>
    <cellStyle name="常规 2 2 5 5 5 2" xfId="12472"/>
    <cellStyle name="常规 2 2 5 5 5 2 2" xfId="30764"/>
    <cellStyle name="常规 2 2 5 5 5 3" xfId="11976"/>
    <cellStyle name="常规 2 2 5 5 5 4" xfId="26653"/>
    <cellStyle name="常规 2 2 5 5 6" xfId="12465"/>
    <cellStyle name="常规 2 2 5 5 6 2" xfId="30757"/>
    <cellStyle name="常规 2 2 5 5 7" xfId="11983"/>
    <cellStyle name="常规 2 2 5 5 8" xfId="23025"/>
    <cellStyle name="常规 2 2 5 6" xfId="2103"/>
    <cellStyle name="常规 2 2 5 6 2" xfId="7472"/>
    <cellStyle name="常规 2 2 5 6 2 2" xfId="12474"/>
    <cellStyle name="常规 2 2 5 6 2 2 2" xfId="30766"/>
    <cellStyle name="常规 2 2 5 6 2 3" xfId="11974"/>
    <cellStyle name="常规 2 2 5 6 2 4" xfId="26657"/>
    <cellStyle name="常规 2 2 5 6 3" xfId="12473"/>
    <cellStyle name="常规 2 2 5 6 3 2" xfId="30765"/>
    <cellStyle name="常规 2 2 5 6 4" xfId="11975"/>
    <cellStyle name="常规 2 2 5 6 5" xfId="23029"/>
    <cellStyle name="常规 2 2 5 7" xfId="2104"/>
    <cellStyle name="常规 2 2 5 7 2" xfId="7473"/>
    <cellStyle name="常规 2 2 5 7 2 2" xfId="12476"/>
    <cellStyle name="常规 2 2 5 7 2 2 2" xfId="30768"/>
    <cellStyle name="常规 2 2 5 7 2 3" xfId="11972"/>
    <cellStyle name="常规 2 2 5 7 2 4" xfId="26658"/>
    <cellStyle name="常规 2 2 5 7 3" xfId="12475"/>
    <cellStyle name="常规 2 2 5 7 3 2" xfId="30767"/>
    <cellStyle name="常规 2 2 5 7 4" xfId="11973"/>
    <cellStyle name="常规 2 2 5 7 5" xfId="23030"/>
    <cellStyle name="常规 2 2 5 8" xfId="7451"/>
    <cellStyle name="常规 2 2 5 8 2" xfId="12477"/>
    <cellStyle name="常规 2 2 5 8 2 2" xfId="30769"/>
    <cellStyle name="常规 2 2 5 8 3" xfId="11971"/>
    <cellStyle name="常规 2 2 5 8 4" xfId="26636"/>
    <cellStyle name="常规 2 2 5 9" xfId="23008"/>
    <cellStyle name="常规 2 2 6" xfId="2105"/>
    <cellStyle name="常规 2 2 6 2" xfId="2106"/>
    <cellStyle name="常规 2 2 6 2 2" xfId="7475"/>
    <cellStyle name="常规 2 2 6 2 2 2" xfId="12478"/>
    <cellStyle name="常规 2 2 6 2 2 2 2" xfId="30770"/>
    <cellStyle name="常规 2 2 6 2 2 3" xfId="26660"/>
    <cellStyle name="常规 2 2 6 2 3" xfId="23032"/>
    <cellStyle name="常规 2 2 6 3" xfId="7474"/>
    <cellStyle name="常规 2 2 6 3 2" xfId="12479"/>
    <cellStyle name="常规 2 2 6 3 2 2" xfId="30771"/>
    <cellStyle name="常规 2 2 6 3 3" xfId="26659"/>
    <cellStyle name="常规 2 2 6 4" xfId="23031"/>
    <cellStyle name="常规 2 2 7" xfId="2107"/>
    <cellStyle name="常规 2 2 7 2" xfId="2108"/>
    <cellStyle name="常规 2 2 7 2 2" xfId="7477"/>
    <cellStyle name="常规 2 2 7 2 2 2" xfId="12480"/>
    <cellStyle name="常规 2 2 7 2 2 2 2" xfId="30772"/>
    <cellStyle name="常规 2 2 7 2 2 3" xfId="26662"/>
    <cellStyle name="常规 2 2 7 2 3" xfId="23034"/>
    <cellStyle name="常规 2 2 7 3" xfId="7476"/>
    <cellStyle name="常规 2 2 7 3 2" xfId="12481"/>
    <cellStyle name="常规 2 2 7 3 2 2" xfId="30773"/>
    <cellStyle name="常规 2 2 7 3 3" xfId="26661"/>
    <cellStyle name="常规 2 2 7 4" xfId="23033"/>
    <cellStyle name="常规 2 2 8" xfId="2109"/>
    <cellStyle name="常规 2 2 8 2" xfId="7478"/>
    <cellStyle name="常规 2 2 8 2 2" xfId="12482"/>
    <cellStyle name="常规 2 2 8 2 2 2" xfId="30774"/>
    <cellStyle name="常规 2 2 8 2 3" xfId="26663"/>
    <cellStyle name="常规 2 2 8 3" xfId="23035"/>
    <cellStyle name="常规 2 2 9" xfId="7345"/>
    <cellStyle name="常规 2 2 9 2" xfId="12483"/>
    <cellStyle name="常规 2 2 9 2 2" xfId="30775"/>
    <cellStyle name="常规 2 2 9 3" xfId="26543"/>
    <cellStyle name="常规 2 3" xfId="2110"/>
    <cellStyle name="常规 2 3 10" xfId="23036"/>
    <cellStyle name="常规 2 3 2" xfId="2111"/>
    <cellStyle name="常规 2 3 2 10" xfId="23037"/>
    <cellStyle name="常规 2 3 2 2" xfId="2112"/>
    <cellStyle name="常规 2 3 2 2 2" xfId="2113"/>
    <cellStyle name="常规 2 3 2 2 2 2" xfId="2114"/>
    <cellStyle name="常规 2 3 2 2 2 2 2" xfId="2115"/>
    <cellStyle name="常规 2 3 2 2 2 2 2 2" xfId="7484"/>
    <cellStyle name="常规 2 3 2 2 2 2 2 2 2" xfId="12487"/>
    <cellStyle name="常规 2 3 2 2 2 2 2 2 2 2" xfId="30779"/>
    <cellStyle name="常规 2 3 2 2 2 2 2 2 3" xfId="11967"/>
    <cellStyle name="常规 2 3 2 2 2 2 2 2 4" xfId="26669"/>
    <cellStyle name="常规 2 3 2 2 2 2 2 3" xfId="12486"/>
    <cellStyle name="常规 2 3 2 2 2 2 2 3 2" xfId="30778"/>
    <cellStyle name="常规 2 3 2 2 2 2 2 4" xfId="11968"/>
    <cellStyle name="常规 2 3 2 2 2 2 2 5" xfId="23041"/>
    <cellStyle name="常规 2 3 2 2 2 2 3" xfId="2116"/>
    <cellStyle name="常规 2 3 2 2 2 2 3 2" xfId="7485"/>
    <cellStyle name="常规 2 3 2 2 2 2 3 2 2" xfId="12489"/>
    <cellStyle name="常规 2 3 2 2 2 2 3 2 2 2" xfId="30781"/>
    <cellStyle name="常规 2 3 2 2 2 2 3 2 3" xfId="11965"/>
    <cellStyle name="常规 2 3 2 2 2 2 3 2 4" xfId="26670"/>
    <cellStyle name="常规 2 3 2 2 2 2 3 3" xfId="12488"/>
    <cellStyle name="常规 2 3 2 2 2 2 3 3 2" xfId="30780"/>
    <cellStyle name="常规 2 3 2 2 2 2 3 4" xfId="11966"/>
    <cellStyle name="常规 2 3 2 2 2 2 3 5" xfId="23042"/>
    <cellStyle name="常规 2 3 2 2 2 2 4" xfId="2117"/>
    <cellStyle name="常规 2 3 2 2 2 2 4 2" xfId="7486"/>
    <cellStyle name="常规 2 3 2 2 2 2 4 2 2" xfId="12491"/>
    <cellStyle name="常规 2 3 2 2 2 2 4 2 2 2" xfId="30783"/>
    <cellStyle name="常规 2 3 2 2 2 2 4 2 3" xfId="11963"/>
    <cellStyle name="常规 2 3 2 2 2 2 4 2 4" xfId="26671"/>
    <cellStyle name="常规 2 3 2 2 2 2 4 3" xfId="12490"/>
    <cellStyle name="常规 2 3 2 2 2 2 4 3 2" xfId="30782"/>
    <cellStyle name="常规 2 3 2 2 2 2 4 4" xfId="11964"/>
    <cellStyle name="常规 2 3 2 2 2 2 4 5" xfId="23043"/>
    <cellStyle name="常规 2 3 2 2 2 2 5" xfId="7483"/>
    <cellStyle name="常规 2 3 2 2 2 2 5 2" xfId="12492"/>
    <cellStyle name="常规 2 3 2 2 2 2 5 2 2" xfId="30784"/>
    <cellStyle name="常规 2 3 2 2 2 2 5 3" xfId="11962"/>
    <cellStyle name="常规 2 3 2 2 2 2 5 4" xfId="26668"/>
    <cellStyle name="常规 2 3 2 2 2 2 6" xfId="12485"/>
    <cellStyle name="常规 2 3 2 2 2 2 6 2" xfId="30777"/>
    <cellStyle name="常规 2 3 2 2 2 2 7" xfId="11969"/>
    <cellStyle name="常规 2 3 2 2 2 2 8" xfId="23040"/>
    <cellStyle name="常规 2 3 2 2 2 3" xfId="2118"/>
    <cellStyle name="常规 2 3 2 2 2 3 2" xfId="7487"/>
    <cellStyle name="常规 2 3 2 2 2 3 2 2" xfId="12494"/>
    <cellStyle name="常规 2 3 2 2 2 3 2 2 2" xfId="30786"/>
    <cellStyle name="常规 2 3 2 2 2 3 2 3" xfId="11960"/>
    <cellStyle name="常规 2 3 2 2 2 3 2 4" xfId="26672"/>
    <cellStyle name="常规 2 3 2 2 2 3 3" xfId="12493"/>
    <cellStyle name="常规 2 3 2 2 2 3 3 2" xfId="30785"/>
    <cellStyle name="常规 2 3 2 2 2 3 4" xfId="11961"/>
    <cellStyle name="常规 2 3 2 2 2 3 5" xfId="23044"/>
    <cellStyle name="常规 2 3 2 2 2 4" xfId="2119"/>
    <cellStyle name="常规 2 3 2 2 2 4 2" xfId="7488"/>
    <cellStyle name="常规 2 3 2 2 2 4 2 2" xfId="12496"/>
    <cellStyle name="常规 2 3 2 2 2 4 2 2 2" xfId="30788"/>
    <cellStyle name="常规 2 3 2 2 2 4 2 3" xfId="11958"/>
    <cellStyle name="常规 2 3 2 2 2 4 2 4" xfId="26673"/>
    <cellStyle name="常规 2 3 2 2 2 4 3" xfId="12495"/>
    <cellStyle name="常规 2 3 2 2 2 4 3 2" xfId="30787"/>
    <cellStyle name="常规 2 3 2 2 2 4 4" xfId="11959"/>
    <cellStyle name="常规 2 3 2 2 2 4 5" xfId="23045"/>
    <cellStyle name="常规 2 3 2 2 2 5" xfId="7482"/>
    <cellStyle name="常规 2 3 2 2 2 5 2" xfId="12497"/>
    <cellStyle name="常规 2 3 2 2 2 5 2 2" xfId="30789"/>
    <cellStyle name="常规 2 3 2 2 2 5 3" xfId="11957"/>
    <cellStyle name="常规 2 3 2 2 2 5 4" xfId="26667"/>
    <cellStyle name="常规 2 3 2 2 2 6" xfId="12498"/>
    <cellStyle name="常规 2 3 2 2 2 6 2" xfId="11956"/>
    <cellStyle name="常规 2 3 2 2 2 6 3" xfId="30790"/>
    <cellStyle name="常规 2 3 2 2 2 7" xfId="12484"/>
    <cellStyle name="常规 2 3 2 2 2 7 2" xfId="30776"/>
    <cellStyle name="常规 2 3 2 2 2 8" xfId="11970"/>
    <cellStyle name="常规 2 3 2 2 2 9" xfId="23039"/>
    <cellStyle name="常规 2 3 2 2 3" xfId="2120"/>
    <cellStyle name="常规 2 3 2 2 3 2" xfId="2121"/>
    <cellStyle name="常规 2 3 2 2 3 2 2" xfId="2122"/>
    <cellStyle name="常规 2 3 2 2 3 2 2 2" xfId="7491"/>
    <cellStyle name="常规 2 3 2 2 3 2 2 2 2" xfId="12502"/>
    <cellStyle name="常规 2 3 2 2 3 2 2 2 2 2" xfId="30794"/>
    <cellStyle name="常规 2 3 2 2 3 2 2 2 3" xfId="11952"/>
    <cellStyle name="常规 2 3 2 2 3 2 2 2 4" xfId="26676"/>
    <cellStyle name="常规 2 3 2 2 3 2 2 3" xfId="12501"/>
    <cellStyle name="常规 2 3 2 2 3 2 2 3 2" xfId="30793"/>
    <cellStyle name="常规 2 3 2 2 3 2 2 4" xfId="11953"/>
    <cellStyle name="常规 2 3 2 2 3 2 2 5" xfId="23048"/>
    <cellStyle name="常规 2 3 2 2 3 2 3" xfId="2123"/>
    <cellStyle name="常规 2 3 2 2 3 2 3 2" xfId="7492"/>
    <cellStyle name="常规 2 3 2 2 3 2 3 2 2" xfId="12504"/>
    <cellStyle name="常规 2 3 2 2 3 2 3 2 2 2" xfId="30796"/>
    <cellStyle name="常规 2 3 2 2 3 2 3 2 3" xfId="11950"/>
    <cellStyle name="常规 2 3 2 2 3 2 3 2 4" xfId="26677"/>
    <cellStyle name="常规 2 3 2 2 3 2 3 3" xfId="12503"/>
    <cellStyle name="常规 2 3 2 2 3 2 3 3 2" xfId="30795"/>
    <cellStyle name="常规 2 3 2 2 3 2 3 4" xfId="11951"/>
    <cellStyle name="常规 2 3 2 2 3 2 3 5" xfId="23049"/>
    <cellStyle name="常规 2 3 2 2 3 2 4" xfId="2124"/>
    <cellStyle name="常规 2 3 2 2 3 2 4 2" xfId="7493"/>
    <cellStyle name="常规 2 3 2 2 3 2 4 2 2" xfId="12506"/>
    <cellStyle name="常规 2 3 2 2 3 2 4 2 2 2" xfId="30798"/>
    <cellStyle name="常规 2 3 2 2 3 2 4 2 3" xfId="11948"/>
    <cellStyle name="常规 2 3 2 2 3 2 4 2 4" xfId="26678"/>
    <cellStyle name="常规 2 3 2 2 3 2 4 3" xfId="12505"/>
    <cellStyle name="常规 2 3 2 2 3 2 4 3 2" xfId="30797"/>
    <cellStyle name="常规 2 3 2 2 3 2 4 4" xfId="11949"/>
    <cellStyle name="常规 2 3 2 2 3 2 4 5" xfId="23050"/>
    <cellStyle name="常规 2 3 2 2 3 2 5" xfId="7490"/>
    <cellStyle name="常规 2 3 2 2 3 2 5 2" xfId="12507"/>
    <cellStyle name="常规 2 3 2 2 3 2 5 2 2" xfId="30799"/>
    <cellStyle name="常规 2 3 2 2 3 2 5 3" xfId="11947"/>
    <cellStyle name="常规 2 3 2 2 3 2 5 4" xfId="26675"/>
    <cellStyle name="常规 2 3 2 2 3 2 6" xfId="12500"/>
    <cellStyle name="常规 2 3 2 2 3 2 6 2" xfId="30792"/>
    <cellStyle name="常规 2 3 2 2 3 2 7" xfId="11954"/>
    <cellStyle name="常规 2 3 2 2 3 2 8" xfId="23047"/>
    <cellStyle name="常规 2 3 2 2 3 3" xfId="2125"/>
    <cellStyle name="常规 2 3 2 2 3 3 2" xfId="7494"/>
    <cellStyle name="常规 2 3 2 2 3 3 2 2" xfId="12509"/>
    <cellStyle name="常规 2 3 2 2 3 3 2 2 2" xfId="30801"/>
    <cellStyle name="常规 2 3 2 2 3 3 2 3" xfId="11945"/>
    <cellStyle name="常规 2 3 2 2 3 3 2 4" xfId="26679"/>
    <cellStyle name="常规 2 3 2 2 3 3 3" xfId="12508"/>
    <cellStyle name="常规 2 3 2 2 3 3 3 2" xfId="30800"/>
    <cellStyle name="常规 2 3 2 2 3 3 4" xfId="11946"/>
    <cellStyle name="常规 2 3 2 2 3 3 5" xfId="23051"/>
    <cellStyle name="常规 2 3 2 2 3 4" xfId="2126"/>
    <cellStyle name="常规 2 3 2 2 3 4 2" xfId="7495"/>
    <cellStyle name="常规 2 3 2 2 3 4 2 2" xfId="12511"/>
    <cellStyle name="常规 2 3 2 2 3 4 2 2 2" xfId="30803"/>
    <cellStyle name="常规 2 3 2 2 3 4 2 3" xfId="11943"/>
    <cellStyle name="常规 2 3 2 2 3 4 2 4" xfId="26680"/>
    <cellStyle name="常规 2 3 2 2 3 4 3" xfId="12510"/>
    <cellStyle name="常规 2 3 2 2 3 4 3 2" xfId="30802"/>
    <cellStyle name="常规 2 3 2 2 3 4 4" xfId="11944"/>
    <cellStyle name="常规 2 3 2 2 3 4 5" xfId="23052"/>
    <cellStyle name="常规 2 3 2 2 3 5" xfId="7489"/>
    <cellStyle name="常规 2 3 2 2 3 5 2" xfId="12512"/>
    <cellStyle name="常规 2 3 2 2 3 5 2 2" xfId="30804"/>
    <cellStyle name="常规 2 3 2 2 3 5 3" xfId="11942"/>
    <cellStyle name="常规 2 3 2 2 3 5 4" xfId="26674"/>
    <cellStyle name="常规 2 3 2 2 3 6" xfId="12513"/>
    <cellStyle name="常规 2 3 2 2 3 6 2" xfId="11941"/>
    <cellStyle name="常规 2 3 2 2 3 6 3" xfId="30805"/>
    <cellStyle name="常规 2 3 2 2 3 7" xfId="12499"/>
    <cellStyle name="常规 2 3 2 2 3 7 2" xfId="30791"/>
    <cellStyle name="常规 2 3 2 2 3 8" xfId="11955"/>
    <cellStyle name="常规 2 3 2 2 3 9" xfId="23046"/>
    <cellStyle name="常规 2 3 2 2 4" xfId="2127"/>
    <cellStyle name="常规 2 3 2 2 4 2" xfId="2128"/>
    <cellStyle name="常规 2 3 2 2 4 2 2" xfId="7497"/>
    <cellStyle name="常规 2 3 2 2 4 2 2 2" xfId="12514"/>
    <cellStyle name="常规 2 3 2 2 4 2 2 2 2" xfId="30806"/>
    <cellStyle name="常规 2 3 2 2 4 2 2 3" xfId="26682"/>
    <cellStyle name="常规 2 3 2 2 4 2 3" xfId="23054"/>
    <cellStyle name="常规 2 3 2 2 4 3" xfId="7496"/>
    <cellStyle name="常规 2 3 2 2 4 3 2" xfId="12515"/>
    <cellStyle name="常规 2 3 2 2 4 3 2 2" xfId="30807"/>
    <cellStyle name="常规 2 3 2 2 4 3 3" xfId="26681"/>
    <cellStyle name="常规 2 3 2 2 4 4" xfId="23053"/>
    <cellStyle name="常规 2 3 2 2 5" xfId="2129"/>
    <cellStyle name="常规 2 3 2 2 5 2" xfId="2130"/>
    <cellStyle name="常规 2 3 2 2 5 2 2" xfId="7499"/>
    <cellStyle name="常规 2 3 2 2 5 2 2 2" xfId="12518"/>
    <cellStyle name="常规 2 3 2 2 5 2 2 2 2" xfId="30810"/>
    <cellStyle name="常规 2 3 2 2 5 2 2 3" xfId="11938"/>
    <cellStyle name="常规 2 3 2 2 5 2 2 4" xfId="26684"/>
    <cellStyle name="常规 2 3 2 2 5 2 3" xfId="12517"/>
    <cellStyle name="常规 2 3 2 2 5 2 3 2" xfId="30809"/>
    <cellStyle name="常规 2 3 2 2 5 2 4" xfId="11939"/>
    <cellStyle name="常规 2 3 2 2 5 2 5" xfId="23056"/>
    <cellStyle name="常规 2 3 2 2 5 3" xfId="2131"/>
    <cellStyle name="常规 2 3 2 2 5 3 2" xfId="7500"/>
    <cellStyle name="常规 2 3 2 2 5 3 2 2" xfId="12520"/>
    <cellStyle name="常规 2 3 2 2 5 3 2 2 2" xfId="30812"/>
    <cellStyle name="常规 2 3 2 2 5 3 2 3" xfId="11936"/>
    <cellStyle name="常规 2 3 2 2 5 3 2 4" xfId="26685"/>
    <cellStyle name="常规 2 3 2 2 5 3 3" xfId="12519"/>
    <cellStyle name="常规 2 3 2 2 5 3 3 2" xfId="30811"/>
    <cellStyle name="常规 2 3 2 2 5 3 4" xfId="11937"/>
    <cellStyle name="常规 2 3 2 2 5 3 5" xfId="23057"/>
    <cellStyle name="常规 2 3 2 2 5 4" xfId="2132"/>
    <cellStyle name="常规 2 3 2 2 5 4 2" xfId="7501"/>
    <cellStyle name="常规 2 3 2 2 5 4 2 2" xfId="12522"/>
    <cellStyle name="常规 2 3 2 2 5 4 2 2 2" xfId="30814"/>
    <cellStyle name="常规 2 3 2 2 5 4 2 3" xfId="11934"/>
    <cellStyle name="常规 2 3 2 2 5 4 2 4" xfId="26686"/>
    <cellStyle name="常规 2 3 2 2 5 4 3" xfId="12521"/>
    <cellStyle name="常规 2 3 2 2 5 4 3 2" xfId="30813"/>
    <cellStyle name="常规 2 3 2 2 5 4 4" xfId="11935"/>
    <cellStyle name="常规 2 3 2 2 5 4 5" xfId="23058"/>
    <cellStyle name="常规 2 3 2 2 5 5" xfId="7498"/>
    <cellStyle name="常规 2 3 2 2 5 5 2" xfId="12523"/>
    <cellStyle name="常规 2 3 2 2 5 5 2 2" xfId="30815"/>
    <cellStyle name="常规 2 3 2 2 5 5 3" xfId="11933"/>
    <cellStyle name="常规 2 3 2 2 5 5 4" xfId="26683"/>
    <cellStyle name="常规 2 3 2 2 5 6" xfId="12516"/>
    <cellStyle name="常规 2 3 2 2 5 6 2" xfId="30808"/>
    <cellStyle name="常规 2 3 2 2 5 7" xfId="11940"/>
    <cellStyle name="常规 2 3 2 2 5 8" xfId="23055"/>
    <cellStyle name="常规 2 3 2 2 6" xfId="2133"/>
    <cellStyle name="常规 2 3 2 2 6 2" xfId="7502"/>
    <cellStyle name="常规 2 3 2 2 6 2 2" xfId="12525"/>
    <cellStyle name="常规 2 3 2 2 6 2 2 2" xfId="30817"/>
    <cellStyle name="常规 2 3 2 2 6 2 3" xfId="11931"/>
    <cellStyle name="常规 2 3 2 2 6 2 4" xfId="26687"/>
    <cellStyle name="常规 2 3 2 2 6 3" xfId="12524"/>
    <cellStyle name="常规 2 3 2 2 6 3 2" xfId="30816"/>
    <cellStyle name="常规 2 3 2 2 6 4" xfId="11932"/>
    <cellStyle name="常规 2 3 2 2 6 5" xfId="23059"/>
    <cellStyle name="常规 2 3 2 2 7" xfId="2134"/>
    <cellStyle name="常规 2 3 2 2 7 2" xfId="7503"/>
    <cellStyle name="常规 2 3 2 2 7 2 2" xfId="12527"/>
    <cellStyle name="常规 2 3 2 2 7 2 2 2" xfId="30819"/>
    <cellStyle name="常规 2 3 2 2 7 2 3" xfId="11929"/>
    <cellStyle name="常规 2 3 2 2 7 2 4" xfId="26688"/>
    <cellStyle name="常规 2 3 2 2 7 3" xfId="12526"/>
    <cellStyle name="常规 2 3 2 2 7 3 2" xfId="30818"/>
    <cellStyle name="常规 2 3 2 2 7 4" xfId="11930"/>
    <cellStyle name="常规 2 3 2 2 7 5" xfId="23060"/>
    <cellStyle name="常规 2 3 2 2 8" xfId="7481"/>
    <cellStyle name="常规 2 3 2 2 8 2" xfId="12528"/>
    <cellStyle name="常规 2 3 2 2 8 2 2" xfId="30820"/>
    <cellStyle name="常规 2 3 2 2 8 3" xfId="11928"/>
    <cellStyle name="常规 2 3 2 2 8 4" xfId="26666"/>
    <cellStyle name="常规 2 3 2 2 9" xfId="23038"/>
    <cellStyle name="常规 2 3 2 3" xfId="2135"/>
    <cellStyle name="常规 2 3 2 3 2" xfId="2136"/>
    <cellStyle name="常规 2 3 2 3 2 2" xfId="7505"/>
    <cellStyle name="常规 2 3 2 3 2 2 2" xfId="12529"/>
    <cellStyle name="常规 2 3 2 3 2 2 2 2" xfId="30821"/>
    <cellStyle name="常规 2 3 2 3 2 2 3" xfId="26690"/>
    <cellStyle name="常规 2 3 2 3 2 3" xfId="23062"/>
    <cellStyle name="常规 2 3 2 3 3" xfId="7504"/>
    <cellStyle name="常规 2 3 2 3 3 2" xfId="12530"/>
    <cellStyle name="常规 2 3 2 3 3 2 2" xfId="30822"/>
    <cellStyle name="常规 2 3 2 3 3 3" xfId="26689"/>
    <cellStyle name="常规 2 3 2 3 4" xfId="23061"/>
    <cellStyle name="常规 2 3 2 4" xfId="2137"/>
    <cellStyle name="常规 2 3 2 4 2" xfId="2138"/>
    <cellStyle name="常规 2 3 2 4 2 2" xfId="7507"/>
    <cellStyle name="常规 2 3 2 4 2 2 2" xfId="12531"/>
    <cellStyle name="常规 2 3 2 4 2 2 2 2" xfId="30823"/>
    <cellStyle name="常规 2 3 2 4 2 2 3" xfId="26692"/>
    <cellStyle name="常规 2 3 2 4 2 3" xfId="23064"/>
    <cellStyle name="常规 2 3 2 4 3" xfId="7506"/>
    <cellStyle name="常规 2 3 2 4 3 2" xfId="12532"/>
    <cellStyle name="常规 2 3 2 4 3 2 2" xfId="30824"/>
    <cellStyle name="常规 2 3 2 4 3 3" xfId="26691"/>
    <cellStyle name="常规 2 3 2 4 4" xfId="23063"/>
    <cellStyle name="常规 2 3 2 5" xfId="2139"/>
    <cellStyle name="常规 2 3 2 5 2" xfId="2140"/>
    <cellStyle name="常规 2 3 2 5 2 2" xfId="7509"/>
    <cellStyle name="常规 2 3 2 5 2 2 2" xfId="12533"/>
    <cellStyle name="常规 2 3 2 5 2 2 2 2" xfId="30825"/>
    <cellStyle name="常规 2 3 2 5 2 2 3" xfId="26694"/>
    <cellStyle name="常规 2 3 2 5 2 3" xfId="23066"/>
    <cellStyle name="常规 2 3 2 5 3" xfId="7508"/>
    <cellStyle name="常规 2 3 2 5 3 2" xfId="12534"/>
    <cellStyle name="常规 2 3 2 5 3 2 2" xfId="30826"/>
    <cellStyle name="常规 2 3 2 5 3 3" xfId="26693"/>
    <cellStyle name="常规 2 3 2 5 4" xfId="23065"/>
    <cellStyle name="常规 2 3 2 6" xfId="2141"/>
    <cellStyle name="常规 2 3 2 6 2" xfId="2142"/>
    <cellStyle name="常规 2 3 2 6 2 2" xfId="7511"/>
    <cellStyle name="常规 2 3 2 6 2 2 2" xfId="12535"/>
    <cellStyle name="常规 2 3 2 6 2 2 2 2" xfId="30827"/>
    <cellStyle name="常规 2 3 2 6 2 2 3" xfId="26696"/>
    <cellStyle name="常规 2 3 2 6 2 3" xfId="23068"/>
    <cellStyle name="常规 2 3 2 6 3" xfId="7510"/>
    <cellStyle name="常规 2 3 2 6 3 2" xfId="12536"/>
    <cellStyle name="常规 2 3 2 6 3 2 2" xfId="30828"/>
    <cellStyle name="常规 2 3 2 6 3 3" xfId="26695"/>
    <cellStyle name="常规 2 3 2 6 4" xfId="23067"/>
    <cellStyle name="常规 2 3 2 7" xfId="2143"/>
    <cellStyle name="常规 2 3 2 7 2" xfId="2144"/>
    <cellStyle name="常规 2 3 2 7 2 2" xfId="7513"/>
    <cellStyle name="常规 2 3 2 7 2 2 2" xfId="12537"/>
    <cellStyle name="常规 2 3 2 7 2 2 2 2" xfId="30829"/>
    <cellStyle name="常规 2 3 2 7 2 2 3" xfId="26698"/>
    <cellStyle name="常规 2 3 2 7 2 3" xfId="23070"/>
    <cellStyle name="常规 2 3 2 7 3" xfId="7512"/>
    <cellStyle name="常规 2 3 2 7 3 2" xfId="12538"/>
    <cellStyle name="常规 2 3 2 7 3 2 2" xfId="30830"/>
    <cellStyle name="常规 2 3 2 7 3 3" xfId="26697"/>
    <cellStyle name="常规 2 3 2 7 4" xfId="23069"/>
    <cellStyle name="常规 2 3 2 8" xfId="2145"/>
    <cellStyle name="常规 2 3 2 8 2" xfId="7514"/>
    <cellStyle name="常规 2 3 2 8 2 2" xfId="12539"/>
    <cellStyle name="常规 2 3 2 8 2 2 2" xfId="30831"/>
    <cellStyle name="常规 2 3 2 8 2 3" xfId="26699"/>
    <cellStyle name="常规 2 3 2 8 3" xfId="23071"/>
    <cellStyle name="常规 2 3 2 9" xfId="7480"/>
    <cellStyle name="常规 2 3 2 9 2" xfId="12540"/>
    <cellStyle name="常规 2 3 2 9 2 2" xfId="30832"/>
    <cellStyle name="常规 2 3 2 9 3" xfId="26665"/>
    <cellStyle name="常规 2 3 3" xfId="2146"/>
    <cellStyle name="常规 2 3 3 10" xfId="23072"/>
    <cellStyle name="常规 2 3 3 2" xfId="2147"/>
    <cellStyle name="常规 2 3 3 2 2" xfId="2148"/>
    <cellStyle name="常规 2 3 3 2 2 2" xfId="2149"/>
    <cellStyle name="常规 2 3 3 2 2 2 2" xfId="7518"/>
    <cellStyle name="常规 2 3 3 2 2 2 2 2" xfId="12541"/>
    <cellStyle name="常规 2 3 3 2 2 2 2 2 2" xfId="30833"/>
    <cellStyle name="常规 2 3 3 2 2 2 2 3" xfId="26703"/>
    <cellStyle name="常规 2 3 3 2 2 2 3" xfId="23075"/>
    <cellStyle name="常规 2 3 3 2 2 3" xfId="7517"/>
    <cellStyle name="常规 2 3 3 2 2 3 2" xfId="12542"/>
    <cellStyle name="常规 2 3 3 2 2 3 2 2" xfId="30834"/>
    <cellStyle name="常规 2 3 3 2 2 3 3" xfId="26702"/>
    <cellStyle name="常规 2 3 3 2 2 4" xfId="23074"/>
    <cellStyle name="常规 2 3 3 2 3" xfId="2150"/>
    <cellStyle name="常规 2 3 3 2 3 2" xfId="2151"/>
    <cellStyle name="常规 2 3 3 2 3 2 2" xfId="7520"/>
    <cellStyle name="常规 2 3 3 2 3 2 2 2" xfId="12543"/>
    <cellStyle name="常规 2 3 3 2 3 2 2 2 2" xfId="30835"/>
    <cellStyle name="常规 2 3 3 2 3 2 2 3" xfId="26705"/>
    <cellStyle name="常规 2 3 3 2 3 2 3" xfId="23077"/>
    <cellStyle name="常规 2 3 3 2 3 3" xfId="7519"/>
    <cellStyle name="常规 2 3 3 2 3 3 2" xfId="12544"/>
    <cellStyle name="常规 2 3 3 2 3 3 2 2" xfId="30836"/>
    <cellStyle name="常规 2 3 3 2 3 3 3" xfId="26704"/>
    <cellStyle name="常规 2 3 3 2 3 4" xfId="23076"/>
    <cellStyle name="常规 2 3 3 2 4" xfId="2152"/>
    <cellStyle name="常规 2 3 3 2 4 2" xfId="2153"/>
    <cellStyle name="常规 2 3 3 2 4 2 2" xfId="7522"/>
    <cellStyle name="常规 2 3 3 2 4 2 2 2" xfId="12545"/>
    <cellStyle name="常规 2 3 3 2 4 2 2 2 2" xfId="30837"/>
    <cellStyle name="常规 2 3 3 2 4 2 2 3" xfId="26707"/>
    <cellStyle name="常规 2 3 3 2 4 2 3" xfId="23079"/>
    <cellStyle name="常规 2 3 3 2 4 3" xfId="2154"/>
    <cellStyle name="常规 2 3 3 2 4 3 2" xfId="7523"/>
    <cellStyle name="常规 2 3 3 2 4 3 2 2" xfId="12546"/>
    <cellStyle name="常规 2 3 3 2 4 3 2 2 2" xfId="30838"/>
    <cellStyle name="常规 2 3 3 2 4 3 2 3" xfId="26708"/>
    <cellStyle name="常规 2 3 3 2 4 3 3" xfId="23080"/>
    <cellStyle name="常规 2 3 3 2 4 4" xfId="7521"/>
    <cellStyle name="常规 2 3 3 2 4 4 2" xfId="12547"/>
    <cellStyle name="常规 2 3 3 2 4 4 2 2" xfId="30839"/>
    <cellStyle name="常规 2 3 3 2 4 4 3" xfId="26706"/>
    <cellStyle name="常规 2 3 3 2 4 5" xfId="23078"/>
    <cellStyle name="常规 2 3 3 2 5" xfId="2155"/>
    <cellStyle name="常规 2 3 3 2 5 2" xfId="7524"/>
    <cellStyle name="常规 2 3 3 2 5 2 2" xfId="12548"/>
    <cellStyle name="常规 2 3 3 2 5 2 2 2" xfId="30840"/>
    <cellStyle name="常规 2 3 3 2 5 2 3" xfId="26709"/>
    <cellStyle name="常规 2 3 3 2 5 3" xfId="23081"/>
    <cellStyle name="常规 2 3 3 2 6" xfId="2156"/>
    <cellStyle name="常规 2 3 3 2 6 2" xfId="7525"/>
    <cellStyle name="常规 2 3 3 2 6 2 2" xfId="12549"/>
    <cellStyle name="常规 2 3 3 2 6 2 2 2" xfId="30841"/>
    <cellStyle name="常规 2 3 3 2 6 2 3" xfId="26710"/>
    <cellStyle name="常规 2 3 3 2 6 3" xfId="23082"/>
    <cellStyle name="常规 2 3 3 2 7" xfId="7516"/>
    <cellStyle name="常规 2 3 3 2 7 2" xfId="12550"/>
    <cellStyle name="常规 2 3 3 2 7 2 2" xfId="30842"/>
    <cellStyle name="常规 2 3 3 2 7 3" xfId="26701"/>
    <cellStyle name="常规 2 3 3 2 8" xfId="23073"/>
    <cellStyle name="常规 2 3 3 3" xfId="2157"/>
    <cellStyle name="常规 2 3 3 3 2" xfId="2158"/>
    <cellStyle name="常规 2 3 3 3 2 2" xfId="7527"/>
    <cellStyle name="常规 2 3 3 3 2 2 2" xfId="12551"/>
    <cellStyle name="常规 2 3 3 3 2 2 2 2" xfId="30843"/>
    <cellStyle name="常规 2 3 3 3 2 2 3" xfId="26712"/>
    <cellStyle name="常规 2 3 3 3 2 3" xfId="23084"/>
    <cellStyle name="常规 2 3 3 3 3" xfId="7526"/>
    <cellStyle name="常规 2 3 3 3 3 2" xfId="12552"/>
    <cellStyle name="常规 2 3 3 3 3 2 2" xfId="30844"/>
    <cellStyle name="常规 2 3 3 3 3 3" xfId="26711"/>
    <cellStyle name="常规 2 3 3 3 4" xfId="23083"/>
    <cellStyle name="常规 2 3 3 4" xfId="2159"/>
    <cellStyle name="常规 2 3 3 4 2" xfId="2160"/>
    <cellStyle name="常规 2 3 3 4 2 2" xfId="7529"/>
    <cellStyle name="常规 2 3 3 4 2 2 2" xfId="12553"/>
    <cellStyle name="常规 2 3 3 4 2 2 2 2" xfId="30845"/>
    <cellStyle name="常规 2 3 3 4 2 2 3" xfId="26714"/>
    <cellStyle name="常规 2 3 3 4 2 3" xfId="23086"/>
    <cellStyle name="常规 2 3 3 4 3" xfId="7528"/>
    <cellStyle name="常规 2 3 3 4 3 2" xfId="12554"/>
    <cellStyle name="常规 2 3 3 4 3 2 2" xfId="30846"/>
    <cellStyle name="常规 2 3 3 4 3 3" xfId="26713"/>
    <cellStyle name="常规 2 3 3 4 4" xfId="23085"/>
    <cellStyle name="常规 2 3 3 5" xfId="2161"/>
    <cellStyle name="常规 2 3 3 5 2" xfId="2162"/>
    <cellStyle name="常规 2 3 3 5 2 2" xfId="7531"/>
    <cellStyle name="常规 2 3 3 5 2 2 2" xfId="12555"/>
    <cellStyle name="常规 2 3 3 5 2 2 2 2" xfId="30847"/>
    <cellStyle name="常规 2 3 3 5 2 2 3" xfId="26716"/>
    <cellStyle name="常规 2 3 3 5 2 3" xfId="23088"/>
    <cellStyle name="常规 2 3 3 5 3" xfId="7530"/>
    <cellStyle name="常规 2 3 3 5 3 2" xfId="12556"/>
    <cellStyle name="常规 2 3 3 5 3 2 2" xfId="30848"/>
    <cellStyle name="常规 2 3 3 5 3 3" xfId="26715"/>
    <cellStyle name="常规 2 3 3 5 4" xfId="23087"/>
    <cellStyle name="常规 2 3 3 6" xfId="2163"/>
    <cellStyle name="常规 2 3 3 6 2" xfId="2164"/>
    <cellStyle name="常规 2 3 3 6 2 2" xfId="7533"/>
    <cellStyle name="常规 2 3 3 6 2 2 2" xfId="12557"/>
    <cellStyle name="常规 2 3 3 6 2 2 2 2" xfId="30849"/>
    <cellStyle name="常规 2 3 3 6 2 2 3" xfId="26718"/>
    <cellStyle name="常规 2 3 3 6 2 3" xfId="23090"/>
    <cellStyle name="常规 2 3 3 6 3" xfId="2165"/>
    <cellStyle name="常规 2 3 3 6 3 2" xfId="7534"/>
    <cellStyle name="常规 2 3 3 6 3 2 2" xfId="12558"/>
    <cellStyle name="常规 2 3 3 6 3 2 2 2" xfId="30850"/>
    <cellStyle name="常规 2 3 3 6 3 2 3" xfId="26719"/>
    <cellStyle name="常规 2 3 3 6 3 3" xfId="23091"/>
    <cellStyle name="常规 2 3 3 6 4" xfId="7532"/>
    <cellStyle name="常规 2 3 3 6 4 2" xfId="12559"/>
    <cellStyle name="常规 2 3 3 6 4 2 2" xfId="30851"/>
    <cellStyle name="常规 2 3 3 6 4 3" xfId="26717"/>
    <cellStyle name="常规 2 3 3 6 5" xfId="23089"/>
    <cellStyle name="常规 2 3 3 7" xfId="2166"/>
    <cellStyle name="常规 2 3 3 7 2" xfId="7535"/>
    <cellStyle name="常规 2 3 3 7 2 2" xfId="12560"/>
    <cellStyle name="常规 2 3 3 7 2 2 2" xfId="30852"/>
    <cellStyle name="常规 2 3 3 7 2 3" xfId="26720"/>
    <cellStyle name="常规 2 3 3 7 3" xfId="23092"/>
    <cellStyle name="常规 2 3 3 8" xfId="2167"/>
    <cellStyle name="常规 2 3 3 8 2" xfId="7536"/>
    <cellStyle name="常规 2 3 3 8 2 2" xfId="12561"/>
    <cellStyle name="常规 2 3 3 8 2 2 2" xfId="30853"/>
    <cellStyle name="常规 2 3 3 8 2 3" xfId="26721"/>
    <cellStyle name="常规 2 3 3 8 3" xfId="23093"/>
    <cellStyle name="常规 2 3 3 9" xfId="7515"/>
    <cellStyle name="常规 2 3 3 9 2" xfId="12562"/>
    <cellStyle name="常规 2 3 3 9 2 2" xfId="30854"/>
    <cellStyle name="常规 2 3 3 9 3" xfId="26700"/>
    <cellStyle name="常规 2 3 4" xfId="2168"/>
    <cellStyle name="常规 2 3 4 2" xfId="2169"/>
    <cellStyle name="常规 2 3 4 2 2" xfId="2170"/>
    <cellStyle name="常规 2 3 4 2 2 2" xfId="7539"/>
    <cellStyle name="常规 2 3 4 2 2 2 2" xfId="12563"/>
    <cellStyle name="常规 2 3 4 2 2 2 2 2" xfId="30855"/>
    <cellStyle name="常规 2 3 4 2 2 2 3" xfId="26724"/>
    <cellStyle name="常规 2 3 4 2 2 3" xfId="23096"/>
    <cellStyle name="常规 2 3 4 2 3" xfId="7538"/>
    <cellStyle name="常规 2 3 4 2 3 2" xfId="12564"/>
    <cellStyle name="常规 2 3 4 2 3 2 2" xfId="30856"/>
    <cellStyle name="常规 2 3 4 2 3 3" xfId="26723"/>
    <cellStyle name="常规 2 3 4 2 4" xfId="23095"/>
    <cellStyle name="常规 2 3 4 3" xfId="2171"/>
    <cellStyle name="常规 2 3 4 3 2" xfId="2172"/>
    <cellStyle name="常规 2 3 4 3 2 2" xfId="7541"/>
    <cellStyle name="常规 2 3 4 3 2 2 2" xfId="12565"/>
    <cellStyle name="常规 2 3 4 3 2 2 2 2" xfId="30857"/>
    <cellStyle name="常规 2 3 4 3 2 2 3" xfId="26726"/>
    <cellStyle name="常规 2 3 4 3 2 3" xfId="23098"/>
    <cellStyle name="常规 2 3 4 3 3" xfId="7540"/>
    <cellStyle name="常规 2 3 4 3 3 2" xfId="12566"/>
    <cellStyle name="常规 2 3 4 3 3 2 2" xfId="30858"/>
    <cellStyle name="常规 2 3 4 3 3 3" xfId="26725"/>
    <cellStyle name="常规 2 3 4 3 4" xfId="23097"/>
    <cellStyle name="常规 2 3 4 4" xfId="2173"/>
    <cellStyle name="常规 2 3 4 4 2" xfId="2174"/>
    <cellStyle name="常规 2 3 4 4 2 2" xfId="7543"/>
    <cellStyle name="常规 2 3 4 4 2 2 2" xfId="12567"/>
    <cellStyle name="常规 2 3 4 4 2 2 2 2" xfId="30859"/>
    <cellStyle name="常规 2 3 4 4 2 2 3" xfId="26728"/>
    <cellStyle name="常规 2 3 4 4 2 3" xfId="23100"/>
    <cellStyle name="常规 2 3 4 4 3" xfId="7542"/>
    <cellStyle name="常规 2 3 4 4 3 2" xfId="12568"/>
    <cellStyle name="常规 2 3 4 4 3 2 2" xfId="30860"/>
    <cellStyle name="常规 2 3 4 4 3 3" xfId="26727"/>
    <cellStyle name="常规 2 3 4 4 4" xfId="23099"/>
    <cellStyle name="常规 2 3 4 5" xfId="2175"/>
    <cellStyle name="常规 2 3 4 5 2" xfId="2176"/>
    <cellStyle name="常规 2 3 4 5 2 2" xfId="7545"/>
    <cellStyle name="常规 2 3 4 5 2 2 2" xfId="12569"/>
    <cellStyle name="常规 2 3 4 5 2 2 2 2" xfId="30861"/>
    <cellStyle name="常规 2 3 4 5 2 2 3" xfId="26730"/>
    <cellStyle name="常规 2 3 4 5 2 3" xfId="23102"/>
    <cellStyle name="常规 2 3 4 5 3" xfId="2177"/>
    <cellStyle name="常规 2 3 4 5 3 2" xfId="7546"/>
    <cellStyle name="常规 2 3 4 5 3 2 2" xfId="12570"/>
    <cellStyle name="常规 2 3 4 5 3 2 2 2" xfId="30862"/>
    <cellStyle name="常规 2 3 4 5 3 2 3" xfId="26731"/>
    <cellStyle name="常规 2 3 4 5 3 3" xfId="23103"/>
    <cellStyle name="常规 2 3 4 5 4" xfId="7544"/>
    <cellStyle name="常规 2 3 4 5 4 2" xfId="12571"/>
    <cellStyle name="常规 2 3 4 5 4 2 2" xfId="30863"/>
    <cellStyle name="常规 2 3 4 5 4 3" xfId="26729"/>
    <cellStyle name="常规 2 3 4 5 5" xfId="23101"/>
    <cellStyle name="常规 2 3 4 6" xfId="2178"/>
    <cellStyle name="常规 2 3 4 6 2" xfId="7547"/>
    <cellStyle name="常规 2 3 4 6 2 2" xfId="12572"/>
    <cellStyle name="常规 2 3 4 6 2 2 2" xfId="30864"/>
    <cellStyle name="常规 2 3 4 6 2 3" xfId="26732"/>
    <cellStyle name="常规 2 3 4 6 3" xfId="23104"/>
    <cellStyle name="常规 2 3 4 7" xfId="2179"/>
    <cellStyle name="常规 2 3 4 7 2" xfId="7548"/>
    <cellStyle name="常规 2 3 4 7 2 2" xfId="12573"/>
    <cellStyle name="常规 2 3 4 7 2 2 2" xfId="30865"/>
    <cellStyle name="常规 2 3 4 7 2 3" xfId="26733"/>
    <cellStyle name="常规 2 3 4 7 3" xfId="23105"/>
    <cellStyle name="常规 2 3 4 8" xfId="7537"/>
    <cellStyle name="常规 2 3 4 8 2" xfId="12574"/>
    <cellStyle name="常规 2 3 4 8 2 2" xfId="30866"/>
    <cellStyle name="常规 2 3 4 8 3" xfId="26722"/>
    <cellStyle name="常规 2 3 4 9" xfId="23094"/>
    <cellStyle name="常规 2 3 5" xfId="2180"/>
    <cellStyle name="常规 2 3 5 2" xfId="2181"/>
    <cellStyle name="常规 2 3 5 2 2" xfId="2182"/>
    <cellStyle name="常规 2 3 5 2 2 2" xfId="2183"/>
    <cellStyle name="常规 2 3 5 2 2 2 2" xfId="7552"/>
    <cellStyle name="常规 2 3 5 2 2 2 2 2" xfId="12578"/>
    <cellStyle name="常规 2 3 5 2 2 2 2 2 2" xfId="30870"/>
    <cellStyle name="常规 2 3 5 2 2 2 2 3" xfId="11924"/>
    <cellStyle name="常规 2 3 5 2 2 2 2 4" xfId="26737"/>
    <cellStyle name="常规 2 3 5 2 2 2 3" xfId="12577"/>
    <cellStyle name="常规 2 3 5 2 2 2 3 2" xfId="30869"/>
    <cellStyle name="常规 2 3 5 2 2 2 4" xfId="11925"/>
    <cellStyle name="常规 2 3 5 2 2 2 5" xfId="23109"/>
    <cellStyle name="常规 2 3 5 2 2 3" xfId="2184"/>
    <cellStyle name="常规 2 3 5 2 2 3 2" xfId="7553"/>
    <cellStyle name="常规 2 3 5 2 2 3 2 2" xfId="12580"/>
    <cellStyle name="常规 2 3 5 2 2 3 2 2 2" xfId="30872"/>
    <cellStyle name="常规 2 3 5 2 2 3 2 3" xfId="11922"/>
    <cellStyle name="常规 2 3 5 2 2 3 2 4" xfId="26738"/>
    <cellStyle name="常规 2 3 5 2 2 3 3" xfId="12579"/>
    <cellStyle name="常规 2 3 5 2 2 3 3 2" xfId="30871"/>
    <cellStyle name="常规 2 3 5 2 2 3 4" xfId="11923"/>
    <cellStyle name="常规 2 3 5 2 2 3 5" xfId="23110"/>
    <cellStyle name="常规 2 3 5 2 2 4" xfId="2185"/>
    <cellStyle name="常规 2 3 5 2 2 4 2" xfId="7554"/>
    <cellStyle name="常规 2 3 5 2 2 4 2 2" xfId="12582"/>
    <cellStyle name="常规 2 3 5 2 2 4 2 2 2" xfId="30874"/>
    <cellStyle name="常规 2 3 5 2 2 4 2 3" xfId="11920"/>
    <cellStyle name="常规 2 3 5 2 2 4 2 4" xfId="26739"/>
    <cellStyle name="常规 2 3 5 2 2 4 3" xfId="12581"/>
    <cellStyle name="常规 2 3 5 2 2 4 3 2" xfId="30873"/>
    <cellStyle name="常规 2 3 5 2 2 4 4" xfId="11921"/>
    <cellStyle name="常规 2 3 5 2 2 4 5" xfId="23111"/>
    <cellStyle name="常规 2 3 5 2 2 5" xfId="7551"/>
    <cellStyle name="常规 2 3 5 2 2 5 2" xfId="12583"/>
    <cellStyle name="常规 2 3 5 2 2 5 2 2" xfId="30875"/>
    <cellStyle name="常规 2 3 5 2 2 5 3" xfId="11919"/>
    <cellStyle name="常规 2 3 5 2 2 5 4" xfId="26736"/>
    <cellStyle name="常规 2 3 5 2 2 6" xfId="12576"/>
    <cellStyle name="常规 2 3 5 2 2 6 2" xfId="30868"/>
    <cellStyle name="常规 2 3 5 2 2 7" xfId="11926"/>
    <cellStyle name="常规 2 3 5 2 2 8" xfId="23108"/>
    <cellStyle name="常规 2 3 5 2 3" xfId="2186"/>
    <cellStyle name="常规 2 3 5 2 3 2" xfId="7555"/>
    <cellStyle name="常规 2 3 5 2 3 2 2" xfId="12585"/>
    <cellStyle name="常规 2 3 5 2 3 2 2 2" xfId="30877"/>
    <cellStyle name="常规 2 3 5 2 3 2 3" xfId="11917"/>
    <cellStyle name="常规 2 3 5 2 3 2 4" xfId="26740"/>
    <cellStyle name="常规 2 3 5 2 3 3" xfId="12584"/>
    <cellStyle name="常规 2 3 5 2 3 3 2" xfId="30876"/>
    <cellStyle name="常规 2 3 5 2 3 4" xfId="11918"/>
    <cellStyle name="常规 2 3 5 2 3 5" xfId="23112"/>
    <cellStyle name="常规 2 3 5 2 4" xfId="2187"/>
    <cellStyle name="常规 2 3 5 2 4 2" xfId="7556"/>
    <cellStyle name="常规 2 3 5 2 4 2 2" xfId="12587"/>
    <cellStyle name="常规 2 3 5 2 4 2 2 2" xfId="30879"/>
    <cellStyle name="常规 2 3 5 2 4 2 3" xfId="11915"/>
    <cellStyle name="常规 2 3 5 2 4 2 4" xfId="26741"/>
    <cellStyle name="常规 2 3 5 2 4 3" xfId="12586"/>
    <cellStyle name="常规 2 3 5 2 4 3 2" xfId="30878"/>
    <cellStyle name="常规 2 3 5 2 4 4" xfId="11916"/>
    <cellStyle name="常规 2 3 5 2 4 5" xfId="23113"/>
    <cellStyle name="常规 2 3 5 2 5" xfId="7550"/>
    <cellStyle name="常规 2 3 5 2 5 2" xfId="12588"/>
    <cellStyle name="常规 2 3 5 2 5 2 2" xfId="30880"/>
    <cellStyle name="常规 2 3 5 2 5 3" xfId="11914"/>
    <cellStyle name="常规 2 3 5 2 5 4" xfId="26735"/>
    <cellStyle name="常规 2 3 5 2 6" xfId="12589"/>
    <cellStyle name="常规 2 3 5 2 6 2" xfId="11913"/>
    <cellStyle name="常规 2 3 5 2 6 3" xfId="30881"/>
    <cellStyle name="常规 2 3 5 2 7" xfId="12575"/>
    <cellStyle name="常规 2 3 5 2 7 2" xfId="30867"/>
    <cellStyle name="常规 2 3 5 2 8" xfId="11927"/>
    <cellStyle name="常规 2 3 5 2 9" xfId="23107"/>
    <cellStyle name="常规 2 3 5 3" xfId="2188"/>
    <cellStyle name="常规 2 3 5 3 2" xfId="2189"/>
    <cellStyle name="常规 2 3 5 3 2 2" xfId="2190"/>
    <cellStyle name="常规 2 3 5 3 2 2 2" xfId="7559"/>
    <cellStyle name="常规 2 3 5 3 2 2 2 2" xfId="12593"/>
    <cellStyle name="常规 2 3 5 3 2 2 2 2 2" xfId="30885"/>
    <cellStyle name="常规 2 3 5 3 2 2 2 3" xfId="11909"/>
    <cellStyle name="常规 2 3 5 3 2 2 2 4" xfId="26744"/>
    <cellStyle name="常规 2 3 5 3 2 2 3" xfId="12592"/>
    <cellStyle name="常规 2 3 5 3 2 2 3 2" xfId="30884"/>
    <cellStyle name="常规 2 3 5 3 2 2 4" xfId="11910"/>
    <cellStyle name="常规 2 3 5 3 2 2 5" xfId="23116"/>
    <cellStyle name="常规 2 3 5 3 2 3" xfId="2191"/>
    <cellStyle name="常规 2 3 5 3 2 3 2" xfId="7560"/>
    <cellStyle name="常规 2 3 5 3 2 3 2 2" xfId="12595"/>
    <cellStyle name="常规 2 3 5 3 2 3 2 2 2" xfId="30887"/>
    <cellStyle name="常规 2 3 5 3 2 3 2 3" xfId="11907"/>
    <cellStyle name="常规 2 3 5 3 2 3 2 4" xfId="26745"/>
    <cellStyle name="常规 2 3 5 3 2 3 3" xfId="12594"/>
    <cellStyle name="常规 2 3 5 3 2 3 3 2" xfId="30886"/>
    <cellStyle name="常规 2 3 5 3 2 3 4" xfId="11908"/>
    <cellStyle name="常规 2 3 5 3 2 3 5" xfId="23117"/>
    <cellStyle name="常规 2 3 5 3 2 4" xfId="2192"/>
    <cellStyle name="常规 2 3 5 3 2 4 2" xfId="7561"/>
    <cellStyle name="常规 2 3 5 3 2 4 2 2" xfId="12597"/>
    <cellStyle name="常规 2 3 5 3 2 4 2 2 2" xfId="30889"/>
    <cellStyle name="常规 2 3 5 3 2 4 2 3" xfId="11905"/>
    <cellStyle name="常规 2 3 5 3 2 4 2 4" xfId="26746"/>
    <cellStyle name="常规 2 3 5 3 2 4 3" xfId="12596"/>
    <cellStyle name="常规 2 3 5 3 2 4 3 2" xfId="30888"/>
    <cellStyle name="常规 2 3 5 3 2 4 4" xfId="11906"/>
    <cellStyle name="常规 2 3 5 3 2 4 5" xfId="23118"/>
    <cellStyle name="常规 2 3 5 3 2 5" xfId="7558"/>
    <cellStyle name="常规 2 3 5 3 2 5 2" xfId="12598"/>
    <cellStyle name="常规 2 3 5 3 2 5 2 2" xfId="30890"/>
    <cellStyle name="常规 2 3 5 3 2 5 3" xfId="11904"/>
    <cellStyle name="常规 2 3 5 3 2 5 4" xfId="26743"/>
    <cellStyle name="常规 2 3 5 3 2 6" xfId="12591"/>
    <cellStyle name="常规 2 3 5 3 2 6 2" xfId="30883"/>
    <cellStyle name="常规 2 3 5 3 2 7" xfId="11911"/>
    <cellStyle name="常规 2 3 5 3 2 8" xfId="23115"/>
    <cellStyle name="常规 2 3 5 3 3" xfId="2193"/>
    <cellStyle name="常规 2 3 5 3 3 2" xfId="7562"/>
    <cellStyle name="常规 2 3 5 3 3 2 2" xfId="12600"/>
    <cellStyle name="常规 2 3 5 3 3 2 2 2" xfId="30892"/>
    <cellStyle name="常规 2 3 5 3 3 2 3" xfId="11902"/>
    <cellStyle name="常规 2 3 5 3 3 2 4" xfId="26747"/>
    <cellStyle name="常规 2 3 5 3 3 3" xfId="12599"/>
    <cellStyle name="常规 2 3 5 3 3 3 2" xfId="30891"/>
    <cellStyle name="常规 2 3 5 3 3 4" xfId="11903"/>
    <cellStyle name="常规 2 3 5 3 3 5" xfId="23119"/>
    <cellStyle name="常规 2 3 5 3 4" xfId="2194"/>
    <cellStyle name="常规 2 3 5 3 4 2" xfId="7563"/>
    <cellStyle name="常规 2 3 5 3 4 2 2" xfId="12602"/>
    <cellStyle name="常规 2 3 5 3 4 2 2 2" xfId="30894"/>
    <cellStyle name="常规 2 3 5 3 4 2 3" xfId="11900"/>
    <cellStyle name="常规 2 3 5 3 4 2 4" xfId="26748"/>
    <cellStyle name="常规 2 3 5 3 4 3" xfId="12601"/>
    <cellStyle name="常规 2 3 5 3 4 3 2" xfId="30893"/>
    <cellStyle name="常规 2 3 5 3 4 4" xfId="11901"/>
    <cellStyle name="常规 2 3 5 3 4 5" xfId="23120"/>
    <cellStyle name="常规 2 3 5 3 5" xfId="7557"/>
    <cellStyle name="常规 2 3 5 3 5 2" xfId="12603"/>
    <cellStyle name="常规 2 3 5 3 5 2 2" xfId="30895"/>
    <cellStyle name="常规 2 3 5 3 5 3" xfId="11899"/>
    <cellStyle name="常规 2 3 5 3 5 4" xfId="26742"/>
    <cellStyle name="常规 2 3 5 3 6" xfId="12604"/>
    <cellStyle name="常规 2 3 5 3 6 2" xfId="11898"/>
    <cellStyle name="常规 2 3 5 3 6 3" xfId="30896"/>
    <cellStyle name="常规 2 3 5 3 7" xfId="12590"/>
    <cellStyle name="常规 2 3 5 3 7 2" xfId="30882"/>
    <cellStyle name="常规 2 3 5 3 8" xfId="11912"/>
    <cellStyle name="常规 2 3 5 3 9" xfId="23114"/>
    <cellStyle name="常规 2 3 5 4" xfId="2195"/>
    <cellStyle name="常规 2 3 5 4 2" xfId="2196"/>
    <cellStyle name="常规 2 3 5 4 2 2" xfId="7565"/>
    <cellStyle name="常规 2 3 5 4 2 2 2" xfId="12605"/>
    <cellStyle name="常规 2 3 5 4 2 2 2 2" xfId="30897"/>
    <cellStyle name="常规 2 3 5 4 2 2 3" xfId="26750"/>
    <cellStyle name="常规 2 3 5 4 2 3" xfId="23122"/>
    <cellStyle name="常规 2 3 5 4 3" xfId="7564"/>
    <cellStyle name="常规 2 3 5 4 3 2" xfId="12606"/>
    <cellStyle name="常规 2 3 5 4 3 2 2" xfId="30898"/>
    <cellStyle name="常规 2 3 5 4 3 3" xfId="26749"/>
    <cellStyle name="常规 2 3 5 4 4" xfId="23121"/>
    <cellStyle name="常规 2 3 5 5" xfId="2197"/>
    <cellStyle name="常规 2 3 5 5 2" xfId="2198"/>
    <cellStyle name="常规 2 3 5 5 2 2" xfId="7567"/>
    <cellStyle name="常规 2 3 5 5 2 2 2" xfId="12609"/>
    <cellStyle name="常规 2 3 5 5 2 2 2 2" xfId="30901"/>
    <cellStyle name="常规 2 3 5 5 2 2 3" xfId="11895"/>
    <cellStyle name="常规 2 3 5 5 2 2 4" xfId="26752"/>
    <cellStyle name="常规 2 3 5 5 2 3" xfId="12608"/>
    <cellStyle name="常规 2 3 5 5 2 3 2" xfId="30900"/>
    <cellStyle name="常规 2 3 5 5 2 4" xfId="11896"/>
    <cellStyle name="常规 2 3 5 5 2 5" xfId="23124"/>
    <cellStyle name="常规 2 3 5 5 3" xfId="2199"/>
    <cellStyle name="常规 2 3 5 5 3 2" xfId="7568"/>
    <cellStyle name="常规 2 3 5 5 3 2 2" xfId="12611"/>
    <cellStyle name="常规 2 3 5 5 3 2 2 2" xfId="30903"/>
    <cellStyle name="常规 2 3 5 5 3 2 3" xfId="11893"/>
    <cellStyle name="常规 2 3 5 5 3 2 4" xfId="26753"/>
    <cellStyle name="常规 2 3 5 5 3 3" xfId="12610"/>
    <cellStyle name="常规 2 3 5 5 3 3 2" xfId="30902"/>
    <cellStyle name="常规 2 3 5 5 3 4" xfId="11894"/>
    <cellStyle name="常规 2 3 5 5 3 5" xfId="23125"/>
    <cellStyle name="常规 2 3 5 5 4" xfId="2200"/>
    <cellStyle name="常规 2 3 5 5 4 2" xfId="7569"/>
    <cellStyle name="常规 2 3 5 5 4 2 2" xfId="12613"/>
    <cellStyle name="常规 2 3 5 5 4 2 2 2" xfId="30905"/>
    <cellStyle name="常规 2 3 5 5 4 2 3" xfId="11888"/>
    <cellStyle name="常规 2 3 5 5 4 2 4" xfId="26754"/>
    <cellStyle name="常规 2 3 5 5 4 3" xfId="12612"/>
    <cellStyle name="常规 2 3 5 5 4 3 2" xfId="30904"/>
    <cellStyle name="常规 2 3 5 5 4 4" xfId="11890"/>
    <cellStyle name="常规 2 3 5 5 4 5" xfId="23126"/>
    <cellStyle name="常规 2 3 5 5 5" xfId="7566"/>
    <cellStyle name="常规 2 3 5 5 5 2" xfId="12614"/>
    <cellStyle name="常规 2 3 5 5 5 2 2" xfId="30906"/>
    <cellStyle name="常规 2 3 5 5 5 3" xfId="11885"/>
    <cellStyle name="常规 2 3 5 5 5 4" xfId="26751"/>
    <cellStyle name="常规 2 3 5 5 6" xfId="12607"/>
    <cellStyle name="常规 2 3 5 5 6 2" xfId="30899"/>
    <cellStyle name="常规 2 3 5 5 7" xfId="11897"/>
    <cellStyle name="常规 2 3 5 5 8" xfId="23123"/>
    <cellStyle name="常规 2 3 5 6" xfId="2201"/>
    <cellStyle name="常规 2 3 5 6 2" xfId="7570"/>
    <cellStyle name="常规 2 3 5 6 2 2" xfId="12616"/>
    <cellStyle name="常规 2 3 5 6 2 2 2" xfId="30908"/>
    <cellStyle name="常规 2 3 5 6 2 3" xfId="11882"/>
    <cellStyle name="常规 2 3 5 6 2 4" xfId="26755"/>
    <cellStyle name="常规 2 3 5 6 3" xfId="12615"/>
    <cellStyle name="常规 2 3 5 6 3 2" xfId="30907"/>
    <cellStyle name="常规 2 3 5 6 4" xfId="11883"/>
    <cellStyle name="常规 2 3 5 6 5" xfId="23127"/>
    <cellStyle name="常规 2 3 5 7" xfId="2202"/>
    <cellStyle name="常规 2 3 5 7 2" xfId="7571"/>
    <cellStyle name="常规 2 3 5 7 2 2" xfId="12618"/>
    <cellStyle name="常规 2 3 5 7 2 2 2" xfId="30910"/>
    <cellStyle name="常规 2 3 5 7 2 3" xfId="11880"/>
    <cellStyle name="常规 2 3 5 7 2 4" xfId="26756"/>
    <cellStyle name="常规 2 3 5 7 3" xfId="12617"/>
    <cellStyle name="常规 2 3 5 7 3 2" xfId="30909"/>
    <cellStyle name="常规 2 3 5 7 4" xfId="11881"/>
    <cellStyle name="常规 2 3 5 7 5" xfId="23128"/>
    <cellStyle name="常规 2 3 5 8" xfId="7549"/>
    <cellStyle name="常规 2 3 5 8 2" xfId="12619"/>
    <cellStyle name="常规 2 3 5 8 2 2" xfId="30911"/>
    <cellStyle name="常规 2 3 5 8 3" xfId="11879"/>
    <cellStyle name="常规 2 3 5 8 4" xfId="26734"/>
    <cellStyle name="常规 2 3 5 9" xfId="23106"/>
    <cellStyle name="常规 2 3 6" xfId="2203"/>
    <cellStyle name="常规 2 3 6 2" xfId="2204"/>
    <cellStyle name="常规 2 3 6 2 2" xfId="2205"/>
    <cellStyle name="常规 2 3 6 2 2 2" xfId="7574"/>
    <cellStyle name="常规 2 3 6 2 2 2 2" xfId="12620"/>
    <cellStyle name="常规 2 3 6 2 2 2 2 2" xfId="30912"/>
    <cellStyle name="常规 2 3 6 2 2 2 3" xfId="26759"/>
    <cellStyle name="常规 2 3 6 2 2 3" xfId="23131"/>
    <cellStyle name="常规 2 3 6 2 3" xfId="7573"/>
    <cellStyle name="常规 2 3 6 2 3 2" xfId="12621"/>
    <cellStyle name="常规 2 3 6 2 3 2 2" xfId="30913"/>
    <cellStyle name="常规 2 3 6 2 3 3" xfId="26758"/>
    <cellStyle name="常规 2 3 6 2 4" xfId="23130"/>
    <cellStyle name="常规 2 3 6 3" xfId="2206"/>
    <cellStyle name="常规 2 3 6 3 2" xfId="2207"/>
    <cellStyle name="常规 2 3 6 3 2 2" xfId="7576"/>
    <cellStyle name="常规 2 3 6 3 2 2 2" xfId="12622"/>
    <cellStyle name="常规 2 3 6 3 2 2 2 2" xfId="30914"/>
    <cellStyle name="常规 2 3 6 3 2 2 3" xfId="26761"/>
    <cellStyle name="常规 2 3 6 3 2 3" xfId="23133"/>
    <cellStyle name="常规 2 3 6 3 3" xfId="7575"/>
    <cellStyle name="常规 2 3 6 3 3 2" xfId="12623"/>
    <cellStyle name="常规 2 3 6 3 3 2 2" xfId="30915"/>
    <cellStyle name="常规 2 3 6 3 3 3" xfId="26760"/>
    <cellStyle name="常规 2 3 6 3 4" xfId="23132"/>
    <cellStyle name="常规 2 3 6 4" xfId="2208"/>
    <cellStyle name="常规 2 3 6 4 2" xfId="2209"/>
    <cellStyle name="常规 2 3 6 4 2 2" xfId="7578"/>
    <cellStyle name="常规 2 3 6 4 2 2 2" xfId="12624"/>
    <cellStyle name="常规 2 3 6 4 2 2 2 2" xfId="30916"/>
    <cellStyle name="常规 2 3 6 4 2 2 3" xfId="26763"/>
    <cellStyle name="常规 2 3 6 4 2 3" xfId="23135"/>
    <cellStyle name="常规 2 3 6 4 3" xfId="7577"/>
    <cellStyle name="常规 2 3 6 4 3 2" xfId="12625"/>
    <cellStyle name="常规 2 3 6 4 3 2 2" xfId="30917"/>
    <cellStyle name="常规 2 3 6 4 3 3" xfId="26762"/>
    <cellStyle name="常规 2 3 6 4 4" xfId="23134"/>
    <cellStyle name="常规 2 3 6 5" xfId="2210"/>
    <cellStyle name="常规 2 3 6 5 2" xfId="2211"/>
    <cellStyle name="常规 2 3 6 5 2 2" xfId="7580"/>
    <cellStyle name="常规 2 3 6 5 2 2 2" xfId="12626"/>
    <cellStyle name="常规 2 3 6 5 2 2 2 2" xfId="30918"/>
    <cellStyle name="常规 2 3 6 5 2 2 3" xfId="26765"/>
    <cellStyle name="常规 2 3 6 5 2 3" xfId="23137"/>
    <cellStyle name="常规 2 3 6 5 3" xfId="2212"/>
    <cellStyle name="常规 2 3 6 5 3 2" xfId="7581"/>
    <cellStyle name="常规 2 3 6 5 3 2 2" xfId="12627"/>
    <cellStyle name="常规 2 3 6 5 3 2 2 2" xfId="30919"/>
    <cellStyle name="常规 2 3 6 5 3 2 3" xfId="26766"/>
    <cellStyle name="常规 2 3 6 5 3 3" xfId="23138"/>
    <cellStyle name="常规 2 3 6 5 4" xfId="7579"/>
    <cellStyle name="常规 2 3 6 5 4 2" xfId="12628"/>
    <cellStyle name="常规 2 3 6 5 4 2 2" xfId="30920"/>
    <cellStyle name="常规 2 3 6 5 4 3" xfId="26764"/>
    <cellStyle name="常规 2 3 6 5 5" xfId="23136"/>
    <cellStyle name="常规 2 3 6 6" xfId="2213"/>
    <cellStyle name="常规 2 3 6 6 2" xfId="7582"/>
    <cellStyle name="常规 2 3 6 6 2 2" xfId="12629"/>
    <cellStyle name="常规 2 3 6 6 2 2 2" xfId="30921"/>
    <cellStyle name="常规 2 3 6 6 2 3" xfId="26767"/>
    <cellStyle name="常规 2 3 6 6 3" xfId="23139"/>
    <cellStyle name="常规 2 3 6 7" xfId="2214"/>
    <cellStyle name="常规 2 3 6 7 2" xfId="7583"/>
    <cellStyle name="常规 2 3 6 7 2 2" xfId="12630"/>
    <cellStyle name="常规 2 3 6 7 2 2 2" xfId="30922"/>
    <cellStyle name="常规 2 3 6 7 2 3" xfId="26768"/>
    <cellStyle name="常规 2 3 6 7 3" xfId="23140"/>
    <cellStyle name="常规 2 3 6 8" xfId="7572"/>
    <cellStyle name="常规 2 3 6 8 2" xfId="12631"/>
    <cellStyle name="常规 2 3 6 8 2 2" xfId="30923"/>
    <cellStyle name="常规 2 3 6 8 3" xfId="26757"/>
    <cellStyle name="常规 2 3 6 9" xfId="23129"/>
    <cellStyle name="常规 2 3 7" xfId="2215"/>
    <cellStyle name="常规 2 3 7 2" xfId="2216"/>
    <cellStyle name="常规 2 3 7 2 2" xfId="7585"/>
    <cellStyle name="常规 2 3 7 2 2 2" xfId="12632"/>
    <cellStyle name="常规 2 3 7 2 2 2 2" xfId="30924"/>
    <cellStyle name="常规 2 3 7 2 2 3" xfId="26770"/>
    <cellStyle name="常规 2 3 7 2 3" xfId="23142"/>
    <cellStyle name="常规 2 3 7 3" xfId="7584"/>
    <cellStyle name="常规 2 3 7 3 2" xfId="12633"/>
    <cellStyle name="常规 2 3 7 3 2 2" xfId="30925"/>
    <cellStyle name="常规 2 3 7 3 3" xfId="26769"/>
    <cellStyle name="常规 2 3 7 4" xfId="23141"/>
    <cellStyle name="常规 2 3 8" xfId="2217"/>
    <cellStyle name="常规 2 3 8 2" xfId="7586"/>
    <cellStyle name="常规 2 3 8 2 2" xfId="12634"/>
    <cellStyle name="常规 2 3 8 2 2 2" xfId="30926"/>
    <cellStyle name="常规 2 3 8 2 3" xfId="26771"/>
    <cellStyle name="常规 2 3 8 3" xfId="23143"/>
    <cellStyle name="常规 2 3 9" xfId="7479"/>
    <cellStyle name="常规 2 3 9 2" xfId="12635"/>
    <cellStyle name="常规 2 3 9 2 2" xfId="30927"/>
    <cellStyle name="常规 2 3 9 3" xfId="26664"/>
    <cellStyle name="常规 2 4" xfId="2218"/>
    <cellStyle name="常规 2 4 2" xfId="2219"/>
    <cellStyle name="常规 2 4 2 2" xfId="2220"/>
    <cellStyle name="常规 2 4 2 2 2" xfId="2221"/>
    <cellStyle name="常规 2 4 2 2 2 2" xfId="2222"/>
    <cellStyle name="常规 2 4 2 2 2 2 2" xfId="7591"/>
    <cellStyle name="常规 2 4 2 2 2 2 2 2" xfId="12639"/>
    <cellStyle name="常规 2 4 2 2 2 2 2 2 2" xfId="30931"/>
    <cellStyle name="常规 2 4 2 2 2 2 2 3" xfId="11871"/>
    <cellStyle name="常规 2 4 2 2 2 2 2 4" xfId="26776"/>
    <cellStyle name="常规 2 4 2 2 2 2 3" xfId="12638"/>
    <cellStyle name="常规 2 4 2 2 2 2 3 2" xfId="30930"/>
    <cellStyle name="常规 2 4 2 2 2 2 4" xfId="11872"/>
    <cellStyle name="常规 2 4 2 2 2 2 5" xfId="23148"/>
    <cellStyle name="常规 2 4 2 2 2 3" xfId="2223"/>
    <cellStyle name="常规 2 4 2 2 2 3 2" xfId="7592"/>
    <cellStyle name="常规 2 4 2 2 2 3 2 2" xfId="12641"/>
    <cellStyle name="常规 2 4 2 2 2 3 2 2 2" xfId="30933"/>
    <cellStyle name="常规 2 4 2 2 2 3 2 3" xfId="11869"/>
    <cellStyle name="常规 2 4 2 2 2 3 2 4" xfId="26777"/>
    <cellStyle name="常规 2 4 2 2 2 3 3" xfId="12640"/>
    <cellStyle name="常规 2 4 2 2 2 3 3 2" xfId="30932"/>
    <cellStyle name="常规 2 4 2 2 2 3 4" xfId="11870"/>
    <cellStyle name="常规 2 4 2 2 2 3 5" xfId="23149"/>
    <cellStyle name="常规 2 4 2 2 2 4" xfId="2224"/>
    <cellStyle name="常规 2 4 2 2 2 4 2" xfId="7593"/>
    <cellStyle name="常规 2 4 2 2 2 4 2 2" xfId="12643"/>
    <cellStyle name="常规 2 4 2 2 2 4 2 2 2" xfId="30935"/>
    <cellStyle name="常规 2 4 2 2 2 4 2 3" xfId="11867"/>
    <cellStyle name="常规 2 4 2 2 2 4 2 4" xfId="26778"/>
    <cellStyle name="常规 2 4 2 2 2 4 3" xfId="12642"/>
    <cellStyle name="常规 2 4 2 2 2 4 3 2" xfId="30934"/>
    <cellStyle name="常规 2 4 2 2 2 4 4" xfId="11868"/>
    <cellStyle name="常规 2 4 2 2 2 4 5" xfId="23150"/>
    <cellStyle name="常规 2 4 2 2 2 5" xfId="7590"/>
    <cellStyle name="常规 2 4 2 2 2 5 2" xfId="12644"/>
    <cellStyle name="常规 2 4 2 2 2 5 2 2" xfId="30936"/>
    <cellStyle name="常规 2 4 2 2 2 5 3" xfId="11866"/>
    <cellStyle name="常规 2 4 2 2 2 5 4" xfId="26775"/>
    <cellStyle name="常规 2 4 2 2 2 6" xfId="12637"/>
    <cellStyle name="常规 2 4 2 2 2 6 2" xfId="30929"/>
    <cellStyle name="常规 2 4 2 2 2 7" xfId="11873"/>
    <cellStyle name="常规 2 4 2 2 2 8" xfId="23147"/>
    <cellStyle name="常规 2 4 2 2 3" xfId="2225"/>
    <cellStyle name="常规 2 4 2 2 3 2" xfId="7594"/>
    <cellStyle name="常规 2 4 2 2 3 2 2" xfId="12646"/>
    <cellStyle name="常规 2 4 2 2 3 2 2 2" xfId="30938"/>
    <cellStyle name="常规 2 4 2 2 3 2 3" xfId="11864"/>
    <cellStyle name="常规 2 4 2 2 3 2 4" xfId="26779"/>
    <cellStyle name="常规 2 4 2 2 3 3" xfId="12645"/>
    <cellStyle name="常规 2 4 2 2 3 3 2" xfId="30937"/>
    <cellStyle name="常规 2 4 2 2 3 4" xfId="11865"/>
    <cellStyle name="常规 2 4 2 2 3 5" xfId="23151"/>
    <cellStyle name="常规 2 4 2 2 4" xfId="2226"/>
    <cellStyle name="常规 2 4 2 2 4 2" xfId="7595"/>
    <cellStyle name="常规 2 4 2 2 4 2 2" xfId="12648"/>
    <cellStyle name="常规 2 4 2 2 4 2 2 2" xfId="30940"/>
    <cellStyle name="常规 2 4 2 2 4 2 3" xfId="11862"/>
    <cellStyle name="常规 2 4 2 2 4 2 4" xfId="26780"/>
    <cellStyle name="常规 2 4 2 2 4 3" xfId="12647"/>
    <cellStyle name="常规 2 4 2 2 4 3 2" xfId="30939"/>
    <cellStyle name="常规 2 4 2 2 4 4" xfId="11863"/>
    <cellStyle name="常规 2 4 2 2 4 5" xfId="23152"/>
    <cellStyle name="常规 2 4 2 2 5" xfId="7589"/>
    <cellStyle name="常规 2 4 2 2 5 2" xfId="12649"/>
    <cellStyle name="常规 2 4 2 2 5 2 2" xfId="30941"/>
    <cellStyle name="常规 2 4 2 2 5 3" xfId="11861"/>
    <cellStyle name="常规 2 4 2 2 5 4" xfId="26774"/>
    <cellStyle name="常规 2 4 2 2 6" xfId="12650"/>
    <cellStyle name="常规 2 4 2 2 6 2" xfId="11860"/>
    <cellStyle name="常规 2 4 2 2 6 3" xfId="30942"/>
    <cellStyle name="常规 2 4 2 2 7" xfId="12636"/>
    <cellStyle name="常规 2 4 2 2 7 2" xfId="30928"/>
    <cellStyle name="常规 2 4 2 2 8" xfId="11874"/>
    <cellStyle name="常规 2 4 2 2 9" xfId="23146"/>
    <cellStyle name="常规 2 4 2 3" xfId="2227"/>
    <cellStyle name="常规 2 4 2 3 2" xfId="2228"/>
    <cellStyle name="常规 2 4 2 3 2 2" xfId="2229"/>
    <cellStyle name="常规 2 4 2 3 2 2 2" xfId="7598"/>
    <cellStyle name="常规 2 4 2 3 2 2 2 2" xfId="12654"/>
    <cellStyle name="常规 2 4 2 3 2 2 2 2 2" xfId="30946"/>
    <cellStyle name="常规 2 4 2 3 2 2 2 3" xfId="11856"/>
    <cellStyle name="常规 2 4 2 3 2 2 2 4" xfId="26783"/>
    <cellStyle name="常规 2 4 2 3 2 2 3" xfId="12653"/>
    <cellStyle name="常规 2 4 2 3 2 2 3 2" xfId="30945"/>
    <cellStyle name="常规 2 4 2 3 2 2 4" xfId="11857"/>
    <cellStyle name="常规 2 4 2 3 2 2 5" xfId="23155"/>
    <cellStyle name="常规 2 4 2 3 2 3" xfId="2230"/>
    <cellStyle name="常规 2 4 2 3 2 3 2" xfId="7599"/>
    <cellStyle name="常规 2 4 2 3 2 3 2 2" xfId="12656"/>
    <cellStyle name="常规 2 4 2 3 2 3 2 2 2" xfId="30948"/>
    <cellStyle name="常规 2 4 2 3 2 3 2 3" xfId="11854"/>
    <cellStyle name="常规 2 4 2 3 2 3 2 4" xfId="26784"/>
    <cellStyle name="常规 2 4 2 3 2 3 3" xfId="12655"/>
    <cellStyle name="常规 2 4 2 3 2 3 3 2" xfId="30947"/>
    <cellStyle name="常规 2 4 2 3 2 3 4" xfId="11855"/>
    <cellStyle name="常规 2 4 2 3 2 3 5" xfId="23156"/>
    <cellStyle name="常规 2 4 2 3 2 4" xfId="2231"/>
    <cellStyle name="常规 2 4 2 3 2 4 2" xfId="7600"/>
    <cellStyle name="常规 2 4 2 3 2 4 2 2" xfId="12658"/>
    <cellStyle name="常规 2 4 2 3 2 4 2 2 2" xfId="30950"/>
    <cellStyle name="常规 2 4 2 3 2 4 2 3" xfId="11852"/>
    <cellStyle name="常规 2 4 2 3 2 4 2 4" xfId="26785"/>
    <cellStyle name="常规 2 4 2 3 2 4 3" xfId="12657"/>
    <cellStyle name="常规 2 4 2 3 2 4 3 2" xfId="30949"/>
    <cellStyle name="常规 2 4 2 3 2 4 4" xfId="11853"/>
    <cellStyle name="常规 2 4 2 3 2 4 5" xfId="23157"/>
    <cellStyle name="常规 2 4 2 3 2 5" xfId="7597"/>
    <cellStyle name="常规 2 4 2 3 2 5 2" xfId="12659"/>
    <cellStyle name="常规 2 4 2 3 2 5 2 2" xfId="30951"/>
    <cellStyle name="常规 2 4 2 3 2 5 3" xfId="11851"/>
    <cellStyle name="常规 2 4 2 3 2 5 4" xfId="26782"/>
    <cellStyle name="常规 2 4 2 3 2 6" xfId="12652"/>
    <cellStyle name="常规 2 4 2 3 2 6 2" xfId="30944"/>
    <cellStyle name="常规 2 4 2 3 2 7" xfId="11858"/>
    <cellStyle name="常规 2 4 2 3 2 8" xfId="23154"/>
    <cellStyle name="常规 2 4 2 3 3" xfId="2232"/>
    <cellStyle name="常规 2 4 2 3 3 2" xfId="7601"/>
    <cellStyle name="常规 2 4 2 3 3 2 2" xfId="12661"/>
    <cellStyle name="常规 2 4 2 3 3 2 2 2" xfId="30953"/>
    <cellStyle name="常规 2 4 2 3 3 2 3" xfId="11849"/>
    <cellStyle name="常规 2 4 2 3 3 2 4" xfId="26786"/>
    <cellStyle name="常规 2 4 2 3 3 3" xfId="12660"/>
    <cellStyle name="常规 2 4 2 3 3 3 2" xfId="30952"/>
    <cellStyle name="常规 2 4 2 3 3 4" xfId="11850"/>
    <cellStyle name="常规 2 4 2 3 3 5" xfId="23158"/>
    <cellStyle name="常规 2 4 2 3 4" xfId="2233"/>
    <cellStyle name="常规 2 4 2 3 4 2" xfId="7602"/>
    <cellStyle name="常规 2 4 2 3 4 2 2" xfId="12663"/>
    <cellStyle name="常规 2 4 2 3 4 2 2 2" xfId="30955"/>
    <cellStyle name="常规 2 4 2 3 4 2 3" xfId="11847"/>
    <cellStyle name="常规 2 4 2 3 4 2 4" xfId="26787"/>
    <cellStyle name="常规 2 4 2 3 4 3" xfId="12662"/>
    <cellStyle name="常规 2 4 2 3 4 3 2" xfId="30954"/>
    <cellStyle name="常规 2 4 2 3 4 4" xfId="11848"/>
    <cellStyle name="常规 2 4 2 3 4 5" xfId="23159"/>
    <cellStyle name="常规 2 4 2 3 5" xfId="7596"/>
    <cellStyle name="常规 2 4 2 3 5 2" xfId="12664"/>
    <cellStyle name="常规 2 4 2 3 5 2 2" xfId="30956"/>
    <cellStyle name="常规 2 4 2 3 5 3" xfId="11846"/>
    <cellStyle name="常规 2 4 2 3 5 4" xfId="26781"/>
    <cellStyle name="常规 2 4 2 3 6" xfId="12665"/>
    <cellStyle name="常规 2 4 2 3 6 2" xfId="11845"/>
    <cellStyle name="常规 2 4 2 3 6 3" xfId="30957"/>
    <cellStyle name="常规 2 4 2 3 7" xfId="12651"/>
    <cellStyle name="常规 2 4 2 3 7 2" xfId="30943"/>
    <cellStyle name="常规 2 4 2 3 8" xfId="11859"/>
    <cellStyle name="常规 2 4 2 3 9" xfId="23153"/>
    <cellStyle name="常规 2 4 2 4" xfId="2234"/>
    <cellStyle name="常规 2 4 2 4 2" xfId="2235"/>
    <cellStyle name="常规 2 4 2 4 2 2" xfId="7604"/>
    <cellStyle name="常规 2 4 2 4 2 2 2" xfId="12666"/>
    <cellStyle name="常规 2 4 2 4 2 2 2 2" xfId="30958"/>
    <cellStyle name="常规 2 4 2 4 2 2 3" xfId="26789"/>
    <cellStyle name="常规 2 4 2 4 2 3" xfId="23161"/>
    <cellStyle name="常规 2 4 2 4 3" xfId="7603"/>
    <cellStyle name="常规 2 4 2 4 3 2" xfId="12667"/>
    <cellStyle name="常规 2 4 2 4 3 2 2" xfId="30959"/>
    <cellStyle name="常规 2 4 2 4 3 3" xfId="26788"/>
    <cellStyle name="常规 2 4 2 4 4" xfId="23160"/>
    <cellStyle name="常规 2 4 2 5" xfId="2236"/>
    <cellStyle name="常规 2 4 2 5 2" xfId="2237"/>
    <cellStyle name="常规 2 4 2 5 2 2" xfId="7606"/>
    <cellStyle name="常规 2 4 2 5 2 2 2" xfId="12670"/>
    <cellStyle name="常规 2 4 2 5 2 2 2 2" xfId="30962"/>
    <cellStyle name="常规 2 4 2 5 2 2 3" xfId="11842"/>
    <cellStyle name="常规 2 4 2 5 2 2 4" xfId="26791"/>
    <cellStyle name="常规 2 4 2 5 2 3" xfId="12669"/>
    <cellStyle name="常规 2 4 2 5 2 3 2" xfId="30961"/>
    <cellStyle name="常规 2 4 2 5 2 4" xfId="11843"/>
    <cellStyle name="常规 2 4 2 5 2 5" xfId="23163"/>
    <cellStyle name="常规 2 4 2 5 3" xfId="2238"/>
    <cellStyle name="常规 2 4 2 5 3 2" xfId="7607"/>
    <cellStyle name="常规 2 4 2 5 3 2 2" xfId="12672"/>
    <cellStyle name="常规 2 4 2 5 3 2 2 2" xfId="30964"/>
    <cellStyle name="常规 2 4 2 5 3 2 3" xfId="11840"/>
    <cellStyle name="常规 2 4 2 5 3 2 4" xfId="26792"/>
    <cellStyle name="常规 2 4 2 5 3 3" xfId="12671"/>
    <cellStyle name="常规 2 4 2 5 3 3 2" xfId="30963"/>
    <cellStyle name="常规 2 4 2 5 3 4" xfId="11841"/>
    <cellStyle name="常规 2 4 2 5 3 5" xfId="23164"/>
    <cellStyle name="常规 2 4 2 5 4" xfId="2239"/>
    <cellStyle name="常规 2 4 2 5 4 2" xfId="7608"/>
    <cellStyle name="常规 2 4 2 5 4 2 2" xfId="12674"/>
    <cellStyle name="常规 2 4 2 5 4 2 2 2" xfId="30966"/>
    <cellStyle name="常规 2 4 2 5 4 2 3" xfId="11838"/>
    <cellStyle name="常规 2 4 2 5 4 2 4" xfId="26793"/>
    <cellStyle name="常规 2 4 2 5 4 3" xfId="12673"/>
    <cellStyle name="常规 2 4 2 5 4 3 2" xfId="30965"/>
    <cellStyle name="常规 2 4 2 5 4 4" xfId="11839"/>
    <cellStyle name="常规 2 4 2 5 4 5" xfId="23165"/>
    <cellStyle name="常规 2 4 2 5 5" xfId="7605"/>
    <cellStyle name="常规 2 4 2 5 5 2" xfId="12675"/>
    <cellStyle name="常规 2 4 2 5 5 2 2" xfId="30967"/>
    <cellStyle name="常规 2 4 2 5 5 3" xfId="11837"/>
    <cellStyle name="常规 2 4 2 5 5 4" xfId="26790"/>
    <cellStyle name="常规 2 4 2 5 6" xfId="12668"/>
    <cellStyle name="常规 2 4 2 5 6 2" xfId="30960"/>
    <cellStyle name="常规 2 4 2 5 7" xfId="11844"/>
    <cellStyle name="常规 2 4 2 5 8" xfId="23162"/>
    <cellStyle name="常规 2 4 2 6" xfId="2240"/>
    <cellStyle name="常规 2 4 2 6 2" xfId="7609"/>
    <cellStyle name="常规 2 4 2 6 2 2" xfId="12677"/>
    <cellStyle name="常规 2 4 2 6 2 2 2" xfId="30969"/>
    <cellStyle name="常规 2 4 2 6 2 3" xfId="11835"/>
    <cellStyle name="常规 2 4 2 6 2 4" xfId="26794"/>
    <cellStyle name="常规 2 4 2 6 3" xfId="12676"/>
    <cellStyle name="常规 2 4 2 6 3 2" xfId="30968"/>
    <cellStyle name="常规 2 4 2 6 4" xfId="11836"/>
    <cellStyle name="常规 2 4 2 6 5" xfId="23166"/>
    <cellStyle name="常规 2 4 2 7" xfId="2241"/>
    <cellStyle name="常规 2 4 2 7 2" xfId="7610"/>
    <cellStyle name="常规 2 4 2 7 2 2" xfId="12679"/>
    <cellStyle name="常规 2 4 2 7 2 2 2" xfId="30971"/>
    <cellStyle name="常规 2 4 2 7 2 3" xfId="11833"/>
    <cellStyle name="常规 2 4 2 7 2 4" xfId="26795"/>
    <cellStyle name="常规 2 4 2 7 3" xfId="12678"/>
    <cellStyle name="常规 2 4 2 7 3 2" xfId="30970"/>
    <cellStyle name="常规 2 4 2 7 4" xfId="11834"/>
    <cellStyle name="常规 2 4 2 7 5" xfId="23167"/>
    <cellStyle name="常规 2 4 2 8" xfId="7588"/>
    <cellStyle name="常规 2 4 2 8 2" xfId="12680"/>
    <cellStyle name="常规 2 4 2 8 2 2" xfId="30972"/>
    <cellStyle name="常规 2 4 2 8 3" xfId="11832"/>
    <cellStyle name="常规 2 4 2 8 4" xfId="26773"/>
    <cellStyle name="常规 2 4 2 9" xfId="23145"/>
    <cellStyle name="常规 2 4 3" xfId="2242"/>
    <cellStyle name="常规 2 4 3 2" xfId="2243"/>
    <cellStyle name="常规 2 4 3 2 2" xfId="2244"/>
    <cellStyle name="常规 2 4 3 2 2 2" xfId="7613"/>
    <cellStyle name="常规 2 4 3 2 2 2 2" xfId="12681"/>
    <cellStyle name="常规 2 4 3 2 2 2 2 2" xfId="30973"/>
    <cellStyle name="常规 2 4 3 2 2 2 3" xfId="26798"/>
    <cellStyle name="常规 2 4 3 2 2 3" xfId="23170"/>
    <cellStyle name="常规 2 4 3 2 3" xfId="7612"/>
    <cellStyle name="常规 2 4 3 2 3 2" xfId="12682"/>
    <cellStyle name="常规 2 4 3 2 3 2 2" xfId="30974"/>
    <cellStyle name="常规 2 4 3 2 3 3" xfId="26797"/>
    <cellStyle name="常规 2 4 3 2 4" xfId="23169"/>
    <cellStyle name="常规 2 4 3 3" xfId="2245"/>
    <cellStyle name="常规 2 4 3 3 2" xfId="2246"/>
    <cellStyle name="常规 2 4 3 3 2 2" xfId="7615"/>
    <cellStyle name="常规 2 4 3 3 2 2 2" xfId="12683"/>
    <cellStyle name="常规 2 4 3 3 2 2 2 2" xfId="30975"/>
    <cellStyle name="常规 2 4 3 3 2 2 3" xfId="26800"/>
    <cellStyle name="常规 2 4 3 3 2 3" xfId="23172"/>
    <cellStyle name="常规 2 4 3 3 3" xfId="7614"/>
    <cellStyle name="常规 2 4 3 3 3 2" xfId="12684"/>
    <cellStyle name="常规 2 4 3 3 3 2 2" xfId="30976"/>
    <cellStyle name="常规 2 4 3 3 3 3" xfId="26799"/>
    <cellStyle name="常规 2 4 3 3 4" xfId="23171"/>
    <cellStyle name="常规 2 4 3 4" xfId="2247"/>
    <cellStyle name="常规 2 4 3 4 2" xfId="2248"/>
    <cellStyle name="常规 2 4 3 4 2 2" xfId="7617"/>
    <cellStyle name="常规 2 4 3 4 2 2 2" xfId="12685"/>
    <cellStyle name="常规 2 4 3 4 2 2 2 2" xfId="30977"/>
    <cellStyle name="常规 2 4 3 4 2 2 3" xfId="26802"/>
    <cellStyle name="常规 2 4 3 4 2 3" xfId="23174"/>
    <cellStyle name="常规 2 4 3 4 3" xfId="7616"/>
    <cellStyle name="常规 2 4 3 4 3 2" xfId="12686"/>
    <cellStyle name="常规 2 4 3 4 3 2 2" xfId="30978"/>
    <cellStyle name="常规 2 4 3 4 3 3" xfId="26801"/>
    <cellStyle name="常规 2 4 3 4 4" xfId="23173"/>
    <cellStyle name="常规 2 4 3 5" xfId="2249"/>
    <cellStyle name="常规 2 4 3 5 2" xfId="2250"/>
    <cellStyle name="常规 2 4 3 5 2 2" xfId="7619"/>
    <cellStyle name="常规 2 4 3 5 2 2 2" xfId="12687"/>
    <cellStyle name="常规 2 4 3 5 2 2 2 2" xfId="30979"/>
    <cellStyle name="常规 2 4 3 5 2 2 3" xfId="26804"/>
    <cellStyle name="常规 2 4 3 5 2 3" xfId="23176"/>
    <cellStyle name="常规 2 4 3 5 3" xfId="2251"/>
    <cellStyle name="常规 2 4 3 5 3 2" xfId="7620"/>
    <cellStyle name="常规 2 4 3 5 3 2 2" xfId="12688"/>
    <cellStyle name="常规 2 4 3 5 3 2 2 2" xfId="30980"/>
    <cellStyle name="常规 2 4 3 5 3 2 3" xfId="26805"/>
    <cellStyle name="常规 2 4 3 5 3 3" xfId="23177"/>
    <cellStyle name="常规 2 4 3 5 4" xfId="7618"/>
    <cellStyle name="常规 2 4 3 5 4 2" xfId="12689"/>
    <cellStyle name="常规 2 4 3 5 4 2 2" xfId="30981"/>
    <cellStyle name="常规 2 4 3 5 4 3" xfId="26803"/>
    <cellStyle name="常规 2 4 3 5 5" xfId="23175"/>
    <cellStyle name="常规 2 4 3 6" xfId="2252"/>
    <cellStyle name="常规 2 4 3 6 2" xfId="7621"/>
    <cellStyle name="常规 2 4 3 6 2 2" xfId="12690"/>
    <cellStyle name="常规 2 4 3 6 2 2 2" xfId="30982"/>
    <cellStyle name="常规 2 4 3 6 2 3" xfId="26806"/>
    <cellStyle name="常规 2 4 3 6 3" xfId="23178"/>
    <cellStyle name="常规 2 4 3 7" xfId="2253"/>
    <cellStyle name="常规 2 4 3 7 2" xfId="7622"/>
    <cellStyle name="常规 2 4 3 7 2 2" xfId="12691"/>
    <cellStyle name="常规 2 4 3 7 2 2 2" xfId="30983"/>
    <cellStyle name="常规 2 4 3 7 2 3" xfId="26807"/>
    <cellStyle name="常规 2 4 3 7 3" xfId="23179"/>
    <cellStyle name="常规 2 4 3 8" xfId="7611"/>
    <cellStyle name="常规 2 4 3 8 2" xfId="12692"/>
    <cellStyle name="常规 2 4 3 8 2 2" xfId="30984"/>
    <cellStyle name="常规 2 4 3 8 3" xfId="26796"/>
    <cellStyle name="常规 2 4 3 9" xfId="23168"/>
    <cellStyle name="常规 2 4 4" xfId="2254"/>
    <cellStyle name="常规 2 4 4 2" xfId="2255"/>
    <cellStyle name="常规 2 4 4 2 2" xfId="7624"/>
    <cellStyle name="常规 2 4 4 2 2 2" xfId="12693"/>
    <cellStyle name="常规 2 4 4 2 2 2 2" xfId="30985"/>
    <cellStyle name="常规 2 4 4 2 2 3" xfId="26809"/>
    <cellStyle name="常规 2 4 4 2 3" xfId="23181"/>
    <cellStyle name="常规 2 4 4 3" xfId="7623"/>
    <cellStyle name="常规 2 4 4 3 2" xfId="12694"/>
    <cellStyle name="常规 2 4 4 3 2 2" xfId="30986"/>
    <cellStyle name="常规 2 4 4 3 3" xfId="26808"/>
    <cellStyle name="常规 2 4 4 4" xfId="23180"/>
    <cellStyle name="常规 2 4 5" xfId="2256"/>
    <cellStyle name="常规 2 4 5 2" xfId="2257"/>
    <cellStyle name="常规 2 4 5 2 2" xfId="7626"/>
    <cellStyle name="常规 2 4 5 2 2 2" xfId="12695"/>
    <cellStyle name="常规 2 4 5 2 2 2 2" xfId="30987"/>
    <cellStyle name="常规 2 4 5 2 2 3" xfId="26811"/>
    <cellStyle name="常规 2 4 5 2 3" xfId="23183"/>
    <cellStyle name="常规 2 4 5 3" xfId="7625"/>
    <cellStyle name="常规 2 4 5 3 2" xfId="12696"/>
    <cellStyle name="常规 2 4 5 3 2 2" xfId="30988"/>
    <cellStyle name="常规 2 4 5 3 3" xfId="26810"/>
    <cellStyle name="常规 2 4 5 4" xfId="23182"/>
    <cellStyle name="常规 2 4 6" xfId="2258"/>
    <cellStyle name="常规 2 4 6 2" xfId="2259"/>
    <cellStyle name="常规 2 4 6 2 2" xfId="7628"/>
    <cellStyle name="常规 2 4 6 2 2 2" xfId="12697"/>
    <cellStyle name="常规 2 4 6 2 2 2 2" xfId="30989"/>
    <cellStyle name="常规 2 4 6 2 2 3" xfId="26813"/>
    <cellStyle name="常规 2 4 6 2 3" xfId="23185"/>
    <cellStyle name="常规 2 4 6 3" xfId="7627"/>
    <cellStyle name="常规 2 4 6 3 2" xfId="12698"/>
    <cellStyle name="常规 2 4 6 3 2 2" xfId="30990"/>
    <cellStyle name="常规 2 4 6 3 3" xfId="26812"/>
    <cellStyle name="常规 2 4 6 4" xfId="23184"/>
    <cellStyle name="常规 2 4 7" xfId="2260"/>
    <cellStyle name="常规 2 4 7 2" xfId="7629"/>
    <cellStyle name="常规 2 4 7 2 2" xfId="12699"/>
    <cellStyle name="常规 2 4 7 2 2 2" xfId="30991"/>
    <cellStyle name="常规 2 4 7 2 3" xfId="26814"/>
    <cellStyle name="常规 2 4 7 3" xfId="23186"/>
    <cellStyle name="常规 2 4 8" xfId="7587"/>
    <cellStyle name="常规 2 4 8 2" xfId="12700"/>
    <cellStyle name="常规 2 4 8 2 2" xfId="30992"/>
    <cellStyle name="常规 2 4 8 3" xfId="26772"/>
    <cellStyle name="常规 2 4 9" xfId="23144"/>
    <cellStyle name="常规 2 5" xfId="2261"/>
    <cellStyle name="常规 2 5 10" xfId="23187"/>
    <cellStyle name="常规 2 5 2" xfId="2262"/>
    <cellStyle name="常规 2 5 2 10" xfId="23188"/>
    <cellStyle name="常规 2 5 2 2" xfId="2263"/>
    <cellStyle name="常规 2 5 2 2 2" xfId="2264"/>
    <cellStyle name="常规 2 5 2 2 2 2" xfId="2265"/>
    <cellStyle name="常规 2 5 2 2 2 2 2" xfId="7634"/>
    <cellStyle name="常规 2 5 2 2 2 2 2 2" xfId="12705"/>
    <cellStyle name="常规 2 5 2 2 2 2 2 2 2" xfId="30997"/>
    <cellStyle name="常规 2 5 2 2 2 2 2 3" xfId="11827"/>
    <cellStyle name="常规 2 5 2 2 2 2 2 4" xfId="26819"/>
    <cellStyle name="常规 2 5 2 2 2 2 3" xfId="12704"/>
    <cellStyle name="常规 2 5 2 2 2 2 3 2" xfId="30996"/>
    <cellStyle name="常规 2 5 2 2 2 2 4" xfId="11828"/>
    <cellStyle name="常规 2 5 2 2 2 2 5" xfId="23191"/>
    <cellStyle name="常规 2 5 2 2 2 3" xfId="2266"/>
    <cellStyle name="常规 2 5 2 2 2 3 2" xfId="7635"/>
    <cellStyle name="常规 2 5 2 2 2 3 2 2" xfId="12707"/>
    <cellStyle name="常规 2 5 2 2 2 3 2 2 2" xfId="30999"/>
    <cellStyle name="常规 2 5 2 2 2 3 2 3" xfId="11825"/>
    <cellStyle name="常规 2 5 2 2 2 3 2 4" xfId="26820"/>
    <cellStyle name="常规 2 5 2 2 2 3 3" xfId="12706"/>
    <cellStyle name="常规 2 5 2 2 2 3 3 2" xfId="30998"/>
    <cellStyle name="常规 2 5 2 2 2 3 4" xfId="11826"/>
    <cellStyle name="常规 2 5 2 2 2 3 5" xfId="23192"/>
    <cellStyle name="常规 2 5 2 2 2 4" xfId="2267"/>
    <cellStyle name="常规 2 5 2 2 2 4 2" xfId="7636"/>
    <cellStyle name="常规 2 5 2 2 2 4 2 2" xfId="12709"/>
    <cellStyle name="常规 2 5 2 2 2 4 2 2 2" xfId="31001"/>
    <cellStyle name="常规 2 5 2 2 2 4 2 3" xfId="11823"/>
    <cellStyle name="常规 2 5 2 2 2 4 2 4" xfId="26821"/>
    <cellStyle name="常规 2 5 2 2 2 4 3" xfId="12708"/>
    <cellStyle name="常规 2 5 2 2 2 4 3 2" xfId="31000"/>
    <cellStyle name="常规 2 5 2 2 2 4 4" xfId="11824"/>
    <cellStyle name="常规 2 5 2 2 2 4 5" xfId="23193"/>
    <cellStyle name="常规 2 5 2 2 2 5" xfId="7633"/>
    <cellStyle name="常规 2 5 2 2 2 5 2" xfId="12710"/>
    <cellStyle name="常规 2 5 2 2 2 5 2 2" xfId="31002"/>
    <cellStyle name="常规 2 5 2 2 2 5 3" xfId="11822"/>
    <cellStyle name="常规 2 5 2 2 2 5 4" xfId="26818"/>
    <cellStyle name="常规 2 5 2 2 2 6" xfId="12703"/>
    <cellStyle name="常规 2 5 2 2 2 6 2" xfId="30995"/>
    <cellStyle name="常规 2 5 2 2 2 7" xfId="11829"/>
    <cellStyle name="常规 2 5 2 2 2 8" xfId="23190"/>
    <cellStyle name="常规 2 5 2 2 3" xfId="2268"/>
    <cellStyle name="常规 2 5 2 2 3 2" xfId="7637"/>
    <cellStyle name="常规 2 5 2 2 3 2 2" xfId="12712"/>
    <cellStyle name="常规 2 5 2 2 3 2 2 2" xfId="31004"/>
    <cellStyle name="常规 2 5 2 2 3 2 3" xfId="11820"/>
    <cellStyle name="常规 2 5 2 2 3 2 4" xfId="26822"/>
    <cellStyle name="常规 2 5 2 2 3 3" xfId="12711"/>
    <cellStyle name="常规 2 5 2 2 3 3 2" xfId="31003"/>
    <cellStyle name="常规 2 5 2 2 3 4" xfId="11821"/>
    <cellStyle name="常规 2 5 2 2 3 5" xfId="23194"/>
    <cellStyle name="常规 2 5 2 2 4" xfId="2269"/>
    <cellStyle name="常规 2 5 2 2 4 2" xfId="7638"/>
    <cellStyle name="常规 2 5 2 2 4 2 2" xfId="12714"/>
    <cellStyle name="常规 2 5 2 2 4 2 2 2" xfId="31006"/>
    <cellStyle name="常规 2 5 2 2 4 2 3" xfId="11818"/>
    <cellStyle name="常规 2 5 2 2 4 2 4" xfId="26823"/>
    <cellStyle name="常规 2 5 2 2 4 3" xfId="12713"/>
    <cellStyle name="常规 2 5 2 2 4 3 2" xfId="31005"/>
    <cellStyle name="常规 2 5 2 2 4 4" xfId="11819"/>
    <cellStyle name="常规 2 5 2 2 4 5" xfId="23195"/>
    <cellStyle name="常规 2 5 2 2 5" xfId="7632"/>
    <cellStyle name="常规 2 5 2 2 5 2" xfId="12715"/>
    <cellStyle name="常规 2 5 2 2 5 2 2" xfId="31007"/>
    <cellStyle name="常规 2 5 2 2 5 3" xfId="11817"/>
    <cellStyle name="常规 2 5 2 2 5 4" xfId="26817"/>
    <cellStyle name="常规 2 5 2 2 6" xfId="12716"/>
    <cellStyle name="常规 2 5 2 2 6 2" xfId="11816"/>
    <cellStyle name="常规 2 5 2 2 6 3" xfId="31008"/>
    <cellStyle name="常规 2 5 2 2 7" xfId="12702"/>
    <cellStyle name="常规 2 5 2 2 7 2" xfId="30994"/>
    <cellStyle name="常规 2 5 2 2 8" xfId="11830"/>
    <cellStyle name="常规 2 5 2 2 9" xfId="23189"/>
    <cellStyle name="常规 2 5 2 3" xfId="2270"/>
    <cellStyle name="常规 2 5 2 3 2" xfId="2271"/>
    <cellStyle name="常规 2 5 2 3 2 2" xfId="7640"/>
    <cellStyle name="常规 2 5 2 3 2 2 2" xfId="12719"/>
    <cellStyle name="常规 2 5 2 3 2 2 2 2" xfId="31011"/>
    <cellStyle name="常规 2 5 2 3 2 2 3" xfId="11813"/>
    <cellStyle name="常规 2 5 2 3 2 2 4" xfId="26825"/>
    <cellStyle name="常规 2 5 2 3 2 3" xfId="12718"/>
    <cellStyle name="常规 2 5 2 3 2 3 2" xfId="31010"/>
    <cellStyle name="常规 2 5 2 3 2 4" xfId="11814"/>
    <cellStyle name="常规 2 5 2 3 2 5" xfId="23197"/>
    <cellStyle name="常规 2 5 2 3 3" xfId="2272"/>
    <cellStyle name="常规 2 5 2 3 3 2" xfId="7641"/>
    <cellStyle name="常规 2 5 2 3 3 2 2" xfId="12721"/>
    <cellStyle name="常规 2 5 2 3 3 2 2 2" xfId="31013"/>
    <cellStyle name="常规 2 5 2 3 3 2 3" xfId="11811"/>
    <cellStyle name="常规 2 5 2 3 3 2 4" xfId="26826"/>
    <cellStyle name="常规 2 5 2 3 3 3" xfId="12720"/>
    <cellStyle name="常规 2 5 2 3 3 3 2" xfId="31012"/>
    <cellStyle name="常规 2 5 2 3 3 4" xfId="11812"/>
    <cellStyle name="常规 2 5 2 3 3 5" xfId="23198"/>
    <cellStyle name="常规 2 5 2 3 4" xfId="2273"/>
    <cellStyle name="常规 2 5 2 3 4 2" xfId="7642"/>
    <cellStyle name="常规 2 5 2 3 4 2 2" xfId="12723"/>
    <cellStyle name="常规 2 5 2 3 4 2 2 2" xfId="31015"/>
    <cellStyle name="常规 2 5 2 3 4 2 3" xfId="11809"/>
    <cellStyle name="常规 2 5 2 3 4 2 4" xfId="26827"/>
    <cellStyle name="常规 2 5 2 3 4 3" xfId="12722"/>
    <cellStyle name="常规 2 5 2 3 4 3 2" xfId="31014"/>
    <cellStyle name="常规 2 5 2 3 4 4" xfId="11810"/>
    <cellStyle name="常规 2 5 2 3 4 5" xfId="23199"/>
    <cellStyle name="常规 2 5 2 3 5" xfId="7639"/>
    <cellStyle name="常规 2 5 2 3 5 2" xfId="12724"/>
    <cellStyle name="常规 2 5 2 3 5 2 2" xfId="31016"/>
    <cellStyle name="常规 2 5 2 3 5 3" xfId="11808"/>
    <cellStyle name="常规 2 5 2 3 5 4" xfId="26824"/>
    <cellStyle name="常规 2 5 2 3 6" xfId="12717"/>
    <cellStyle name="常规 2 5 2 3 6 2" xfId="31009"/>
    <cellStyle name="常规 2 5 2 3 7" xfId="11815"/>
    <cellStyle name="常规 2 5 2 3 8" xfId="23196"/>
    <cellStyle name="常规 2 5 2 4" xfId="2274"/>
    <cellStyle name="常规 2 5 2 4 2" xfId="7643"/>
    <cellStyle name="常规 2 5 2 4 2 2" xfId="12726"/>
    <cellStyle name="常规 2 5 2 4 2 2 2" xfId="31018"/>
    <cellStyle name="常规 2 5 2 4 2 3" xfId="11806"/>
    <cellStyle name="常规 2 5 2 4 2 4" xfId="26828"/>
    <cellStyle name="常规 2 5 2 4 3" xfId="12725"/>
    <cellStyle name="常规 2 5 2 4 3 2" xfId="31017"/>
    <cellStyle name="常规 2 5 2 4 4" xfId="11807"/>
    <cellStyle name="常规 2 5 2 4 5" xfId="23200"/>
    <cellStyle name="常规 2 5 2 5" xfId="2275"/>
    <cellStyle name="常规 2 5 2 5 2" xfId="7644"/>
    <cellStyle name="常规 2 5 2 5 2 2" xfId="12728"/>
    <cellStyle name="常规 2 5 2 5 2 2 2" xfId="31020"/>
    <cellStyle name="常规 2 5 2 5 2 3" xfId="11804"/>
    <cellStyle name="常规 2 5 2 5 2 4" xfId="26829"/>
    <cellStyle name="常规 2 5 2 5 3" xfId="12727"/>
    <cellStyle name="常规 2 5 2 5 3 2" xfId="31019"/>
    <cellStyle name="常规 2 5 2 5 4" xfId="11805"/>
    <cellStyle name="常规 2 5 2 5 5" xfId="23201"/>
    <cellStyle name="常规 2 5 2 6" xfId="7631"/>
    <cellStyle name="常规 2 5 2 6 2" xfId="12729"/>
    <cellStyle name="常规 2 5 2 6 2 2" xfId="31021"/>
    <cellStyle name="常规 2 5 2 6 3" xfId="11803"/>
    <cellStyle name="常规 2 5 2 6 4" xfId="26816"/>
    <cellStyle name="常规 2 5 2 7" xfId="12730"/>
    <cellStyle name="常规 2 5 2 7 2" xfId="11802"/>
    <cellStyle name="常规 2 5 2 7 3" xfId="31022"/>
    <cellStyle name="常规 2 5 2 8" xfId="12701"/>
    <cellStyle name="常规 2 5 2 8 2" xfId="30993"/>
    <cellStyle name="常规 2 5 2 9" xfId="11831"/>
    <cellStyle name="常规 2 5 3" xfId="2276"/>
    <cellStyle name="常规 2 5 3 2" xfId="2277"/>
    <cellStyle name="常规 2 5 3 2 2" xfId="7646"/>
    <cellStyle name="常规 2 5 3 2 2 2" xfId="12731"/>
    <cellStyle name="常规 2 5 3 2 2 2 2" xfId="31023"/>
    <cellStyle name="常规 2 5 3 2 2 3" xfId="26831"/>
    <cellStyle name="常规 2 5 3 2 3" xfId="23203"/>
    <cellStyle name="常规 2 5 3 3" xfId="7645"/>
    <cellStyle name="常规 2 5 3 3 2" xfId="12732"/>
    <cellStyle name="常规 2 5 3 3 2 2" xfId="31024"/>
    <cellStyle name="常规 2 5 3 3 3" xfId="26830"/>
    <cellStyle name="常规 2 5 3 4" xfId="23202"/>
    <cellStyle name="常规 2 5 4" xfId="2278"/>
    <cellStyle name="常规 2 5 4 2" xfId="2279"/>
    <cellStyle name="常规 2 5 4 2 2" xfId="7648"/>
    <cellStyle name="常规 2 5 4 2 2 2" xfId="12733"/>
    <cellStyle name="常规 2 5 4 2 2 2 2" xfId="31025"/>
    <cellStyle name="常规 2 5 4 2 2 3" xfId="26833"/>
    <cellStyle name="常规 2 5 4 2 3" xfId="23205"/>
    <cellStyle name="常规 2 5 4 3" xfId="7647"/>
    <cellStyle name="常规 2 5 4 3 2" xfId="12734"/>
    <cellStyle name="常规 2 5 4 3 2 2" xfId="31026"/>
    <cellStyle name="常规 2 5 4 3 3" xfId="26832"/>
    <cellStyle name="常规 2 5 4 4" xfId="23204"/>
    <cellStyle name="常规 2 5 5" xfId="2280"/>
    <cellStyle name="常规 2 5 5 2" xfId="2281"/>
    <cellStyle name="常规 2 5 5 2 2" xfId="7650"/>
    <cellStyle name="常规 2 5 5 2 2 2" xfId="12735"/>
    <cellStyle name="常规 2 5 5 2 2 2 2" xfId="31027"/>
    <cellStyle name="常规 2 5 5 2 2 3" xfId="26835"/>
    <cellStyle name="常规 2 5 5 2 3" xfId="23207"/>
    <cellStyle name="常规 2 5 5 3" xfId="7649"/>
    <cellStyle name="常规 2 5 5 3 2" xfId="12736"/>
    <cellStyle name="常规 2 5 5 3 2 2" xfId="31028"/>
    <cellStyle name="常规 2 5 5 3 3" xfId="26834"/>
    <cellStyle name="常规 2 5 5 4" xfId="23206"/>
    <cellStyle name="常规 2 5 6" xfId="2282"/>
    <cellStyle name="常规 2 5 6 2" xfId="2283"/>
    <cellStyle name="常规 2 5 6 2 2" xfId="7652"/>
    <cellStyle name="常规 2 5 6 2 2 2" xfId="12737"/>
    <cellStyle name="常规 2 5 6 2 2 2 2" xfId="31029"/>
    <cellStyle name="常规 2 5 6 2 2 3" xfId="26837"/>
    <cellStyle name="常规 2 5 6 2 3" xfId="23209"/>
    <cellStyle name="常规 2 5 6 3" xfId="2284"/>
    <cellStyle name="常规 2 5 6 3 2" xfId="7653"/>
    <cellStyle name="常规 2 5 6 3 2 2" xfId="12738"/>
    <cellStyle name="常规 2 5 6 3 2 2 2" xfId="31030"/>
    <cellStyle name="常规 2 5 6 3 2 3" xfId="26838"/>
    <cellStyle name="常规 2 5 6 3 3" xfId="23210"/>
    <cellStyle name="常规 2 5 6 4" xfId="7651"/>
    <cellStyle name="常规 2 5 6 4 2" xfId="12739"/>
    <cellStyle name="常规 2 5 6 4 2 2" xfId="31031"/>
    <cellStyle name="常规 2 5 6 4 3" xfId="26836"/>
    <cellStyle name="常规 2 5 6 5" xfId="23208"/>
    <cellStyle name="常规 2 5 7" xfId="2285"/>
    <cellStyle name="常规 2 5 7 2" xfId="7654"/>
    <cellStyle name="常规 2 5 7 2 2" xfId="12740"/>
    <cellStyle name="常规 2 5 7 2 2 2" xfId="31032"/>
    <cellStyle name="常规 2 5 7 2 3" xfId="26839"/>
    <cellStyle name="常规 2 5 7 3" xfId="23211"/>
    <cellStyle name="常规 2 5 8" xfId="2286"/>
    <cellStyle name="常规 2 5 8 2" xfId="7655"/>
    <cellStyle name="常规 2 5 8 2 2" xfId="12741"/>
    <cellStyle name="常规 2 5 8 2 2 2" xfId="31033"/>
    <cellStyle name="常规 2 5 8 2 3" xfId="26840"/>
    <cellStyle name="常规 2 5 8 3" xfId="23212"/>
    <cellStyle name="常规 2 5 9" xfId="7630"/>
    <cellStyle name="常规 2 5 9 2" xfId="12742"/>
    <cellStyle name="常规 2 5 9 2 2" xfId="31034"/>
    <cellStyle name="常规 2 5 9 3" xfId="26815"/>
    <cellStyle name="常规 2 6" xfId="2287"/>
    <cellStyle name="常规 2 6 2" xfId="2288"/>
    <cellStyle name="常规 2 6 2 2" xfId="2289"/>
    <cellStyle name="常规 2 6 2 2 2" xfId="7658"/>
    <cellStyle name="常规 2 6 2 2 2 2" xfId="12743"/>
    <cellStyle name="常规 2 6 2 2 2 2 2" xfId="31035"/>
    <cellStyle name="常规 2 6 2 2 2 3" xfId="26843"/>
    <cellStyle name="常规 2 6 2 2 3" xfId="23215"/>
    <cellStyle name="常规 2 6 2 3" xfId="7657"/>
    <cellStyle name="常规 2 6 2 3 2" xfId="12744"/>
    <cellStyle name="常规 2 6 2 3 2 2" xfId="31036"/>
    <cellStyle name="常规 2 6 2 3 3" xfId="26842"/>
    <cellStyle name="常规 2 6 2 4" xfId="23214"/>
    <cellStyle name="常规 2 6 3" xfId="2290"/>
    <cellStyle name="常规 2 6 3 2" xfId="2291"/>
    <cellStyle name="常规 2 6 3 2 2" xfId="7660"/>
    <cellStyle name="常规 2 6 3 2 2 2" xfId="12745"/>
    <cellStyle name="常规 2 6 3 2 2 2 2" xfId="31037"/>
    <cellStyle name="常规 2 6 3 2 2 3" xfId="26845"/>
    <cellStyle name="常规 2 6 3 2 3" xfId="23217"/>
    <cellStyle name="常规 2 6 3 3" xfId="7659"/>
    <cellStyle name="常规 2 6 3 3 2" xfId="12746"/>
    <cellStyle name="常规 2 6 3 3 2 2" xfId="31038"/>
    <cellStyle name="常规 2 6 3 3 3" xfId="26844"/>
    <cellStyle name="常规 2 6 3 4" xfId="23216"/>
    <cellStyle name="常规 2 6 4" xfId="2292"/>
    <cellStyle name="常规 2 6 4 2" xfId="2293"/>
    <cellStyle name="常规 2 6 4 2 2" xfId="7662"/>
    <cellStyle name="常规 2 6 4 2 2 2" xfId="12747"/>
    <cellStyle name="常规 2 6 4 2 2 2 2" xfId="31039"/>
    <cellStyle name="常规 2 6 4 2 2 3" xfId="26847"/>
    <cellStyle name="常规 2 6 4 2 3" xfId="23219"/>
    <cellStyle name="常规 2 6 4 3" xfId="7661"/>
    <cellStyle name="常规 2 6 4 3 2" xfId="12748"/>
    <cellStyle name="常规 2 6 4 3 2 2" xfId="31040"/>
    <cellStyle name="常规 2 6 4 3 3" xfId="26846"/>
    <cellStyle name="常规 2 6 4 4" xfId="23218"/>
    <cellStyle name="常规 2 6 5" xfId="2294"/>
    <cellStyle name="常规 2 6 5 2" xfId="2295"/>
    <cellStyle name="常规 2 6 5 2 2" xfId="7664"/>
    <cellStyle name="常规 2 6 5 2 2 2" xfId="12749"/>
    <cellStyle name="常规 2 6 5 2 2 2 2" xfId="31041"/>
    <cellStyle name="常规 2 6 5 2 2 3" xfId="26849"/>
    <cellStyle name="常规 2 6 5 2 3" xfId="23221"/>
    <cellStyle name="常规 2 6 5 3" xfId="2296"/>
    <cellStyle name="常规 2 6 5 3 2" xfId="7665"/>
    <cellStyle name="常规 2 6 5 3 2 2" xfId="12750"/>
    <cellStyle name="常规 2 6 5 3 2 2 2" xfId="31042"/>
    <cellStyle name="常规 2 6 5 3 2 3" xfId="26850"/>
    <cellStyle name="常规 2 6 5 3 3" xfId="23222"/>
    <cellStyle name="常规 2 6 5 4" xfId="7663"/>
    <cellStyle name="常规 2 6 5 4 2" xfId="12751"/>
    <cellStyle name="常规 2 6 5 4 2 2" xfId="31043"/>
    <cellStyle name="常规 2 6 5 4 3" xfId="26848"/>
    <cellStyle name="常规 2 6 5 5" xfId="23220"/>
    <cellStyle name="常规 2 6 6" xfId="2297"/>
    <cellStyle name="常规 2 6 6 2" xfId="7666"/>
    <cellStyle name="常规 2 6 6 2 2" xfId="12752"/>
    <cellStyle name="常规 2 6 6 2 2 2" xfId="31044"/>
    <cellStyle name="常规 2 6 6 2 3" xfId="26851"/>
    <cellStyle name="常规 2 6 6 3" xfId="23223"/>
    <cellStyle name="常规 2 6 7" xfId="2298"/>
    <cellStyle name="常规 2 6 7 2" xfId="7667"/>
    <cellStyle name="常规 2 6 7 2 2" xfId="12753"/>
    <cellStyle name="常规 2 6 7 2 2 2" xfId="31045"/>
    <cellStyle name="常规 2 6 7 2 3" xfId="26852"/>
    <cellStyle name="常规 2 6 7 3" xfId="23224"/>
    <cellStyle name="常规 2 6 8" xfId="7656"/>
    <cellStyle name="常规 2 6 8 2" xfId="12754"/>
    <cellStyle name="常规 2 6 8 2 2" xfId="31046"/>
    <cellStyle name="常规 2 6 8 3" xfId="26841"/>
    <cellStyle name="常规 2 6 9" xfId="23213"/>
    <cellStyle name="常规 2 7" xfId="2299"/>
    <cellStyle name="常规 2 7 2" xfId="2300"/>
    <cellStyle name="常规 2 7 2 2" xfId="2301"/>
    <cellStyle name="常规 2 7 2 2 2" xfId="7670"/>
    <cellStyle name="常规 2 7 2 2 2 2" xfId="12755"/>
    <cellStyle name="常规 2 7 2 2 2 2 2" xfId="31047"/>
    <cellStyle name="常规 2 7 2 2 2 3" xfId="26855"/>
    <cellStyle name="常规 2 7 2 2 3" xfId="23227"/>
    <cellStyle name="常规 2 7 2 3" xfId="7669"/>
    <cellStyle name="常规 2 7 2 3 2" xfId="12756"/>
    <cellStyle name="常规 2 7 2 3 2 2" xfId="31048"/>
    <cellStyle name="常规 2 7 2 3 3" xfId="26854"/>
    <cellStyle name="常规 2 7 2 4" xfId="23226"/>
    <cellStyle name="常规 2 7 3" xfId="2302"/>
    <cellStyle name="常规 2 7 3 2" xfId="2303"/>
    <cellStyle name="常规 2 7 3 2 2" xfId="7672"/>
    <cellStyle name="常规 2 7 3 2 2 2" xfId="12757"/>
    <cellStyle name="常规 2 7 3 2 2 2 2" xfId="31049"/>
    <cellStyle name="常规 2 7 3 2 2 3" xfId="26857"/>
    <cellStyle name="常规 2 7 3 2 3" xfId="23229"/>
    <cellStyle name="常规 2 7 3 3" xfId="7671"/>
    <cellStyle name="常规 2 7 3 3 2" xfId="12758"/>
    <cellStyle name="常规 2 7 3 3 2 2" xfId="31050"/>
    <cellStyle name="常规 2 7 3 3 3" xfId="26856"/>
    <cellStyle name="常规 2 7 3 4" xfId="23228"/>
    <cellStyle name="常规 2 7 4" xfId="2304"/>
    <cellStyle name="常规 2 7 4 2" xfId="2305"/>
    <cellStyle name="常规 2 7 4 2 2" xfId="7674"/>
    <cellStyle name="常规 2 7 4 2 2 2" xfId="12759"/>
    <cellStyle name="常规 2 7 4 2 2 2 2" xfId="31051"/>
    <cellStyle name="常规 2 7 4 2 2 3" xfId="26859"/>
    <cellStyle name="常规 2 7 4 2 3" xfId="23231"/>
    <cellStyle name="常规 2 7 4 3" xfId="7673"/>
    <cellStyle name="常规 2 7 4 3 2" xfId="12760"/>
    <cellStyle name="常规 2 7 4 3 2 2" xfId="31052"/>
    <cellStyle name="常规 2 7 4 3 3" xfId="26858"/>
    <cellStyle name="常规 2 7 4 4" xfId="23230"/>
    <cellStyle name="常规 2 7 5" xfId="2306"/>
    <cellStyle name="常规 2 7 5 2" xfId="2307"/>
    <cellStyle name="常规 2 7 5 2 2" xfId="7676"/>
    <cellStyle name="常规 2 7 5 2 2 2" xfId="12761"/>
    <cellStyle name="常规 2 7 5 2 2 2 2" xfId="31053"/>
    <cellStyle name="常规 2 7 5 2 2 3" xfId="26861"/>
    <cellStyle name="常规 2 7 5 2 3" xfId="23233"/>
    <cellStyle name="常规 2 7 5 3" xfId="2308"/>
    <cellStyle name="常规 2 7 5 3 2" xfId="7677"/>
    <cellStyle name="常规 2 7 5 3 2 2" xfId="12762"/>
    <cellStyle name="常规 2 7 5 3 2 2 2" xfId="31054"/>
    <cellStyle name="常规 2 7 5 3 2 3" xfId="26862"/>
    <cellStyle name="常规 2 7 5 3 3" xfId="23234"/>
    <cellStyle name="常规 2 7 5 4" xfId="7675"/>
    <cellStyle name="常规 2 7 5 4 2" xfId="12763"/>
    <cellStyle name="常规 2 7 5 4 2 2" xfId="31055"/>
    <cellStyle name="常规 2 7 5 4 3" xfId="26860"/>
    <cellStyle name="常规 2 7 5 5" xfId="23232"/>
    <cellStyle name="常规 2 7 6" xfId="2309"/>
    <cellStyle name="常规 2 7 6 2" xfId="7678"/>
    <cellStyle name="常规 2 7 6 2 2" xfId="12764"/>
    <cellStyle name="常规 2 7 6 2 2 2" xfId="31056"/>
    <cellStyle name="常规 2 7 6 2 3" xfId="26863"/>
    <cellStyle name="常规 2 7 6 3" xfId="23235"/>
    <cellStyle name="常规 2 7 7" xfId="2310"/>
    <cellStyle name="常规 2 7 7 2" xfId="7679"/>
    <cellStyle name="常规 2 7 7 2 2" xfId="12765"/>
    <cellStyle name="常规 2 7 7 2 2 2" xfId="31057"/>
    <cellStyle name="常规 2 7 7 2 3" xfId="26864"/>
    <cellStyle name="常规 2 7 7 3" xfId="23236"/>
    <cellStyle name="常规 2 7 8" xfId="7668"/>
    <cellStyle name="常规 2 7 8 2" xfId="12766"/>
    <cellStyle name="常规 2 7 8 2 2" xfId="31058"/>
    <cellStyle name="常规 2 7 8 3" xfId="26853"/>
    <cellStyle name="常规 2 7 9" xfId="23225"/>
    <cellStyle name="常规 2 8" xfId="2311"/>
    <cellStyle name="常规 2 8 2" xfId="2312"/>
    <cellStyle name="常规 2 8 2 2" xfId="2313"/>
    <cellStyle name="常规 2 8 2 2 2" xfId="7682"/>
    <cellStyle name="常规 2 8 2 2 2 2" xfId="12767"/>
    <cellStyle name="常规 2 8 2 2 2 2 2" xfId="31059"/>
    <cellStyle name="常规 2 8 2 2 2 3" xfId="26867"/>
    <cellStyle name="常规 2 8 2 2 3" xfId="23239"/>
    <cellStyle name="常规 2 8 2 3" xfId="7681"/>
    <cellStyle name="常规 2 8 2 3 2" xfId="12768"/>
    <cellStyle name="常规 2 8 2 3 2 2" xfId="31060"/>
    <cellStyle name="常规 2 8 2 3 3" xfId="26866"/>
    <cellStyle name="常规 2 8 2 4" xfId="23238"/>
    <cellStyle name="常规 2 8 3" xfId="2314"/>
    <cellStyle name="常规 2 8 3 2" xfId="2315"/>
    <cellStyle name="常规 2 8 3 2 2" xfId="7684"/>
    <cellStyle name="常规 2 8 3 2 2 2" xfId="12769"/>
    <cellStyle name="常规 2 8 3 2 2 2 2" xfId="31061"/>
    <cellStyle name="常规 2 8 3 2 2 3" xfId="26869"/>
    <cellStyle name="常规 2 8 3 2 3" xfId="23241"/>
    <cellStyle name="常规 2 8 3 3" xfId="7683"/>
    <cellStyle name="常规 2 8 3 3 2" xfId="12770"/>
    <cellStyle name="常规 2 8 3 3 2 2" xfId="31062"/>
    <cellStyle name="常规 2 8 3 3 3" xfId="26868"/>
    <cellStyle name="常规 2 8 3 4" xfId="23240"/>
    <cellStyle name="常规 2 8 4" xfId="2316"/>
    <cellStyle name="常规 2 8 4 2" xfId="2317"/>
    <cellStyle name="常规 2 8 4 2 2" xfId="7686"/>
    <cellStyle name="常规 2 8 4 2 2 2" xfId="12771"/>
    <cellStyle name="常规 2 8 4 2 2 2 2" xfId="31063"/>
    <cellStyle name="常规 2 8 4 2 2 3" xfId="26871"/>
    <cellStyle name="常规 2 8 4 2 3" xfId="23243"/>
    <cellStyle name="常规 2 8 4 3" xfId="7685"/>
    <cellStyle name="常规 2 8 4 3 2" xfId="12772"/>
    <cellStyle name="常规 2 8 4 3 2 2" xfId="31064"/>
    <cellStyle name="常规 2 8 4 3 3" xfId="26870"/>
    <cellStyle name="常规 2 8 4 4" xfId="23242"/>
    <cellStyle name="常规 2 8 5" xfId="2318"/>
    <cellStyle name="常规 2 8 5 2" xfId="2319"/>
    <cellStyle name="常规 2 8 5 2 2" xfId="7688"/>
    <cellStyle name="常规 2 8 5 2 2 2" xfId="12773"/>
    <cellStyle name="常规 2 8 5 2 2 2 2" xfId="31065"/>
    <cellStyle name="常规 2 8 5 2 2 3" xfId="26873"/>
    <cellStyle name="常规 2 8 5 2 3" xfId="23245"/>
    <cellStyle name="常规 2 8 5 3" xfId="2320"/>
    <cellStyle name="常规 2 8 5 3 2" xfId="7689"/>
    <cellStyle name="常规 2 8 5 3 2 2" xfId="12774"/>
    <cellStyle name="常规 2 8 5 3 2 2 2" xfId="31066"/>
    <cellStyle name="常规 2 8 5 3 2 3" xfId="26874"/>
    <cellStyle name="常规 2 8 5 3 3" xfId="23246"/>
    <cellStyle name="常规 2 8 5 4" xfId="7687"/>
    <cellStyle name="常规 2 8 5 4 2" xfId="12775"/>
    <cellStyle name="常规 2 8 5 4 2 2" xfId="31067"/>
    <cellStyle name="常规 2 8 5 4 3" xfId="26872"/>
    <cellStyle name="常规 2 8 5 5" xfId="23244"/>
    <cellStyle name="常规 2 8 6" xfId="2321"/>
    <cellStyle name="常规 2 8 6 2" xfId="7690"/>
    <cellStyle name="常规 2 8 6 2 2" xfId="12776"/>
    <cellStyle name="常规 2 8 6 2 2 2" xfId="31068"/>
    <cellStyle name="常规 2 8 6 2 3" xfId="26875"/>
    <cellStyle name="常规 2 8 6 3" xfId="23247"/>
    <cellStyle name="常规 2 8 7" xfId="2322"/>
    <cellStyle name="常规 2 8 7 2" xfId="7691"/>
    <cellStyle name="常规 2 8 7 2 2" xfId="12777"/>
    <cellStyle name="常规 2 8 7 2 2 2" xfId="31069"/>
    <cellStyle name="常规 2 8 7 2 3" xfId="26876"/>
    <cellStyle name="常规 2 8 7 3" xfId="23248"/>
    <cellStyle name="常规 2 8 8" xfId="7680"/>
    <cellStyle name="常规 2 8 8 2" xfId="12778"/>
    <cellStyle name="常规 2 8 8 2 2" xfId="31070"/>
    <cellStyle name="常规 2 8 8 3" xfId="26865"/>
    <cellStyle name="常规 2 8 9" xfId="23237"/>
    <cellStyle name="常规 2 9" xfId="2323"/>
    <cellStyle name="常规 2 9 2" xfId="2324"/>
    <cellStyle name="常规 2 9 2 2" xfId="2325"/>
    <cellStyle name="常规 2 9 2 2 2" xfId="7694"/>
    <cellStyle name="常规 2 9 2 2 2 2" xfId="12779"/>
    <cellStyle name="常规 2 9 2 2 2 2 2" xfId="31071"/>
    <cellStyle name="常规 2 9 2 2 2 3" xfId="26879"/>
    <cellStyle name="常规 2 9 2 2 3" xfId="23251"/>
    <cellStyle name="常规 2 9 2 3" xfId="7693"/>
    <cellStyle name="常规 2 9 2 3 2" xfId="12780"/>
    <cellStyle name="常规 2 9 2 3 2 2" xfId="31072"/>
    <cellStyle name="常规 2 9 2 3 3" xfId="26878"/>
    <cellStyle name="常规 2 9 2 4" xfId="23250"/>
    <cellStyle name="常规 2 9 3" xfId="2326"/>
    <cellStyle name="常规 2 9 3 2" xfId="2327"/>
    <cellStyle name="常规 2 9 3 2 2" xfId="7696"/>
    <cellStyle name="常规 2 9 3 2 2 2" xfId="12781"/>
    <cellStyle name="常规 2 9 3 2 2 2 2" xfId="31073"/>
    <cellStyle name="常规 2 9 3 2 2 3" xfId="26881"/>
    <cellStyle name="常规 2 9 3 2 3" xfId="23253"/>
    <cellStyle name="常规 2 9 3 3" xfId="7695"/>
    <cellStyle name="常规 2 9 3 3 2" xfId="12782"/>
    <cellStyle name="常规 2 9 3 3 2 2" xfId="31074"/>
    <cellStyle name="常规 2 9 3 3 3" xfId="26880"/>
    <cellStyle name="常规 2 9 3 4" xfId="23252"/>
    <cellStyle name="常规 2 9 4" xfId="2328"/>
    <cellStyle name="常规 2 9 4 2" xfId="2329"/>
    <cellStyle name="常规 2 9 4 2 2" xfId="7698"/>
    <cellStyle name="常规 2 9 4 2 2 2" xfId="12783"/>
    <cellStyle name="常规 2 9 4 2 2 2 2" xfId="31075"/>
    <cellStyle name="常规 2 9 4 2 2 3" xfId="26883"/>
    <cellStyle name="常规 2 9 4 2 3" xfId="23255"/>
    <cellStyle name="常规 2 9 4 3" xfId="2330"/>
    <cellStyle name="常规 2 9 4 3 2" xfId="7699"/>
    <cellStyle name="常规 2 9 4 3 2 2" xfId="12784"/>
    <cellStyle name="常规 2 9 4 3 2 2 2" xfId="31076"/>
    <cellStyle name="常规 2 9 4 3 2 3" xfId="26884"/>
    <cellStyle name="常规 2 9 4 3 3" xfId="23256"/>
    <cellStyle name="常规 2 9 4 4" xfId="7697"/>
    <cellStyle name="常规 2 9 4 4 2" xfId="12785"/>
    <cellStyle name="常规 2 9 4 4 2 2" xfId="31077"/>
    <cellStyle name="常规 2 9 4 4 3" xfId="26882"/>
    <cellStyle name="常规 2 9 4 5" xfId="23254"/>
    <cellStyle name="常规 2 9 5" xfId="2331"/>
    <cellStyle name="常规 2 9 5 2" xfId="7700"/>
    <cellStyle name="常规 2 9 5 2 2" xfId="12786"/>
    <cellStyle name="常规 2 9 5 2 2 2" xfId="31078"/>
    <cellStyle name="常规 2 9 5 2 3" xfId="26885"/>
    <cellStyle name="常规 2 9 5 3" xfId="23257"/>
    <cellStyle name="常规 2 9 6" xfId="2332"/>
    <cellStyle name="常规 2 9 6 2" xfId="7701"/>
    <cellStyle name="常规 2 9 6 2 2" xfId="12787"/>
    <cellStyle name="常规 2 9 6 2 2 2" xfId="31079"/>
    <cellStyle name="常规 2 9 6 2 3" xfId="26886"/>
    <cellStyle name="常规 2 9 6 3" xfId="23258"/>
    <cellStyle name="常规 2 9 7" xfId="7692"/>
    <cellStyle name="常规 2 9 7 2" xfId="12788"/>
    <cellStyle name="常规 2 9 7 2 2" xfId="31080"/>
    <cellStyle name="常规 2 9 7 3" xfId="26877"/>
    <cellStyle name="常规 2 9 8" xfId="23249"/>
    <cellStyle name="常规 2_四川利能燃气工程设计有限公司设计情况一览表(9月报表)最新（9月18日）" xfId="2333"/>
    <cellStyle name="常规 2_四川利能燃气工程设计有限公司设计情况一览表(9月报表)最新（9月18日） 2" xfId="10745"/>
    <cellStyle name="常规 20" xfId="2334"/>
    <cellStyle name="常规 20 2" xfId="2335"/>
    <cellStyle name="常规 20 2 2" xfId="2336"/>
    <cellStyle name="常规 20 2 2 2" xfId="7704"/>
    <cellStyle name="常规 20 2 2 2 2" xfId="12789"/>
    <cellStyle name="常规 20 2 2 2 2 2" xfId="31081"/>
    <cellStyle name="常规 20 2 2 2 3" xfId="26889"/>
    <cellStyle name="常规 20 2 2 3" xfId="23261"/>
    <cellStyle name="常规 20 2 3" xfId="7703"/>
    <cellStyle name="常规 20 2 3 2" xfId="12790"/>
    <cellStyle name="常规 20 2 3 2 2" xfId="31082"/>
    <cellStyle name="常规 20 2 3 3" xfId="26888"/>
    <cellStyle name="常规 20 2 4" xfId="23260"/>
    <cellStyle name="常规 20 3" xfId="2337"/>
    <cellStyle name="常规 20 3 2" xfId="2338"/>
    <cellStyle name="常规 20 3 2 2" xfId="7706"/>
    <cellStyle name="常规 20 3 2 2 2" xfId="12791"/>
    <cellStyle name="常规 20 3 2 2 2 2" xfId="31083"/>
    <cellStyle name="常规 20 3 2 2 3" xfId="26891"/>
    <cellStyle name="常规 20 3 2 3" xfId="23263"/>
    <cellStyle name="常规 20 3 3" xfId="7705"/>
    <cellStyle name="常规 20 3 3 2" xfId="12792"/>
    <cellStyle name="常规 20 3 3 2 2" xfId="31084"/>
    <cellStyle name="常规 20 3 3 3" xfId="26890"/>
    <cellStyle name="常规 20 3 4" xfId="23262"/>
    <cellStyle name="常规 20 4" xfId="2339"/>
    <cellStyle name="常规 20 4 2" xfId="2340"/>
    <cellStyle name="常规 20 4 2 2" xfId="7708"/>
    <cellStyle name="常规 20 4 2 2 2" xfId="12793"/>
    <cellStyle name="常规 20 4 2 2 2 2" xfId="31085"/>
    <cellStyle name="常规 20 4 2 2 3" xfId="26893"/>
    <cellStyle name="常规 20 4 2 3" xfId="23265"/>
    <cellStyle name="常规 20 4 3" xfId="7707"/>
    <cellStyle name="常规 20 4 3 2" xfId="12794"/>
    <cellStyle name="常规 20 4 3 2 2" xfId="31086"/>
    <cellStyle name="常规 20 4 3 3" xfId="26892"/>
    <cellStyle name="常规 20 4 4" xfId="23264"/>
    <cellStyle name="常规 20 5" xfId="2341"/>
    <cellStyle name="常规 20 5 2" xfId="2342"/>
    <cellStyle name="常规 20 5 2 2" xfId="7710"/>
    <cellStyle name="常规 20 5 2 2 2" xfId="12795"/>
    <cellStyle name="常规 20 5 2 2 2 2" xfId="31087"/>
    <cellStyle name="常规 20 5 2 2 3" xfId="26895"/>
    <cellStyle name="常规 20 5 2 3" xfId="23267"/>
    <cellStyle name="常规 20 5 3" xfId="2343"/>
    <cellStyle name="常规 20 5 3 2" xfId="7711"/>
    <cellStyle name="常规 20 5 3 2 2" xfId="12796"/>
    <cellStyle name="常规 20 5 3 2 2 2" xfId="31088"/>
    <cellStyle name="常规 20 5 3 2 3" xfId="26896"/>
    <cellStyle name="常规 20 5 3 3" xfId="23268"/>
    <cellStyle name="常规 20 5 4" xfId="7709"/>
    <cellStyle name="常规 20 5 4 2" xfId="12797"/>
    <cellStyle name="常规 20 5 4 2 2" xfId="31089"/>
    <cellStyle name="常规 20 5 4 3" xfId="26894"/>
    <cellStyle name="常规 20 5 5" xfId="23266"/>
    <cellStyle name="常规 20 6" xfId="2344"/>
    <cellStyle name="常规 20 6 2" xfId="7712"/>
    <cellStyle name="常规 20 6 2 2" xfId="12798"/>
    <cellStyle name="常规 20 6 2 2 2" xfId="31090"/>
    <cellStyle name="常规 20 6 2 3" xfId="26897"/>
    <cellStyle name="常规 20 6 3" xfId="23269"/>
    <cellStyle name="常规 20 7" xfId="2345"/>
    <cellStyle name="常规 20 7 2" xfId="7713"/>
    <cellStyle name="常规 20 7 2 2" xfId="12799"/>
    <cellStyle name="常规 20 7 2 2 2" xfId="31091"/>
    <cellStyle name="常规 20 7 2 3" xfId="26898"/>
    <cellStyle name="常规 20 7 3" xfId="23270"/>
    <cellStyle name="常规 20 8" xfId="7702"/>
    <cellStyle name="常规 20 8 2" xfId="12800"/>
    <cellStyle name="常规 20 8 2 2" xfId="31092"/>
    <cellStyle name="常规 20 8 3" xfId="26887"/>
    <cellStyle name="常规 20 9" xfId="23259"/>
    <cellStyle name="常规 21" xfId="2346"/>
    <cellStyle name="常规 21 2" xfId="2347"/>
    <cellStyle name="常规 21 2 2" xfId="2348"/>
    <cellStyle name="常规 21 2 2 2" xfId="7716"/>
    <cellStyle name="常规 21 2 2 2 2" xfId="12801"/>
    <cellStyle name="常规 21 2 2 2 2 2" xfId="31093"/>
    <cellStyle name="常规 21 2 2 2 3" xfId="26901"/>
    <cellStyle name="常规 21 2 2 3" xfId="23273"/>
    <cellStyle name="常规 21 2 3" xfId="7715"/>
    <cellStyle name="常规 21 2 3 2" xfId="12802"/>
    <cellStyle name="常规 21 2 3 2 2" xfId="31094"/>
    <cellStyle name="常规 21 2 3 3" xfId="26900"/>
    <cellStyle name="常规 21 2 4" xfId="23272"/>
    <cellStyle name="常规 21 3" xfId="2349"/>
    <cellStyle name="常规 21 3 2" xfId="2350"/>
    <cellStyle name="常规 21 3 2 2" xfId="7718"/>
    <cellStyle name="常规 21 3 2 2 2" xfId="12803"/>
    <cellStyle name="常规 21 3 2 2 2 2" xfId="31095"/>
    <cellStyle name="常规 21 3 2 2 3" xfId="26903"/>
    <cellStyle name="常规 21 3 2 3" xfId="23275"/>
    <cellStyle name="常规 21 3 3" xfId="7717"/>
    <cellStyle name="常规 21 3 3 2" xfId="12804"/>
    <cellStyle name="常规 21 3 3 2 2" xfId="31096"/>
    <cellStyle name="常规 21 3 3 3" xfId="26902"/>
    <cellStyle name="常规 21 3 4" xfId="23274"/>
    <cellStyle name="常规 21 4" xfId="2351"/>
    <cellStyle name="常规 21 4 2" xfId="2352"/>
    <cellStyle name="常规 21 4 2 2" xfId="7720"/>
    <cellStyle name="常规 21 4 2 2 2" xfId="12805"/>
    <cellStyle name="常规 21 4 2 2 2 2" xfId="31097"/>
    <cellStyle name="常规 21 4 2 2 3" xfId="26905"/>
    <cellStyle name="常规 21 4 2 3" xfId="23277"/>
    <cellStyle name="常规 21 4 3" xfId="7719"/>
    <cellStyle name="常规 21 4 3 2" xfId="12806"/>
    <cellStyle name="常规 21 4 3 2 2" xfId="31098"/>
    <cellStyle name="常规 21 4 3 3" xfId="26904"/>
    <cellStyle name="常规 21 4 4" xfId="23276"/>
    <cellStyle name="常规 21 5" xfId="2353"/>
    <cellStyle name="常规 21 5 2" xfId="2354"/>
    <cellStyle name="常规 21 5 2 2" xfId="7722"/>
    <cellStyle name="常规 21 5 2 2 2" xfId="12807"/>
    <cellStyle name="常规 21 5 2 2 2 2" xfId="31099"/>
    <cellStyle name="常规 21 5 2 2 3" xfId="26907"/>
    <cellStyle name="常规 21 5 2 3" xfId="23279"/>
    <cellStyle name="常规 21 5 3" xfId="2355"/>
    <cellStyle name="常规 21 5 3 2" xfId="7723"/>
    <cellStyle name="常规 21 5 3 2 2" xfId="12808"/>
    <cellStyle name="常规 21 5 3 2 2 2" xfId="31100"/>
    <cellStyle name="常规 21 5 3 2 3" xfId="26908"/>
    <cellStyle name="常规 21 5 3 3" xfId="23280"/>
    <cellStyle name="常规 21 5 4" xfId="7721"/>
    <cellStyle name="常规 21 5 4 2" xfId="12809"/>
    <cellStyle name="常规 21 5 4 2 2" xfId="31101"/>
    <cellStyle name="常规 21 5 4 3" xfId="26906"/>
    <cellStyle name="常规 21 5 5" xfId="23278"/>
    <cellStyle name="常规 21 6" xfId="2356"/>
    <cellStyle name="常规 21 6 2" xfId="7724"/>
    <cellStyle name="常规 21 6 2 2" xfId="12810"/>
    <cellStyle name="常规 21 6 2 2 2" xfId="31102"/>
    <cellStyle name="常规 21 6 2 3" xfId="26909"/>
    <cellStyle name="常规 21 6 3" xfId="23281"/>
    <cellStyle name="常规 21 7" xfId="2357"/>
    <cellStyle name="常规 21 7 2" xfId="7725"/>
    <cellStyle name="常规 21 7 2 2" xfId="12811"/>
    <cellStyle name="常规 21 7 2 2 2" xfId="31103"/>
    <cellStyle name="常规 21 7 2 3" xfId="26910"/>
    <cellStyle name="常规 21 7 3" xfId="23282"/>
    <cellStyle name="常规 21 8" xfId="7714"/>
    <cellStyle name="常规 21 8 2" xfId="12812"/>
    <cellStyle name="常规 21 8 2 2" xfId="31104"/>
    <cellStyle name="常规 21 8 3" xfId="26899"/>
    <cellStyle name="常规 21 9" xfId="23271"/>
    <cellStyle name="常规 22" xfId="2358"/>
    <cellStyle name="常规 22 2" xfId="2359"/>
    <cellStyle name="常规 22 2 2" xfId="7727"/>
    <cellStyle name="常规 22 2 2 2" xfId="12813"/>
    <cellStyle name="常规 22 2 2 2 2" xfId="31105"/>
    <cellStyle name="常规 22 2 2 3" xfId="26912"/>
    <cellStyle name="常规 22 2 3" xfId="23284"/>
    <cellStyle name="常规 22 3" xfId="7726"/>
    <cellStyle name="常规 22 3 2" xfId="12814"/>
    <cellStyle name="常规 22 3 2 2" xfId="31106"/>
    <cellStyle name="常规 22 3 3" xfId="26911"/>
    <cellStyle name="常规 22 4" xfId="23283"/>
    <cellStyle name="常规 23" xfId="2360"/>
    <cellStyle name="常规 23 2" xfId="2361"/>
    <cellStyle name="常规 23 2 2" xfId="7729"/>
    <cellStyle name="常规 23 2 2 2" xfId="12815"/>
    <cellStyle name="常规 23 2 2 2 2" xfId="31107"/>
    <cellStyle name="常规 23 2 2 3" xfId="26914"/>
    <cellStyle name="常规 23 2 3" xfId="23286"/>
    <cellStyle name="常规 23 3" xfId="7728"/>
    <cellStyle name="常规 23 3 2" xfId="12816"/>
    <cellStyle name="常规 23 3 2 2" xfId="31108"/>
    <cellStyle name="常规 23 3 3" xfId="26913"/>
    <cellStyle name="常规 23 4" xfId="23285"/>
    <cellStyle name="常规 24" xfId="2362"/>
    <cellStyle name="常规 24 2" xfId="2363"/>
    <cellStyle name="常规 24 2 2" xfId="7731"/>
    <cellStyle name="常规 24 2 2 2" xfId="12817"/>
    <cellStyle name="常规 24 2 2 2 2" xfId="31109"/>
    <cellStyle name="常规 24 2 2 3" xfId="26916"/>
    <cellStyle name="常规 24 2 3" xfId="23288"/>
    <cellStyle name="常规 24 3" xfId="7730"/>
    <cellStyle name="常规 24 3 2" xfId="12818"/>
    <cellStyle name="常规 24 3 2 2" xfId="31110"/>
    <cellStyle name="常规 24 3 3" xfId="26915"/>
    <cellStyle name="常规 24 4" xfId="23287"/>
    <cellStyle name="常规 25" xfId="2364"/>
    <cellStyle name="常规 25 2" xfId="2365"/>
    <cellStyle name="常规 25 2 2" xfId="7733"/>
    <cellStyle name="常规 25 2 2 2" xfId="12819"/>
    <cellStyle name="常规 25 2 2 2 2" xfId="31111"/>
    <cellStyle name="常规 25 2 2 3" xfId="26918"/>
    <cellStyle name="常规 25 2 3" xfId="23290"/>
    <cellStyle name="常规 25 3" xfId="7732"/>
    <cellStyle name="常规 25 3 2" xfId="12820"/>
    <cellStyle name="常规 25 3 2 2" xfId="31112"/>
    <cellStyle name="常规 25 3 3" xfId="26917"/>
    <cellStyle name="常规 25 4" xfId="23289"/>
    <cellStyle name="常规 26" xfId="2366"/>
    <cellStyle name="常规 26 2" xfId="2367"/>
    <cellStyle name="常规 26 2 2" xfId="7735"/>
    <cellStyle name="常规 26 2 2 2" xfId="12823"/>
    <cellStyle name="常规 26 2 2 2 2" xfId="31115"/>
    <cellStyle name="常规 26 2 2 3" xfId="11798"/>
    <cellStyle name="常规 26 2 2 4" xfId="26920"/>
    <cellStyle name="常规 26 2 3" xfId="12822"/>
    <cellStyle name="常规 26 2 3 2" xfId="31114"/>
    <cellStyle name="常规 26 2 4" xfId="11799"/>
    <cellStyle name="常规 26 2 5" xfId="23292"/>
    <cellStyle name="常规 26 3" xfId="7734"/>
    <cellStyle name="常规 26 3 2" xfId="12824"/>
    <cellStyle name="常规 26 3 2 2" xfId="31116"/>
    <cellStyle name="常规 26 3 3" xfId="11797"/>
    <cellStyle name="常规 26 3 4" xfId="26919"/>
    <cellStyle name="常规 26 4" xfId="12825"/>
    <cellStyle name="常规 26 4 2" xfId="11796"/>
    <cellStyle name="常规 26 4 3" xfId="31117"/>
    <cellStyle name="常规 26 5" xfId="12821"/>
    <cellStyle name="常规 26 5 2" xfId="31113"/>
    <cellStyle name="常规 26 6" xfId="11800"/>
    <cellStyle name="常规 26 7" xfId="23291"/>
    <cellStyle name="常规 27" xfId="2368"/>
    <cellStyle name="常规 27 2" xfId="2369"/>
    <cellStyle name="常规 27 2 2" xfId="7737"/>
    <cellStyle name="常规 27 2 2 2" xfId="12828"/>
    <cellStyle name="常规 27 2 2 2 2" xfId="31120"/>
    <cellStyle name="常规 27 2 2 3" xfId="11793"/>
    <cellStyle name="常规 27 2 2 4" xfId="26922"/>
    <cellStyle name="常规 27 2 3" xfId="12827"/>
    <cellStyle name="常规 27 2 3 2" xfId="31119"/>
    <cellStyle name="常规 27 2 4" xfId="11794"/>
    <cellStyle name="常规 27 2 5" xfId="23294"/>
    <cellStyle name="常规 27 3" xfId="7736"/>
    <cellStyle name="常规 27 3 2" xfId="12829"/>
    <cellStyle name="常规 27 3 2 2" xfId="31121"/>
    <cellStyle name="常规 27 3 3" xfId="11792"/>
    <cellStyle name="常规 27 3 4" xfId="26921"/>
    <cellStyle name="常规 27 4" xfId="12830"/>
    <cellStyle name="常规 27 4 2" xfId="11791"/>
    <cellStyle name="常规 27 4 3" xfId="31122"/>
    <cellStyle name="常规 27 5" xfId="12826"/>
    <cellStyle name="常规 27 5 2" xfId="31118"/>
    <cellStyle name="常规 27 6" xfId="11795"/>
    <cellStyle name="常规 27 7" xfId="23293"/>
    <cellStyle name="常规 28" xfId="2370"/>
    <cellStyle name="常规 28 2" xfId="2371"/>
    <cellStyle name="常规 28 2 2" xfId="2372"/>
    <cellStyle name="常规 28 2 2 2" xfId="7740"/>
    <cellStyle name="常规 28 2 2 2 2" xfId="12831"/>
    <cellStyle name="常规 28 2 2 2 2 2" xfId="31123"/>
    <cellStyle name="常规 28 2 2 2 3" xfId="26925"/>
    <cellStyle name="常规 28 2 2 3" xfId="23297"/>
    <cellStyle name="常规 28 2 3" xfId="2373"/>
    <cellStyle name="常规 28 2 3 2" xfId="7741"/>
    <cellStyle name="常规 28 2 3 2 2" xfId="12832"/>
    <cellStyle name="常规 28 2 3 2 2 2" xfId="31124"/>
    <cellStyle name="常规 28 2 3 2 3" xfId="26926"/>
    <cellStyle name="常规 28 2 3 3" xfId="23298"/>
    <cellStyle name="常规 28 2 4" xfId="7739"/>
    <cellStyle name="常规 28 2 4 2" xfId="12833"/>
    <cellStyle name="常规 28 2 4 2 2" xfId="31125"/>
    <cellStyle name="常规 28 2 4 3" xfId="26924"/>
    <cellStyle name="常规 28 2 5" xfId="23296"/>
    <cellStyle name="常规 28 3" xfId="2374"/>
    <cellStyle name="常规 28 3 2" xfId="2375"/>
    <cellStyle name="常规 28 3 2 2" xfId="7743"/>
    <cellStyle name="常规 28 3 2 2 2" xfId="12834"/>
    <cellStyle name="常规 28 3 2 2 2 2" xfId="31126"/>
    <cellStyle name="常规 28 3 2 2 3" xfId="26928"/>
    <cellStyle name="常规 28 3 2 3" xfId="23300"/>
    <cellStyle name="常规 28 3 3" xfId="7742"/>
    <cellStyle name="常规 28 3 3 2" xfId="12835"/>
    <cellStyle name="常规 28 3 3 2 2" xfId="31127"/>
    <cellStyle name="常规 28 3 3 3" xfId="26927"/>
    <cellStyle name="常规 28 3 4" xfId="23299"/>
    <cellStyle name="常规 28 4" xfId="2376"/>
    <cellStyle name="常规 28 4 2" xfId="7744"/>
    <cellStyle name="常规 28 4 2 2" xfId="12836"/>
    <cellStyle name="常规 28 4 2 2 2" xfId="31128"/>
    <cellStyle name="常规 28 4 2 3" xfId="26929"/>
    <cellStyle name="常规 28 4 3" xfId="23301"/>
    <cellStyle name="常规 28 5" xfId="2377"/>
    <cellStyle name="常规 28 5 2" xfId="7745"/>
    <cellStyle name="常规 28 5 2 2" xfId="12837"/>
    <cellStyle name="常规 28 5 2 2 2" xfId="31129"/>
    <cellStyle name="常规 28 5 2 3" xfId="26930"/>
    <cellStyle name="常规 28 5 3" xfId="23302"/>
    <cellStyle name="常规 28 6" xfId="7738"/>
    <cellStyle name="常规 28 6 2" xfId="12838"/>
    <cellStyle name="常规 28 6 2 2" xfId="31130"/>
    <cellStyle name="常规 28 6 3" xfId="26923"/>
    <cellStyle name="常规 28 7" xfId="12839"/>
    <cellStyle name="常规 28 7 2" xfId="11790"/>
    <cellStyle name="常规 28 7 3" xfId="31131"/>
    <cellStyle name="常规 28 8" xfId="23295"/>
    <cellStyle name="常规 29" xfId="2378"/>
    <cellStyle name="常规 29 2" xfId="7746"/>
    <cellStyle name="常规 29 2 2" xfId="12840"/>
    <cellStyle name="常规 29 2 2 2" xfId="31132"/>
    <cellStyle name="常规 29 2 3" xfId="26931"/>
    <cellStyle name="常规 29 3" xfId="23303"/>
    <cellStyle name="常规 3" xfId="2379"/>
    <cellStyle name="常规 3 10" xfId="2380"/>
    <cellStyle name="常规 3 10 2" xfId="2381"/>
    <cellStyle name="常规 3 10 2 2" xfId="2382"/>
    <cellStyle name="常规 3 10 2 2 2" xfId="7750"/>
    <cellStyle name="常规 3 10 2 2 2 2" xfId="12845"/>
    <cellStyle name="常规 3 10 2 2 2 2 2" xfId="31137"/>
    <cellStyle name="常规 3 10 2 2 2 3" xfId="11785"/>
    <cellStyle name="常规 3 10 2 2 2 4" xfId="26935"/>
    <cellStyle name="常规 3 10 2 2 3" xfId="12844"/>
    <cellStyle name="常规 3 10 2 2 3 2" xfId="31136"/>
    <cellStyle name="常规 3 10 2 2 4" xfId="11786"/>
    <cellStyle name="常规 3 10 2 2 5" xfId="23307"/>
    <cellStyle name="常规 3 10 2 3" xfId="2383"/>
    <cellStyle name="常规 3 10 2 3 2" xfId="7751"/>
    <cellStyle name="常规 3 10 2 3 2 2" xfId="12847"/>
    <cellStyle name="常规 3 10 2 3 2 2 2" xfId="31139"/>
    <cellStyle name="常规 3 10 2 3 2 3" xfId="11783"/>
    <cellStyle name="常规 3 10 2 3 2 4" xfId="26936"/>
    <cellStyle name="常规 3 10 2 3 3" xfId="12846"/>
    <cellStyle name="常规 3 10 2 3 3 2" xfId="31138"/>
    <cellStyle name="常规 3 10 2 3 4" xfId="11784"/>
    <cellStyle name="常规 3 10 2 3 5" xfId="23308"/>
    <cellStyle name="常规 3 10 2 4" xfId="2384"/>
    <cellStyle name="常规 3 10 2 4 2" xfId="7752"/>
    <cellStyle name="常规 3 10 2 4 2 2" xfId="12849"/>
    <cellStyle name="常规 3 10 2 4 2 2 2" xfId="31141"/>
    <cellStyle name="常规 3 10 2 4 2 3" xfId="11781"/>
    <cellStyle name="常规 3 10 2 4 2 4" xfId="26937"/>
    <cellStyle name="常规 3 10 2 4 3" xfId="12848"/>
    <cellStyle name="常规 3 10 2 4 3 2" xfId="31140"/>
    <cellStyle name="常规 3 10 2 4 4" xfId="11782"/>
    <cellStyle name="常规 3 10 2 4 5" xfId="23309"/>
    <cellStyle name="常规 3 10 2 5" xfId="7749"/>
    <cellStyle name="常规 3 10 2 5 2" xfId="12850"/>
    <cellStyle name="常规 3 10 2 5 2 2" xfId="31142"/>
    <cellStyle name="常规 3 10 2 5 3" xfId="11780"/>
    <cellStyle name="常规 3 10 2 5 4" xfId="26934"/>
    <cellStyle name="常规 3 10 2 6" xfId="12843"/>
    <cellStyle name="常规 3 10 2 6 2" xfId="31135"/>
    <cellStyle name="常规 3 10 2 7" xfId="11787"/>
    <cellStyle name="常规 3 10 2 8" xfId="23306"/>
    <cellStyle name="常规 3 10 3" xfId="2385"/>
    <cellStyle name="常规 3 10 3 2" xfId="7753"/>
    <cellStyle name="常规 3 10 3 2 2" xfId="12852"/>
    <cellStyle name="常规 3 10 3 2 2 2" xfId="31144"/>
    <cellStyle name="常规 3 10 3 2 3" xfId="11778"/>
    <cellStyle name="常规 3 10 3 2 4" xfId="26938"/>
    <cellStyle name="常规 3 10 3 3" xfId="12851"/>
    <cellStyle name="常规 3 10 3 3 2" xfId="31143"/>
    <cellStyle name="常规 3 10 3 4" xfId="11779"/>
    <cellStyle name="常规 3 10 3 5" xfId="23310"/>
    <cellStyle name="常规 3 10 4" xfId="2386"/>
    <cellStyle name="常规 3 10 4 2" xfId="7754"/>
    <cellStyle name="常规 3 10 4 2 2" xfId="12854"/>
    <cellStyle name="常规 3 10 4 2 2 2" xfId="31146"/>
    <cellStyle name="常规 3 10 4 2 3" xfId="11776"/>
    <cellStyle name="常规 3 10 4 2 4" xfId="26939"/>
    <cellStyle name="常规 3 10 4 3" xfId="12853"/>
    <cellStyle name="常规 3 10 4 3 2" xfId="31145"/>
    <cellStyle name="常规 3 10 4 4" xfId="11777"/>
    <cellStyle name="常规 3 10 4 5" xfId="23311"/>
    <cellStyle name="常规 3 10 5" xfId="7748"/>
    <cellStyle name="常规 3 10 5 2" xfId="12855"/>
    <cellStyle name="常规 3 10 5 2 2" xfId="31147"/>
    <cellStyle name="常规 3 10 5 3" xfId="11775"/>
    <cellStyle name="常规 3 10 5 4" xfId="26933"/>
    <cellStyle name="常规 3 10 6" xfId="12856"/>
    <cellStyle name="常规 3 10 6 2" xfId="11774"/>
    <cellStyle name="常规 3 10 6 3" xfId="31148"/>
    <cellStyle name="常规 3 10 7" xfId="12842"/>
    <cellStyle name="常规 3 10 7 2" xfId="31134"/>
    <cellStyle name="常规 3 10 8" xfId="11788"/>
    <cellStyle name="常规 3 10 9" xfId="23305"/>
    <cellStyle name="常规 3 11" xfId="2387"/>
    <cellStyle name="常规 3 11 2" xfId="2388"/>
    <cellStyle name="常规 3 11 2 2" xfId="2389"/>
    <cellStyle name="常规 3 11 2 2 2" xfId="7757"/>
    <cellStyle name="常规 3 11 2 2 2 2" xfId="12860"/>
    <cellStyle name="常规 3 11 2 2 2 2 2" xfId="31152"/>
    <cellStyle name="常规 3 11 2 2 2 3" xfId="11770"/>
    <cellStyle name="常规 3 11 2 2 2 4" xfId="26942"/>
    <cellStyle name="常规 3 11 2 2 3" xfId="12859"/>
    <cellStyle name="常规 3 11 2 2 3 2" xfId="31151"/>
    <cellStyle name="常规 3 11 2 2 4" xfId="11771"/>
    <cellStyle name="常规 3 11 2 2 5" xfId="23314"/>
    <cellStyle name="常规 3 11 2 3" xfId="2390"/>
    <cellStyle name="常规 3 11 2 3 2" xfId="7758"/>
    <cellStyle name="常规 3 11 2 3 2 2" xfId="12862"/>
    <cellStyle name="常规 3 11 2 3 2 2 2" xfId="31154"/>
    <cellStyle name="常规 3 11 2 3 2 3" xfId="11768"/>
    <cellStyle name="常规 3 11 2 3 2 4" xfId="26943"/>
    <cellStyle name="常规 3 11 2 3 3" xfId="12861"/>
    <cellStyle name="常规 3 11 2 3 3 2" xfId="31153"/>
    <cellStyle name="常规 3 11 2 3 4" xfId="11769"/>
    <cellStyle name="常规 3 11 2 3 5" xfId="23315"/>
    <cellStyle name="常规 3 11 2 4" xfId="2391"/>
    <cellStyle name="常规 3 11 2 4 2" xfId="7759"/>
    <cellStyle name="常规 3 11 2 4 2 2" xfId="12864"/>
    <cellStyle name="常规 3 11 2 4 2 2 2" xfId="31156"/>
    <cellStyle name="常规 3 11 2 4 2 3" xfId="11766"/>
    <cellStyle name="常规 3 11 2 4 2 4" xfId="26944"/>
    <cellStyle name="常规 3 11 2 4 3" xfId="12863"/>
    <cellStyle name="常规 3 11 2 4 3 2" xfId="31155"/>
    <cellStyle name="常规 3 11 2 4 4" xfId="11767"/>
    <cellStyle name="常规 3 11 2 4 5" xfId="23316"/>
    <cellStyle name="常规 3 11 2 5" xfId="7756"/>
    <cellStyle name="常规 3 11 2 5 2" xfId="12865"/>
    <cellStyle name="常规 3 11 2 5 2 2" xfId="31157"/>
    <cellStyle name="常规 3 11 2 5 3" xfId="11765"/>
    <cellStyle name="常规 3 11 2 5 4" xfId="26941"/>
    <cellStyle name="常规 3 11 2 6" xfId="12858"/>
    <cellStyle name="常规 3 11 2 6 2" xfId="31150"/>
    <cellStyle name="常规 3 11 2 7" xfId="11772"/>
    <cellStyle name="常规 3 11 2 8" xfId="23313"/>
    <cellStyle name="常规 3 11 3" xfId="2392"/>
    <cellStyle name="常规 3 11 3 2" xfId="7760"/>
    <cellStyle name="常规 3 11 3 2 2" xfId="12867"/>
    <cellStyle name="常规 3 11 3 2 2 2" xfId="31159"/>
    <cellStyle name="常规 3 11 3 2 3" xfId="11763"/>
    <cellStyle name="常规 3 11 3 2 4" xfId="26945"/>
    <cellStyle name="常规 3 11 3 3" xfId="12866"/>
    <cellStyle name="常规 3 11 3 3 2" xfId="31158"/>
    <cellStyle name="常规 3 11 3 4" xfId="11764"/>
    <cellStyle name="常规 3 11 3 5" xfId="23317"/>
    <cellStyle name="常规 3 11 4" xfId="2393"/>
    <cellStyle name="常规 3 11 4 2" xfId="7761"/>
    <cellStyle name="常规 3 11 4 2 2" xfId="12869"/>
    <cellStyle name="常规 3 11 4 2 2 2" xfId="31161"/>
    <cellStyle name="常规 3 11 4 2 3" xfId="11761"/>
    <cellStyle name="常规 3 11 4 2 4" xfId="26946"/>
    <cellStyle name="常规 3 11 4 3" xfId="12868"/>
    <cellStyle name="常规 3 11 4 3 2" xfId="31160"/>
    <cellStyle name="常规 3 11 4 4" xfId="11762"/>
    <cellStyle name="常规 3 11 4 5" xfId="23318"/>
    <cellStyle name="常规 3 11 5" xfId="7755"/>
    <cellStyle name="常规 3 11 5 2" xfId="12870"/>
    <cellStyle name="常规 3 11 5 2 2" xfId="31162"/>
    <cellStyle name="常规 3 11 5 3" xfId="11760"/>
    <cellStyle name="常规 3 11 5 4" xfId="26940"/>
    <cellStyle name="常规 3 11 6" xfId="12871"/>
    <cellStyle name="常规 3 11 6 2" xfId="11759"/>
    <cellStyle name="常规 3 11 6 3" xfId="31163"/>
    <cellStyle name="常规 3 11 7" xfId="12857"/>
    <cellStyle name="常规 3 11 7 2" xfId="31149"/>
    <cellStyle name="常规 3 11 8" xfId="11773"/>
    <cellStyle name="常规 3 11 9" xfId="23312"/>
    <cellStyle name="常规 3 12" xfId="2394"/>
    <cellStyle name="常规 3 12 10" xfId="11758"/>
    <cellStyle name="常规 3 12 11" xfId="23319"/>
    <cellStyle name="常规 3 12 2" xfId="2395"/>
    <cellStyle name="常规 3 12 2 2" xfId="2396"/>
    <cellStyle name="常规 3 12 2 2 2" xfId="7764"/>
    <cellStyle name="常规 3 12 2 2 2 2" xfId="12875"/>
    <cellStyle name="常规 3 12 2 2 2 2 2" xfId="31167"/>
    <cellStyle name="常规 3 12 2 2 2 3" xfId="11755"/>
    <cellStyle name="常规 3 12 2 2 2 4" xfId="26949"/>
    <cellStyle name="常规 3 12 2 2 3" xfId="12874"/>
    <cellStyle name="常规 3 12 2 2 3 2" xfId="31166"/>
    <cellStyle name="常规 3 12 2 2 4" xfId="11756"/>
    <cellStyle name="常规 3 12 2 2 5" xfId="23321"/>
    <cellStyle name="常规 3 12 2 3" xfId="2397"/>
    <cellStyle name="常规 3 12 2 3 2" xfId="7765"/>
    <cellStyle name="常规 3 12 2 3 2 2" xfId="12877"/>
    <cellStyle name="常规 3 12 2 3 2 2 2" xfId="31169"/>
    <cellStyle name="常规 3 12 2 3 2 3" xfId="11753"/>
    <cellStyle name="常规 3 12 2 3 2 4" xfId="26950"/>
    <cellStyle name="常规 3 12 2 3 3" xfId="12876"/>
    <cellStyle name="常规 3 12 2 3 3 2" xfId="31168"/>
    <cellStyle name="常规 3 12 2 3 4" xfId="11754"/>
    <cellStyle name="常规 3 12 2 3 5" xfId="23322"/>
    <cellStyle name="常规 3 12 2 4" xfId="2398"/>
    <cellStyle name="常规 3 12 2 4 2" xfId="7766"/>
    <cellStyle name="常规 3 12 2 4 2 2" xfId="12879"/>
    <cellStyle name="常规 3 12 2 4 2 2 2" xfId="31171"/>
    <cellStyle name="常规 3 12 2 4 2 3" xfId="11751"/>
    <cellStyle name="常规 3 12 2 4 2 4" xfId="26951"/>
    <cellStyle name="常规 3 12 2 4 3" xfId="12878"/>
    <cellStyle name="常规 3 12 2 4 3 2" xfId="31170"/>
    <cellStyle name="常规 3 12 2 4 4" xfId="11752"/>
    <cellStyle name="常规 3 12 2 4 5" xfId="23323"/>
    <cellStyle name="常规 3 12 2 5" xfId="7763"/>
    <cellStyle name="常规 3 12 2 5 2" xfId="12880"/>
    <cellStyle name="常规 3 12 2 5 2 2" xfId="31172"/>
    <cellStyle name="常规 3 12 2 5 3" xfId="11750"/>
    <cellStyle name="常规 3 12 2 5 4" xfId="26948"/>
    <cellStyle name="常规 3 12 2 6" xfId="12873"/>
    <cellStyle name="常规 3 12 2 6 2" xfId="31165"/>
    <cellStyle name="常规 3 12 2 7" xfId="11757"/>
    <cellStyle name="常规 3 12 2 8" xfId="23320"/>
    <cellStyle name="常规 3 12 3" xfId="2399"/>
    <cellStyle name="常规 3 12 3 2" xfId="2400"/>
    <cellStyle name="常规 3 12 3 2 2" xfId="7768"/>
    <cellStyle name="常规 3 12 3 2 2 2" xfId="12883"/>
    <cellStyle name="常规 3 12 3 2 2 2 2" xfId="31175"/>
    <cellStyle name="常规 3 12 3 2 2 3" xfId="11747"/>
    <cellStyle name="常规 3 12 3 2 2 4" xfId="26953"/>
    <cellStyle name="常规 3 12 3 2 3" xfId="12882"/>
    <cellStyle name="常规 3 12 3 2 3 2" xfId="31174"/>
    <cellStyle name="常规 3 12 3 2 4" xfId="11748"/>
    <cellStyle name="常规 3 12 3 2 5" xfId="23325"/>
    <cellStyle name="常规 3 12 3 3" xfId="2401"/>
    <cellStyle name="常规 3 12 3 3 2" xfId="7769"/>
    <cellStyle name="常规 3 12 3 3 2 2" xfId="12885"/>
    <cellStyle name="常规 3 12 3 3 2 2 2" xfId="31177"/>
    <cellStyle name="常规 3 12 3 3 2 3" xfId="11745"/>
    <cellStyle name="常规 3 12 3 3 2 4" xfId="26954"/>
    <cellStyle name="常规 3 12 3 3 3" xfId="12884"/>
    <cellStyle name="常规 3 12 3 3 3 2" xfId="31176"/>
    <cellStyle name="常规 3 12 3 3 4" xfId="11746"/>
    <cellStyle name="常规 3 12 3 3 5" xfId="23326"/>
    <cellStyle name="常规 3 12 3 4" xfId="7767"/>
    <cellStyle name="常规 3 12 3 4 2" xfId="12886"/>
    <cellStyle name="常规 3 12 3 4 2 2" xfId="31178"/>
    <cellStyle name="常规 3 12 3 4 3" xfId="11744"/>
    <cellStyle name="常规 3 12 3 4 4" xfId="26952"/>
    <cellStyle name="常规 3 12 3 5" xfId="12881"/>
    <cellStyle name="常规 3 12 3 5 2" xfId="31173"/>
    <cellStyle name="常规 3 12 3 6" xfId="11749"/>
    <cellStyle name="常规 3 12 3 7" xfId="23324"/>
    <cellStyle name="常规 3 12 4" xfId="2402"/>
    <cellStyle name="常规 3 12 4 2" xfId="7770"/>
    <cellStyle name="常规 3 12 4 2 2" xfId="12888"/>
    <cellStyle name="常规 3 12 4 2 2 2" xfId="31180"/>
    <cellStyle name="常规 3 12 4 2 3" xfId="11742"/>
    <cellStyle name="常规 3 12 4 2 4" xfId="26955"/>
    <cellStyle name="常规 3 12 4 3" xfId="12887"/>
    <cellStyle name="常规 3 12 4 3 2" xfId="31179"/>
    <cellStyle name="常规 3 12 4 4" xfId="11743"/>
    <cellStyle name="常规 3 12 4 5" xfId="23327"/>
    <cellStyle name="常规 3 12 5" xfId="2403"/>
    <cellStyle name="常规 3 12 5 2" xfId="7771"/>
    <cellStyle name="常规 3 12 5 2 2" xfId="12890"/>
    <cellStyle name="常规 3 12 5 2 2 2" xfId="31182"/>
    <cellStyle name="常规 3 12 5 2 3" xfId="11740"/>
    <cellStyle name="常规 3 12 5 2 4" xfId="26956"/>
    <cellStyle name="常规 3 12 5 3" xfId="12889"/>
    <cellStyle name="常规 3 12 5 3 2" xfId="31181"/>
    <cellStyle name="常规 3 12 5 4" xfId="11741"/>
    <cellStyle name="常规 3 12 5 5" xfId="23328"/>
    <cellStyle name="常规 3 12 6" xfId="2404"/>
    <cellStyle name="常规 3 12 6 2" xfId="7772"/>
    <cellStyle name="常规 3 12 6 2 2" xfId="12892"/>
    <cellStyle name="常规 3 12 6 2 2 2" xfId="31184"/>
    <cellStyle name="常规 3 12 6 2 3" xfId="11738"/>
    <cellStyle name="常规 3 12 6 2 4" xfId="26957"/>
    <cellStyle name="常规 3 12 6 3" xfId="12891"/>
    <cellStyle name="常规 3 12 6 3 2" xfId="31183"/>
    <cellStyle name="常规 3 12 6 4" xfId="11739"/>
    <cellStyle name="常规 3 12 6 5" xfId="23329"/>
    <cellStyle name="常规 3 12 7" xfId="7762"/>
    <cellStyle name="常规 3 12 7 2" xfId="12893"/>
    <cellStyle name="常规 3 12 7 2 2" xfId="31185"/>
    <cellStyle name="常规 3 12 7 3" xfId="11737"/>
    <cellStyle name="常规 3 12 7 4" xfId="26947"/>
    <cellStyle name="常规 3 12 8" xfId="12894"/>
    <cellStyle name="常规 3 12 8 2" xfId="11736"/>
    <cellStyle name="常规 3 12 8 3" xfId="31186"/>
    <cellStyle name="常规 3 12 9" xfId="12872"/>
    <cellStyle name="常规 3 12 9 2" xfId="31164"/>
    <cellStyle name="常规 3 13" xfId="2405"/>
    <cellStyle name="常规 3 13 2" xfId="2406"/>
    <cellStyle name="常规 3 13 2 2" xfId="7774"/>
    <cellStyle name="常规 3 13 2 2 2" xfId="12897"/>
    <cellStyle name="常规 3 13 2 2 2 2" xfId="31189"/>
    <cellStyle name="常规 3 13 2 2 3" xfId="11733"/>
    <cellStyle name="常规 3 13 2 2 4" xfId="26959"/>
    <cellStyle name="常规 3 13 2 3" xfId="12896"/>
    <cellStyle name="常规 3 13 2 3 2" xfId="31188"/>
    <cellStyle name="常规 3 13 2 4" xfId="11734"/>
    <cellStyle name="常规 3 13 2 5" xfId="23331"/>
    <cellStyle name="常规 3 13 3" xfId="2407"/>
    <cellStyle name="常规 3 13 3 2" xfId="7775"/>
    <cellStyle name="常规 3 13 3 2 2" xfId="12899"/>
    <cellStyle name="常规 3 13 3 2 2 2" xfId="31191"/>
    <cellStyle name="常规 3 13 3 2 3" xfId="11731"/>
    <cellStyle name="常规 3 13 3 2 4" xfId="26960"/>
    <cellStyle name="常规 3 13 3 3" xfId="12898"/>
    <cellStyle name="常规 3 13 3 3 2" xfId="31190"/>
    <cellStyle name="常规 3 13 3 4" xfId="11732"/>
    <cellStyle name="常规 3 13 3 5" xfId="23332"/>
    <cellStyle name="常规 3 13 4" xfId="2408"/>
    <cellStyle name="常规 3 13 4 2" xfId="7776"/>
    <cellStyle name="常规 3 13 4 2 2" xfId="12901"/>
    <cellStyle name="常规 3 13 4 2 2 2" xfId="31193"/>
    <cellStyle name="常规 3 13 4 2 3" xfId="11729"/>
    <cellStyle name="常规 3 13 4 2 4" xfId="26961"/>
    <cellStyle name="常规 3 13 4 3" xfId="12900"/>
    <cellStyle name="常规 3 13 4 3 2" xfId="31192"/>
    <cellStyle name="常规 3 13 4 4" xfId="11730"/>
    <cellStyle name="常规 3 13 4 5" xfId="23333"/>
    <cellStyle name="常规 3 13 5" xfId="7773"/>
    <cellStyle name="常规 3 13 5 2" xfId="12902"/>
    <cellStyle name="常规 3 13 5 2 2" xfId="31194"/>
    <cellStyle name="常规 3 13 5 3" xfId="11728"/>
    <cellStyle name="常规 3 13 5 4" xfId="26958"/>
    <cellStyle name="常规 3 13 6" xfId="12895"/>
    <cellStyle name="常规 3 13 6 2" xfId="31187"/>
    <cellStyle name="常规 3 13 7" xfId="11735"/>
    <cellStyle name="常规 3 13 8" xfId="23330"/>
    <cellStyle name="常规 3 14" xfId="2409"/>
    <cellStyle name="常规 3 14 2" xfId="7777"/>
    <cellStyle name="常规 3 14 2 2" xfId="12904"/>
    <cellStyle name="常规 3 14 2 2 2" xfId="31196"/>
    <cellStyle name="常规 3 14 2 3" xfId="11726"/>
    <cellStyle name="常规 3 14 2 4" xfId="26962"/>
    <cellStyle name="常规 3 14 3" xfId="12903"/>
    <cellStyle name="常规 3 14 3 2" xfId="31195"/>
    <cellStyle name="常规 3 14 4" xfId="11727"/>
    <cellStyle name="常规 3 14 5" xfId="23334"/>
    <cellStyle name="常规 3 15" xfId="2410"/>
    <cellStyle name="常规 3 15 2" xfId="7778"/>
    <cellStyle name="常规 3 15 2 2" xfId="12906"/>
    <cellStyle name="常规 3 15 2 2 2" xfId="31198"/>
    <cellStyle name="常规 3 15 2 3" xfId="11724"/>
    <cellStyle name="常规 3 15 2 4" xfId="26963"/>
    <cellStyle name="常规 3 15 3" xfId="12905"/>
    <cellStyle name="常规 3 15 3 2" xfId="31197"/>
    <cellStyle name="常规 3 15 4" xfId="11725"/>
    <cellStyle name="常规 3 15 5" xfId="23335"/>
    <cellStyle name="常规 3 16" xfId="7747"/>
    <cellStyle name="常规 3 16 2" xfId="12907"/>
    <cellStyle name="常规 3 16 2 2" xfId="31199"/>
    <cellStyle name="常规 3 16 3" xfId="11723"/>
    <cellStyle name="常规 3 16 4" xfId="26932"/>
    <cellStyle name="常规 3 17" xfId="12908"/>
    <cellStyle name="常规 3 17 2" xfId="11722"/>
    <cellStyle name="常规 3 17 3" xfId="31200"/>
    <cellStyle name="常规 3 18" xfId="12841"/>
    <cellStyle name="常规 3 18 2" xfId="31133"/>
    <cellStyle name="常规 3 19" xfId="11789"/>
    <cellStyle name="常规 3 2" xfId="2411"/>
    <cellStyle name="常规 3 2 10" xfId="2412"/>
    <cellStyle name="常规 3 2 10 2" xfId="7780"/>
    <cellStyle name="常规 3 2 10 2 2" xfId="12911"/>
    <cellStyle name="常规 3 2 10 2 2 2" xfId="31203"/>
    <cellStyle name="常规 3 2 10 2 3" xfId="11719"/>
    <cellStyle name="常规 3 2 10 2 4" xfId="26965"/>
    <cellStyle name="常规 3 2 10 3" xfId="12910"/>
    <cellStyle name="常规 3 2 10 3 2" xfId="31202"/>
    <cellStyle name="常规 3 2 10 4" xfId="11720"/>
    <cellStyle name="常规 3 2 10 5" xfId="23337"/>
    <cellStyle name="常规 3 2 11" xfId="2413"/>
    <cellStyle name="常规 3 2 11 2" xfId="7781"/>
    <cellStyle name="常规 3 2 11 2 2" xfId="12913"/>
    <cellStyle name="常规 3 2 11 2 2 2" xfId="31205"/>
    <cellStyle name="常规 3 2 11 2 3" xfId="11717"/>
    <cellStyle name="常规 3 2 11 2 4" xfId="26966"/>
    <cellStyle name="常规 3 2 11 3" xfId="12912"/>
    <cellStyle name="常规 3 2 11 3 2" xfId="31204"/>
    <cellStyle name="常规 3 2 11 4" xfId="11718"/>
    <cellStyle name="常规 3 2 11 5" xfId="23338"/>
    <cellStyle name="常规 3 2 12" xfId="7779"/>
    <cellStyle name="常规 3 2 12 2" xfId="12914"/>
    <cellStyle name="常规 3 2 12 2 2" xfId="31206"/>
    <cellStyle name="常规 3 2 12 3" xfId="11716"/>
    <cellStyle name="常规 3 2 12 4" xfId="26964"/>
    <cellStyle name="常规 3 2 13" xfId="12915"/>
    <cellStyle name="常规 3 2 13 2" xfId="11715"/>
    <cellStyle name="常规 3 2 13 3" xfId="31207"/>
    <cellStyle name="常规 3 2 14" xfId="12909"/>
    <cellStyle name="常规 3 2 14 2" xfId="31201"/>
    <cellStyle name="常规 3 2 15" xfId="11721"/>
    <cellStyle name="常规 3 2 16" xfId="23336"/>
    <cellStyle name="常规 3 2 2" xfId="2414"/>
    <cellStyle name="常规 3 2 2 10" xfId="7782"/>
    <cellStyle name="常规 3 2 2 10 2" xfId="12917"/>
    <cellStyle name="常规 3 2 2 10 2 2" xfId="31209"/>
    <cellStyle name="常规 3 2 2 10 3" xfId="11712"/>
    <cellStyle name="常规 3 2 2 10 4" xfId="26967"/>
    <cellStyle name="常规 3 2 2 11" xfId="12918"/>
    <cellStyle name="常规 3 2 2 11 2" xfId="11709"/>
    <cellStyle name="常规 3 2 2 11 3" xfId="31210"/>
    <cellStyle name="常规 3 2 2 12" xfId="12916"/>
    <cellStyle name="常规 3 2 2 12 2" xfId="31208"/>
    <cellStyle name="常规 3 2 2 13" xfId="11714"/>
    <cellStyle name="常规 3 2 2 14" xfId="23339"/>
    <cellStyle name="常规 3 2 2 2" xfId="2415"/>
    <cellStyle name="常规 3 2 2 2 10" xfId="12919"/>
    <cellStyle name="常规 3 2 2 2 10 2" xfId="31211"/>
    <cellStyle name="常规 3 2 2 2 11" xfId="11708"/>
    <cellStyle name="常规 3 2 2 2 12" xfId="23340"/>
    <cellStyle name="常规 3 2 2 2 2" xfId="2416"/>
    <cellStyle name="常规 3 2 2 2 2 2" xfId="2417"/>
    <cellStyle name="常规 3 2 2 2 2 2 2" xfId="7785"/>
    <cellStyle name="常规 3 2 2 2 2 2 2 2" xfId="12922"/>
    <cellStyle name="常规 3 2 2 2 2 2 2 2 2" xfId="31214"/>
    <cellStyle name="常规 3 2 2 2 2 2 2 3" xfId="11701"/>
    <cellStyle name="常规 3 2 2 2 2 2 2 4" xfId="26970"/>
    <cellStyle name="常规 3 2 2 2 2 2 3" xfId="12921"/>
    <cellStyle name="常规 3 2 2 2 2 2 3 2" xfId="31213"/>
    <cellStyle name="常规 3 2 2 2 2 2 4" xfId="11704"/>
    <cellStyle name="常规 3 2 2 2 2 2 5" xfId="23342"/>
    <cellStyle name="常规 3 2 2 2 2 3" xfId="7784"/>
    <cellStyle name="常规 3 2 2 2 2 3 2" xfId="12923"/>
    <cellStyle name="常规 3 2 2 2 2 3 2 2" xfId="31215"/>
    <cellStyle name="常规 3 2 2 2 2 3 3" xfId="11700"/>
    <cellStyle name="常规 3 2 2 2 2 3 4" xfId="26969"/>
    <cellStyle name="常规 3 2 2 2 2 4" xfId="12924"/>
    <cellStyle name="常规 3 2 2 2 2 4 2" xfId="11697"/>
    <cellStyle name="常规 3 2 2 2 2 4 3" xfId="31216"/>
    <cellStyle name="常规 3 2 2 2 2 5" xfId="12920"/>
    <cellStyle name="常规 3 2 2 2 2 5 2" xfId="31212"/>
    <cellStyle name="常规 3 2 2 2 2 6" xfId="11705"/>
    <cellStyle name="常规 3 2 2 2 2 7" xfId="23341"/>
    <cellStyle name="常规 3 2 2 2 3" xfId="2418"/>
    <cellStyle name="常规 3 2 2 2 3 2" xfId="2419"/>
    <cellStyle name="常规 3 2 2 2 3 2 2" xfId="7787"/>
    <cellStyle name="常规 3 2 2 2 3 2 2 2" xfId="12927"/>
    <cellStyle name="常规 3 2 2 2 3 2 2 2 2" xfId="31219"/>
    <cellStyle name="常规 3 2 2 2 3 2 2 3" xfId="11692"/>
    <cellStyle name="常规 3 2 2 2 3 2 2 4" xfId="26972"/>
    <cellStyle name="常规 3 2 2 2 3 2 3" xfId="12926"/>
    <cellStyle name="常规 3 2 2 2 3 2 3 2" xfId="31218"/>
    <cellStyle name="常规 3 2 2 2 3 2 4" xfId="11693"/>
    <cellStyle name="常规 3 2 2 2 3 2 5" xfId="23344"/>
    <cellStyle name="常规 3 2 2 2 3 3" xfId="7786"/>
    <cellStyle name="常规 3 2 2 2 3 3 2" xfId="12928"/>
    <cellStyle name="常规 3 2 2 2 3 3 2 2" xfId="31220"/>
    <cellStyle name="常规 3 2 2 2 3 3 3" xfId="11689"/>
    <cellStyle name="常规 3 2 2 2 3 3 4" xfId="26971"/>
    <cellStyle name="常规 3 2 2 2 3 4" xfId="12929"/>
    <cellStyle name="常规 3 2 2 2 3 4 2" xfId="11688"/>
    <cellStyle name="常规 3 2 2 2 3 4 3" xfId="31221"/>
    <cellStyle name="常规 3 2 2 2 3 5" xfId="12925"/>
    <cellStyle name="常规 3 2 2 2 3 5 2" xfId="31217"/>
    <cellStyle name="常规 3 2 2 2 3 6" xfId="11696"/>
    <cellStyle name="常规 3 2 2 2 3 7" xfId="23343"/>
    <cellStyle name="常规 3 2 2 2 4" xfId="2420"/>
    <cellStyle name="常规 3 2 2 2 4 2" xfId="2421"/>
    <cellStyle name="常规 3 2 2 2 4 2 2" xfId="2422"/>
    <cellStyle name="常规 3 2 2 2 4 2 2 2" xfId="7790"/>
    <cellStyle name="常规 3 2 2 2 4 2 2 2 2" xfId="12933"/>
    <cellStyle name="常规 3 2 2 2 4 2 2 2 2 2" xfId="31225"/>
    <cellStyle name="常规 3 2 2 2 4 2 2 2 3" xfId="11682"/>
    <cellStyle name="常规 3 2 2 2 4 2 2 2 4" xfId="26975"/>
    <cellStyle name="常规 3 2 2 2 4 2 2 3" xfId="12932"/>
    <cellStyle name="常规 3 2 2 2 4 2 2 3 2" xfId="31224"/>
    <cellStyle name="常规 3 2 2 2 4 2 2 4" xfId="11683"/>
    <cellStyle name="常规 3 2 2 2 4 2 2 5" xfId="23347"/>
    <cellStyle name="常规 3 2 2 2 4 2 3" xfId="2423"/>
    <cellStyle name="常规 3 2 2 2 4 2 3 2" xfId="7791"/>
    <cellStyle name="常规 3 2 2 2 4 2 3 2 2" xfId="12935"/>
    <cellStyle name="常规 3 2 2 2 4 2 3 2 2 2" xfId="31227"/>
    <cellStyle name="常规 3 2 2 2 4 2 3 2 3" xfId="11680"/>
    <cellStyle name="常规 3 2 2 2 4 2 3 2 4" xfId="26976"/>
    <cellStyle name="常规 3 2 2 2 4 2 3 3" xfId="12934"/>
    <cellStyle name="常规 3 2 2 2 4 2 3 3 2" xfId="31226"/>
    <cellStyle name="常规 3 2 2 2 4 2 3 4" xfId="11681"/>
    <cellStyle name="常规 3 2 2 2 4 2 3 5" xfId="23348"/>
    <cellStyle name="常规 3 2 2 2 4 2 4" xfId="2424"/>
    <cellStyle name="常规 3 2 2 2 4 2 4 2" xfId="7792"/>
    <cellStyle name="常规 3 2 2 2 4 2 4 2 2" xfId="12937"/>
    <cellStyle name="常规 3 2 2 2 4 2 4 2 2 2" xfId="31229"/>
    <cellStyle name="常规 3 2 2 2 4 2 4 2 3" xfId="11678"/>
    <cellStyle name="常规 3 2 2 2 4 2 4 2 4" xfId="26977"/>
    <cellStyle name="常规 3 2 2 2 4 2 4 3" xfId="12936"/>
    <cellStyle name="常规 3 2 2 2 4 2 4 3 2" xfId="31228"/>
    <cellStyle name="常规 3 2 2 2 4 2 4 4" xfId="11679"/>
    <cellStyle name="常规 3 2 2 2 4 2 4 5" xfId="23349"/>
    <cellStyle name="常规 3 2 2 2 4 2 5" xfId="7789"/>
    <cellStyle name="常规 3 2 2 2 4 2 5 2" xfId="12938"/>
    <cellStyle name="常规 3 2 2 2 4 2 5 2 2" xfId="31230"/>
    <cellStyle name="常规 3 2 2 2 4 2 5 3" xfId="11677"/>
    <cellStyle name="常规 3 2 2 2 4 2 5 4" xfId="26974"/>
    <cellStyle name="常规 3 2 2 2 4 2 6" xfId="12931"/>
    <cellStyle name="常规 3 2 2 2 4 2 6 2" xfId="31223"/>
    <cellStyle name="常规 3 2 2 2 4 2 7" xfId="11684"/>
    <cellStyle name="常规 3 2 2 2 4 2 8" xfId="23346"/>
    <cellStyle name="常规 3 2 2 2 4 3" xfId="2425"/>
    <cellStyle name="常规 3 2 2 2 4 3 2" xfId="7793"/>
    <cellStyle name="常规 3 2 2 2 4 3 2 2" xfId="12940"/>
    <cellStyle name="常规 3 2 2 2 4 3 2 2 2" xfId="31232"/>
    <cellStyle name="常规 3 2 2 2 4 3 2 3" xfId="11675"/>
    <cellStyle name="常规 3 2 2 2 4 3 2 4" xfId="26978"/>
    <cellStyle name="常规 3 2 2 2 4 3 3" xfId="12939"/>
    <cellStyle name="常规 3 2 2 2 4 3 3 2" xfId="31231"/>
    <cellStyle name="常规 3 2 2 2 4 3 4" xfId="11676"/>
    <cellStyle name="常规 3 2 2 2 4 3 5" xfId="23350"/>
    <cellStyle name="常规 3 2 2 2 4 4" xfId="2426"/>
    <cellStyle name="常规 3 2 2 2 4 4 2" xfId="7794"/>
    <cellStyle name="常规 3 2 2 2 4 4 2 2" xfId="12942"/>
    <cellStyle name="常规 3 2 2 2 4 4 2 2 2" xfId="31234"/>
    <cellStyle name="常规 3 2 2 2 4 4 2 3" xfId="11673"/>
    <cellStyle name="常规 3 2 2 2 4 4 2 4" xfId="26979"/>
    <cellStyle name="常规 3 2 2 2 4 4 3" xfId="12941"/>
    <cellStyle name="常规 3 2 2 2 4 4 3 2" xfId="31233"/>
    <cellStyle name="常规 3 2 2 2 4 4 4" xfId="11674"/>
    <cellStyle name="常规 3 2 2 2 4 4 5" xfId="23351"/>
    <cellStyle name="常规 3 2 2 2 4 5" xfId="7788"/>
    <cellStyle name="常规 3 2 2 2 4 5 2" xfId="12943"/>
    <cellStyle name="常规 3 2 2 2 4 5 2 2" xfId="31235"/>
    <cellStyle name="常规 3 2 2 2 4 5 3" xfId="11672"/>
    <cellStyle name="常规 3 2 2 2 4 5 4" xfId="26973"/>
    <cellStyle name="常规 3 2 2 2 4 6" xfId="12944"/>
    <cellStyle name="常规 3 2 2 2 4 6 2" xfId="11671"/>
    <cellStyle name="常规 3 2 2 2 4 6 3" xfId="31236"/>
    <cellStyle name="常规 3 2 2 2 4 7" xfId="12930"/>
    <cellStyle name="常规 3 2 2 2 4 7 2" xfId="31222"/>
    <cellStyle name="常规 3 2 2 2 4 8" xfId="11685"/>
    <cellStyle name="常规 3 2 2 2 4 9" xfId="23345"/>
    <cellStyle name="常规 3 2 2 2 5" xfId="2427"/>
    <cellStyle name="常规 3 2 2 2 5 2" xfId="2428"/>
    <cellStyle name="常规 3 2 2 2 5 2 2" xfId="7796"/>
    <cellStyle name="常规 3 2 2 2 5 2 2 2" xfId="12947"/>
    <cellStyle name="常规 3 2 2 2 5 2 2 2 2" xfId="31239"/>
    <cellStyle name="常规 3 2 2 2 5 2 2 3" xfId="11668"/>
    <cellStyle name="常规 3 2 2 2 5 2 2 4" xfId="26981"/>
    <cellStyle name="常规 3 2 2 2 5 2 3" xfId="12946"/>
    <cellStyle name="常规 3 2 2 2 5 2 3 2" xfId="31238"/>
    <cellStyle name="常规 3 2 2 2 5 2 4" xfId="11669"/>
    <cellStyle name="常规 3 2 2 2 5 2 5" xfId="23353"/>
    <cellStyle name="常规 3 2 2 2 5 3" xfId="2429"/>
    <cellStyle name="常规 3 2 2 2 5 3 2" xfId="7797"/>
    <cellStyle name="常规 3 2 2 2 5 3 2 2" xfId="12949"/>
    <cellStyle name="常规 3 2 2 2 5 3 2 2 2" xfId="31241"/>
    <cellStyle name="常规 3 2 2 2 5 3 2 3" xfId="11666"/>
    <cellStyle name="常规 3 2 2 2 5 3 2 4" xfId="26982"/>
    <cellStyle name="常规 3 2 2 2 5 3 3" xfId="12948"/>
    <cellStyle name="常规 3 2 2 2 5 3 3 2" xfId="31240"/>
    <cellStyle name="常规 3 2 2 2 5 3 4" xfId="11667"/>
    <cellStyle name="常规 3 2 2 2 5 3 5" xfId="23354"/>
    <cellStyle name="常规 3 2 2 2 5 4" xfId="7795"/>
    <cellStyle name="常规 3 2 2 2 5 4 2" xfId="12950"/>
    <cellStyle name="常规 3 2 2 2 5 4 2 2" xfId="31242"/>
    <cellStyle name="常规 3 2 2 2 5 4 3" xfId="11665"/>
    <cellStyle name="常规 3 2 2 2 5 4 4" xfId="26980"/>
    <cellStyle name="常规 3 2 2 2 5 5" xfId="12945"/>
    <cellStyle name="常规 3 2 2 2 5 5 2" xfId="31237"/>
    <cellStyle name="常规 3 2 2 2 5 6" xfId="11670"/>
    <cellStyle name="常规 3 2 2 2 5 7" xfId="23352"/>
    <cellStyle name="常规 3 2 2 2 6" xfId="2430"/>
    <cellStyle name="常规 3 2 2 2 6 2" xfId="7798"/>
    <cellStyle name="常规 3 2 2 2 6 2 2" xfId="12952"/>
    <cellStyle name="常规 3 2 2 2 6 2 2 2" xfId="31244"/>
    <cellStyle name="常规 3 2 2 2 6 2 3" xfId="11663"/>
    <cellStyle name="常规 3 2 2 2 6 2 4" xfId="26983"/>
    <cellStyle name="常规 3 2 2 2 6 3" xfId="12951"/>
    <cellStyle name="常规 3 2 2 2 6 3 2" xfId="31243"/>
    <cellStyle name="常规 3 2 2 2 6 4" xfId="11664"/>
    <cellStyle name="常规 3 2 2 2 6 5" xfId="23355"/>
    <cellStyle name="常规 3 2 2 2 7" xfId="2431"/>
    <cellStyle name="常规 3 2 2 2 7 2" xfId="7799"/>
    <cellStyle name="常规 3 2 2 2 7 2 2" xfId="12954"/>
    <cellStyle name="常规 3 2 2 2 7 2 2 2" xfId="31246"/>
    <cellStyle name="常规 3 2 2 2 7 2 3" xfId="11661"/>
    <cellStyle name="常规 3 2 2 2 7 2 4" xfId="26984"/>
    <cellStyle name="常规 3 2 2 2 7 3" xfId="12953"/>
    <cellStyle name="常规 3 2 2 2 7 3 2" xfId="31245"/>
    <cellStyle name="常规 3 2 2 2 7 4" xfId="11662"/>
    <cellStyle name="常规 3 2 2 2 7 5" xfId="23356"/>
    <cellStyle name="常规 3 2 2 2 8" xfId="7783"/>
    <cellStyle name="常规 3 2 2 2 8 2" xfId="12955"/>
    <cellStyle name="常规 3 2 2 2 8 2 2" xfId="31247"/>
    <cellStyle name="常规 3 2 2 2 8 3" xfId="11660"/>
    <cellStyle name="常规 3 2 2 2 8 4" xfId="26968"/>
    <cellStyle name="常规 3 2 2 2 9" xfId="12956"/>
    <cellStyle name="常规 3 2 2 2 9 2" xfId="11659"/>
    <cellStyle name="常规 3 2 2 2 9 3" xfId="31248"/>
    <cellStyle name="常规 3 2 2 3" xfId="2432"/>
    <cellStyle name="常规 3 2 2 3 2" xfId="2433"/>
    <cellStyle name="常规 3 2 2 3 2 2" xfId="2434"/>
    <cellStyle name="常规 3 2 2 3 2 2 2" xfId="7802"/>
    <cellStyle name="常规 3 2 2 3 2 2 2 2" xfId="12960"/>
    <cellStyle name="常规 3 2 2 3 2 2 2 2 2" xfId="31252"/>
    <cellStyle name="常规 3 2 2 3 2 2 2 3" xfId="11655"/>
    <cellStyle name="常规 3 2 2 3 2 2 2 4" xfId="26987"/>
    <cellStyle name="常规 3 2 2 3 2 2 3" xfId="12959"/>
    <cellStyle name="常规 3 2 2 3 2 2 3 2" xfId="31251"/>
    <cellStyle name="常规 3 2 2 3 2 2 4" xfId="11656"/>
    <cellStyle name="常规 3 2 2 3 2 2 5" xfId="23359"/>
    <cellStyle name="常规 3 2 2 3 2 3" xfId="2435"/>
    <cellStyle name="常规 3 2 2 3 2 3 2" xfId="7803"/>
    <cellStyle name="常规 3 2 2 3 2 3 2 2" xfId="12962"/>
    <cellStyle name="常规 3 2 2 3 2 3 2 2 2" xfId="31254"/>
    <cellStyle name="常规 3 2 2 3 2 3 2 3" xfId="11653"/>
    <cellStyle name="常规 3 2 2 3 2 3 2 4" xfId="26988"/>
    <cellStyle name="常规 3 2 2 3 2 3 3" xfId="12961"/>
    <cellStyle name="常规 3 2 2 3 2 3 3 2" xfId="31253"/>
    <cellStyle name="常规 3 2 2 3 2 3 4" xfId="11654"/>
    <cellStyle name="常规 3 2 2 3 2 3 5" xfId="23360"/>
    <cellStyle name="常规 3 2 2 3 2 4" xfId="2436"/>
    <cellStyle name="常规 3 2 2 3 2 4 2" xfId="7804"/>
    <cellStyle name="常规 3 2 2 3 2 4 2 2" xfId="12964"/>
    <cellStyle name="常规 3 2 2 3 2 4 2 2 2" xfId="31256"/>
    <cellStyle name="常规 3 2 2 3 2 4 2 3" xfId="11651"/>
    <cellStyle name="常规 3 2 2 3 2 4 2 4" xfId="26989"/>
    <cellStyle name="常规 3 2 2 3 2 4 3" xfId="12963"/>
    <cellStyle name="常规 3 2 2 3 2 4 3 2" xfId="31255"/>
    <cellStyle name="常规 3 2 2 3 2 4 4" xfId="11652"/>
    <cellStyle name="常规 3 2 2 3 2 4 5" xfId="23361"/>
    <cellStyle name="常规 3 2 2 3 2 5" xfId="7801"/>
    <cellStyle name="常规 3 2 2 3 2 5 2" xfId="12965"/>
    <cellStyle name="常规 3 2 2 3 2 5 2 2" xfId="31257"/>
    <cellStyle name="常规 3 2 2 3 2 5 3" xfId="11650"/>
    <cellStyle name="常规 3 2 2 3 2 5 4" xfId="26986"/>
    <cellStyle name="常规 3 2 2 3 2 6" xfId="12958"/>
    <cellStyle name="常规 3 2 2 3 2 6 2" xfId="31250"/>
    <cellStyle name="常规 3 2 2 3 2 7" xfId="11657"/>
    <cellStyle name="常规 3 2 2 3 2 8" xfId="23358"/>
    <cellStyle name="常规 3 2 2 3 3" xfId="2437"/>
    <cellStyle name="常规 3 2 2 3 3 2" xfId="7805"/>
    <cellStyle name="常规 3 2 2 3 3 2 2" xfId="12967"/>
    <cellStyle name="常规 3 2 2 3 3 2 2 2" xfId="31259"/>
    <cellStyle name="常规 3 2 2 3 3 2 3" xfId="11648"/>
    <cellStyle name="常规 3 2 2 3 3 2 4" xfId="26990"/>
    <cellStyle name="常规 3 2 2 3 3 3" xfId="12966"/>
    <cellStyle name="常规 3 2 2 3 3 3 2" xfId="31258"/>
    <cellStyle name="常规 3 2 2 3 3 4" xfId="11649"/>
    <cellStyle name="常规 3 2 2 3 3 5" xfId="23362"/>
    <cellStyle name="常规 3 2 2 3 4" xfId="2438"/>
    <cellStyle name="常规 3 2 2 3 4 2" xfId="7806"/>
    <cellStyle name="常规 3 2 2 3 4 2 2" xfId="12969"/>
    <cellStyle name="常规 3 2 2 3 4 2 2 2" xfId="31261"/>
    <cellStyle name="常规 3 2 2 3 4 2 3" xfId="11646"/>
    <cellStyle name="常规 3 2 2 3 4 2 4" xfId="26991"/>
    <cellStyle name="常规 3 2 2 3 4 3" xfId="12968"/>
    <cellStyle name="常规 3 2 2 3 4 3 2" xfId="31260"/>
    <cellStyle name="常规 3 2 2 3 4 4" xfId="11647"/>
    <cellStyle name="常规 3 2 2 3 4 5" xfId="23363"/>
    <cellStyle name="常规 3 2 2 3 5" xfId="7800"/>
    <cellStyle name="常规 3 2 2 3 5 2" xfId="12970"/>
    <cellStyle name="常规 3 2 2 3 5 2 2" xfId="31262"/>
    <cellStyle name="常规 3 2 2 3 5 3" xfId="11645"/>
    <cellStyle name="常规 3 2 2 3 5 4" xfId="26985"/>
    <cellStyle name="常规 3 2 2 3 6" xfId="12971"/>
    <cellStyle name="常规 3 2 2 3 6 2" xfId="11644"/>
    <cellStyle name="常规 3 2 2 3 6 3" xfId="31263"/>
    <cellStyle name="常规 3 2 2 3 7" xfId="12957"/>
    <cellStyle name="常规 3 2 2 3 7 2" xfId="31249"/>
    <cellStyle name="常规 3 2 2 3 8" xfId="11658"/>
    <cellStyle name="常规 3 2 2 3 9" xfId="23357"/>
    <cellStyle name="常规 3 2 2 4" xfId="2439"/>
    <cellStyle name="常规 3 2 2 4 2" xfId="2440"/>
    <cellStyle name="常规 3 2 2 4 2 2" xfId="2441"/>
    <cellStyle name="常规 3 2 2 4 2 2 2" xfId="7809"/>
    <cellStyle name="常规 3 2 2 4 2 2 2 2" xfId="12975"/>
    <cellStyle name="常规 3 2 2 4 2 2 2 2 2" xfId="31267"/>
    <cellStyle name="常规 3 2 2 4 2 2 2 3" xfId="11640"/>
    <cellStyle name="常规 3 2 2 4 2 2 2 4" xfId="26994"/>
    <cellStyle name="常规 3 2 2 4 2 2 3" xfId="12974"/>
    <cellStyle name="常规 3 2 2 4 2 2 3 2" xfId="31266"/>
    <cellStyle name="常规 3 2 2 4 2 2 4" xfId="11641"/>
    <cellStyle name="常规 3 2 2 4 2 2 5" xfId="23366"/>
    <cellStyle name="常规 3 2 2 4 2 3" xfId="2442"/>
    <cellStyle name="常规 3 2 2 4 2 3 2" xfId="7810"/>
    <cellStyle name="常规 3 2 2 4 2 3 2 2" xfId="12977"/>
    <cellStyle name="常规 3 2 2 4 2 3 2 2 2" xfId="31269"/>
    <cellStyle name="常规 3 2 2 4 2 3 2 3" xfId="11638"/>
    <cellStyle name="常规 3 2 2 4 2 3 2 4" xfId="26995"/>
    <cellStyle name="常规 3 2 2 4 2 3 3" xfId="12976"/>
    <cellStyle name="常规 3 2 2 4 2 3 3 2" xfId="31268"/>
    <cellStyle name="常规 3 2 2 4 2 3 4" xfId="11639"/>
    <cellStyle name="常规 3 2 2 4 2 3 5" xfId="23367"/>
    <cellStyle name="常规 3 2 2 4 2 4" xfId="2443"/>
    <cellStyle name="常规 3 2 2 4 2 4 2" xfId="7811"/>
    <cellStyle name="常规 3 2 2 4 2 4 2 2" xfId="12979"/>
    <cellStyle name="常规 3 2 2 4 2 4 2 2 2" xfId="31271"/>
    <cellStyle name="常规 3 2 2 4 2 4 2 3" xfId="11636"/>
    <cellStyle name="常规 3 2 2 4 2 4 2 4" xfId="26996"/>
    <cellStyle name="常规 3 2 2 4 2 4 3" xfId="12978"/>
    <cellStyle name="常规 3 2 2 4 2 4 3 2" xfId="31270"/>
    <cellStyle name="常规 3 2 2 4 2 4 4" xfId="11637"/>
    <cellStyle name="常规 3 2 2 4 2 4 5" xfId="23368"/>
    <cellStyle name="常规 3 2 2 4 2 5" xfId="7808"/>
    <cellStyle name="常规 3 2 2 4 2 5 2" xfId="12980"/>
    <cellStyle name="常规 3 2 2 4 2 5 2 2" xfId="31272"/>
    <cellStyle name="常规 3 2 2 4 2 5 3" xfId="11635"/>
    <cellStyle name="常规 3 2 2 4 2 5 4" xfId="26993"/>
    <cellStyle name="常规 3 2 2 4 2 6" xfId="12973"/>
    <cellStyle name="常规 3 2 2 4 2 6 2" xfId="31265"/>
    <cellStyle name="常规 3 2 2 4 2 7" xfId="11642"/>
    <cellStyle name="常规 3 2 2 4 2 8" xfId="23365"/>
    <cellStyle name="常规 3 2 2 4 3" xfId="2444"/>
    <cellStyle name="常规 3 2 2 4 3 2" xfId="7812"/>
    <cellStyle name="常规 3 2 2 4 3 2 2" xfId="12982"/>
    <cellStyle name="常规 3 2 2 4 3 2 2 2" xfId="31274"/>
    <cellStyle name="常规 3 2 2 4 3 2 3" xfId="11633"/>
    <cellStyle name="常规 3 2 2 4 3 2 4" xfId="26997"/>
    <cellStyle name="常规 3 2 2 4 3 3" xfId="12981"/>
    <cellStyle name="常规 3 2 2 4 3 3 2" xfId="31273"/>
    <cellStyle name="常规 3 2 2 4 3 4" xfId="11634"/>
    <cellStyle name="常规 3 2 2 4 3 5" xfId="23369"/>
    <cellStyle name="常规 3 2 2 4 4" xfId="2445"/>
    <cellStyle name="常规 3 2 2 4 4 2" xfId="7813"/>
    <cellStyle name="常规 3 2 2 4 4 2 2" xfId="12984"/>
    <cellStyle name="常规 3 2 2 4 4 2 2 2" xfId="31276"/>
    <cellStyle name="常规 3 2 2 4 4 2 3" xfId="11631"/>
    <cellStyle name="常规 3 2 2 4 4 2 4" xfId="26998"/>
    <cellStyle name="常规 3 2 2 4 4 3" xfId="12983"/>
    <cellStyle name="常规 3 2 2 4 4 3 2" xfId="31275"/>
    <cellStyle name="常规 3 2 2 4 4 4" xfId="11632"/>
    <cellStyle name="常规 3 2 2 4 4 5" xfId="23370"/>
    <cellStyle name="常规 3 2 2 4 5" xfId="7807"/>
    <cellStyle name="常规 3 2 2 4 5 2" xfId="12985"/>
    <cellStyle name="常规 3 2 2 4 5 2 2" xfId="31277"/>
    <cellStyle name="常规 3 2 2 4 5 3" xfId="11630"/>
    <cellStyle name="常规 3 2 2 4 5 4" xfId="26992"/>
    <cellStyle name="常规 3 2 2 4 6" xfId="12986"/>
    <cellStyle name="常规 3 2 2 4 6 2" xfId="11629"/>
    <cellStyle name="常规 3 2 2 4 6 3" xfId="31278"/>
    <cellStyle name="常规 3 2 2 4 7" xfId="12972"/>
    <cellStyle name="常规 3 2 2 4 7 2" xfId="31264"/>
    <cellStyle name="常规 3 2 2 4 8" xfId="11643"/>
    <cellStyle name="常规 3 2 2 4 9" xfId="23364"/>
    <cellStyle name="常规 3 2 2 5" xfId="2446"/>
    <cellStyle name="常规 3 2 2 5 2" xfId="2447"/>
    <cellStyle name="常规 3 2 2 5 2 2" xfId="2448"/>
    <cellStyle name="常规 3 2 2 5 2 2 2" xfId="7816"/>
    <cellStyle name="常规 3 2 2 5 2 2 2 2" xfId="12990"/>
    <cellStyle name="常规 3 2 2 5 2 2 2 2 2" xfId="31282"/>
    <cellStyle name="常规 3 2 2 5 2 2 2 3" xfId="11625"/>
    <cellStyle name="常规 3 2 2 5 2 2 2 4" xfId="27001"/>
    <cellStyle name="常规 3 2 2 5 2 2 3" xfId="12989"/>
    <cellStyle name="常规 3 2 2 5 2 2 3 2" xfId="31281"/>
    <cellStyle name="常规 3 2 2 5 2 2 4" xfId="11626"/>
    <cellStyle name="常规 3 2 2 5 2 2 5" xfId="23373"/>
    <cellStyle name="常规 3 2 2 5 2 3" xfId="2449"/>
    <cellStyle name="常规 3 2 2 5 2 3 2" xfId="7817"/>
    <cellStyle name="常规 3 2 2 5 2 3 2 2" xfId="12992"/>
    <cellStyle name="常规 3 2 2 5 2 3 2 2 2" xfId="31284"/>
    <cellStyle name="常规 3 2 2 5 2 3 2 3" xfId="11623"/>
    <cellStyle name="常规 3 2 2 5 2 3 2 4" xfId="27002"/>
    <cellStyle name="常规 3 2 2 5 2 3 3" xfId="12991"/>
    <cellStyle name="常规 3 2 2 5 2 3 3 2" xfId="31283"/>
    <cellStyle name="常规 3 2 2 5 2 3 4" xfId="11624"/>
    <cellStyle name="常规 3 2 2 5 2 3 5" xfId="23374"/>
    <cellStyle name="常规 3 2 2 5 2 4" xfId="2450"/>
    <cellStyle name="常规 3 2 2 5 2 4 2" xfId="7818"/>
    <cellStyle name="常规 3 2 2 5 2 4 2 2" xfId="12994"/>
    <cellStyle name="常规 3 2 2 5 2 4 2 2 2" xfId="31286"/>
    <cellStyle name="常规 3 2 2 5 2 4 2 3" xfId="11621"/>
    <cellStyle name="常规 3 2 2 5 2 4 2 4" xfId="27003"/>
    <cellStyle name="常规 3 2 2 5 2 4 3" xfId="12993"/>
    <cellStyle name="常规 3 2 2 5 2 4 3 2" xfId="31285"/>
    <cellStyle name="常规 3 2 2 5 2 4 4" xfId="11622"/>
    <cellStyle name="常规 3 2 2 5 2 4 5" xfId="23375"/>
    <cellStyle name="常规 3 2 2 5 2 5" xfId="7815"/>
    <cellStyle name="常规 3 2 2 5 2 5 2" xfId="12995"/>
    <cellStyle name="常规 3 2 2 5 2 5 2 2" xfId="31287"/>
    <cellStyle name="常规 3 2 2 5 2 5 3" xfId="11620"/>
    <cellStyle name="常规 3 2 2 5 2 5 4" xfId="27000"/>
    <cellStyle name="常规 3 2 2 5 2 6" xfId="12988"/>
    <cellStyle name="常规 3 2 2 5 2 6 2" xfId="31280"/>
    <cellStyle name="常规 3 2 2 5 2 7" xfId="11627"/>
    <cellStyle name="常规 3 2 2 5 2 8" xfId="23372"/>
    <cellStyle name="常规 3 2 2 5 3" xfId="2451"/>
    <cellStyle name="常规 3 2 2 5 3 2" xfId="7819"/>
    <cellStyle name="常规 3 2 2 5 3 2 2" xfId="12997"/>
    <cellStyle name="常规 3 2 2 5 3 2 2 2" xfId="31289"/>
    <cellStyle name="常规 3 2 2 5 3 2 3" xfId="11618"/>
    <cellStyle name="常规 3 2 2 5 3 2 4" xfId="27004"/>
    <cellStyle name="常规 3 2 2 5 3 3" xfId="12996"/>
    <cellStyle name="常规 3 2 2 5 3 3 2" xfId="31288"/>
    <cellStyle name="常规 3 2 2 5 3 4" xfId="11619"/>
    <cellStyle name="常规 3 2 2 5 3 5" xfId="23376"/>
    <cellStyle name="常规 3 2 2 5 4" xfId="2452"/>
    <cellStyle name="常规 3 2 2 5 4 2" xfId="7820"/>
    <cellStyle name="常规 3 2 2 5 4 2 2" xfId="12999"/>
    <cellStyle name="常规 3 2 2 5 4 2 2 2" xfId="31291"/>
    <cellStyle name="常规 3 2 2 5 4 2 3" xfId="11616"/>
    <cellStyle name="常规 3 2 2 5 4 2 4" xfId="27005"/>
    <cellStyle name="常规 3 2 2 5 4 3" xfId="12998"/>
    <cellStyle name="常规 3 2 2 5 4 3 2" xfId="31290"/>
    <cellStyle name="常规 3 2 2 5 4 4" xfId="11617"/>
    <cellStyle name="常规 3 2 2 5 4 5" xfId="23377"/>
    <cellStyle name="常规 3 2 2 5 5" xfId="7814"/>
    <cellStyle name="常规 3 2 2 5 5 2" xfId="13000"/>
    <cellStyle name="常规 3 2 2 5 5 2 2" xfId="31292"/>
    <cellStyle name="常规 3 2 2 5 5 3" xfId="11615"/>
    <cellStyle name="常规 3 2 2 5 5 4" xfId="26999"/>
    <cellStyle name="常规 3 2 2 5 6" xfId="13001"/>
    <cellStyle name="常规 3 2 2 5 6 2" xfId="11614"/>
    <cellStyle name="常规 3 2 2 5 6 3" xfId="31293"/>
    <cellStyle name="常规 3 2 2 5 7" xfId="12987"/>
    <cellStyle name="常规 3 2 2 5 7 2" xfId="31279"/>
    <cellStyle name="常规 3 2 2 5 8" xfId="11628"/>
    <cellStyle name="常规 3 2 2 5 9" xfId="23371"/>
    <cellStyle name="常规 3 2 2 6" xfId="2453"/>
    <cellStyle name="常规 3 2 2 6 2" xfId="2454"/>
    <cellStyle name="常规 3 2 2 6 2 2" xfId="2455"/>
    <cellStyle name="常规 3 2 2 6 2 2 2" xfId="7823"/>
    <cellStyle name="常规 3 2 2 6 2 2 2 2" xfId="13005"/>
    <cellStyle name="常规 3 2 2 6 2 2 2 2 2" xfId="31297"/>
    <cellStyle name="常规 3 2 2 6 2 2 2 3" xfId="11610"/>
    <cellStyle name="常规 3 2 2 6 2 2 2 4" xfId="27008"/>
    <cellStyle name="常规 3 2 2 6 2 2 3" xfId="13004"/>
    <cellStyle name="常规 3 2 2 6 2 2 3 2" xfId="31296"/>
    <cellStyle name="常规 3 2 2 6 2 2 4" xfId="11611"/>
    <cellStyle name="常规 3 2 2 6 2 2 5" xfId="23380"/>
    <cellStyle name="常规 3 2 2 6 2 3" xfId="2456"/>
    <cellStyle name="常规 3 2 2 6 2 3 2" xfId="7824"/>
    <cellStyle name="常规 3 2 2 6 2 3 2 2" xfId="13007"/>
    <cellStyle name="常规 3 2 2 6 2 3 2 2 2" xfId="31299"/>
    <cellStyle name="常规 3 2 2 6 2 3 2 3" xfId="11608"/>
    <cellStyle name="常规 3 2 2 6 2 3 2 4" xfId="27009"/>
    <cellStyle name="常规 3 2 2 6 2 3 3" xfId="13006"/>
    <cellStyle name="常规 3 2 2 6 2 3 3 2" xfId="31298"/>
    <cellStyle name="常规 3 2 2 6 2 3 4" xfId="11609"/>
    <cellStyle name="常规 3 2 2 6 2 3 5" xfId="23381"/>
    <cellStyle name="常规 3 2 2 6 2 4" xfId="2457"/>
    <cellStyle name="常规 3 2 2 6 2 4 2" xfId="7825"/>
    <cellStyle name="常规 3 2 2 6 2 4 2 2" xfId="13009"/>
    <cellStyle name="常规 3 2 2 6 2 4 2 2 2" xfId="31301"/>
    <cellStyle name="常规 3 2 2 6 2 4 2 3" xfId="11606"/>
    <cellStyle name="常规 3 2 2 6 2 4 2 4" xfId="27010"/>
    <cellStyle name="常规 3 2 2 6 2 4 3" xfId="13008"/>
    <cellStyle name="常规 3 2 2 6 2 4 3 2" xfId="31300"/>
    <cellStyle name="常规 3 2 2 6 2 4 4" xfId="11607"/>
    <cellStyle name="常规 3 2 2 6 2 4 5" xfId="23382"/>
    <cellStyle name="常规 3 2 2 6 2 5" xfId="7822"/>
    <cellStyle name="常规 3 2 2 6 2 5 2" xfId="13010"/>
    <cellStyle name="常规 3 2 2 6 2 5 2 2" xfId="31302"/>
    <cellStyle name="常规 3 2 2 6 2 5 3" xfId="11605"/>
    <cellStyle name="常规 3 2 2 6 2 5 4" xfId="27007"/>
    <cellStyle name="常规 3 2 2 6 2 6" xfId="13003"/>
    <cellStyle name="常规 3 2 2 6 2 6 2" xfId="31295"/>
    <cellStyle name="常规 3 2 2 6 2 7" xfId="11612"/>
    <cellStyle name="常规 3 2 2 6 2 8" xfId="23379"/>
    <cellStyle name="常规 3 2 2 6 3" xfId="2458"/>
    <cellStyle name="常规 3 2 2 6 3 2" xfId="7826"/>
    <cellStyle name="常规 3 2 2 6 3 2 2" xfId="13012"/>
    <cellStyle name="常规 3 2 2 6 3 2 2 2" xfId="31304"/>
    <cellStyle name="常规 3 2 2 6 3 2 3" xfId="11603"/>
    <cellStyle name="常规 3 2 2 6 3 2 4" xfId="27011"/>
    <cellStyle name="常规 3 2 2 6 3 3" xfId="13011"/>
    <cellStyle name="常规 3 2 2 6 3 3 2" xfId="31303"/>
    <cellStyle name="常规 3 2 2 6 3 4" xfId="11604"/>
    <cellStyle name="常规 3 2 2 6 3 5" xfId="23383"/>
    <cellStyle name="常规 3 2 2 6 4" xfId="2459"/>
    <cellStyle name="常规 3 2 2 6 4 2" xfId="7827"/>
    <cellStyle name="常规 3 2 2 6 4 2 2" xfId="13014"/>
    <cellStyle name="常规 3 2 2 6 4 2 2 2" xfId="31306"/>
    <cellStyle name="常规 3 2 2 6 4 2 3" xfId="11601"/>
    <cellStyle name="常规 3 2 2 6 4 2 4" xfId="27012"/>
    <cellStyle name="常规 3 2 2 6 4 3" xfId="13013"/>
    <cellStyle name="常规 3 2 2 6 4 3 2" xfId="31305"/>
    <cellStyle name="常规 3 2 2 6 4 4" xfId="11602"/>
    <cellStyle name="常规 3 2 2 6 4 5" xfId="23384"/>
    <cellStyle name="常规 3 2 2 6 5" xfId="7821"/>
    <cellStyle name="常规 3 2 2 6 5 2" xfId="13015"/>
    <cellStyle name="常规 3 2 2 6 5 2 2" xfId="31307"/>
    <cellStyle name="常规 3 2 2 6 5 3" xfId="11600"/>
    <cellStyle name="常规 3 2 2 6 5 4" xfId="27006"/>
    <cellStyle name="常规 3 2 2 6 6" xfId="13016"/>
    <cellStyle name="常规 3 2 2 6 6 2" xfId="11599"/>
    <cellStyle name="常规 3 2 2 6 6 3" xfId="31308"/>
    <cellStyle name="常规 3 2 2 6 7" xfId="13002"/>
    <cellStyle name="常规 3 2 2 6 7 2" xfId="31294"/>
    <cellStyle name="常规 3 2 2 6 8" xfId="11613"/>
    <cellStyle name="常规 3 2 2 6 9" xfId="23378"/>
    <cellStyle name="常规 3 2 2 7" xfId="2460"/>
    <cellStyle name="常规 3 2 2 7 2" xfId="2461"/>
    <cellStyle name="常规 3 2 2 7 2 2" xfId="7829"/>
    <cellStyle name="常规 3 2 2 7 2 2 2" xfId="13019"/>
    <cellStyle name="常规 3 2 2 7 2 2 2 2" xfId="31311"/>
    <cellStyle name="常规 3 2 2 7 2 2 3" xfId="11596"/>
    <cellStyle name="常规 3 2 2 7 2 2 4" xfId="27014"/>
    <cellStyle name="常规 3 2 2 7 2 3" xfId="13018"/>
    <cellStyle name="常规 3 2 2 7 2 3 2" xfId="31310"/>
    <cellStyle name="常规 3 2 2 7 2 4" xfId="11597"/>
    <cellStyle name="常规 3 2 2 7 2 5" xfId="23386"/>
    <cellStyle name="常规 3 2 2 7 3" xfId="2462"/>
    <cellStyle name="常规 3 2 2 7 3 2" xfId="7830"/>
    <cellStyle name="常规 3 2 2 7 3 2 2" xfId="13021"/>
    <cellStyle name="常规 3 2 2 7 3 2 2 2" xfId="31313"/>
    <cellStyle name="常规 3 2 2 7 3 2 3" xfId="11594"/>
    <cellStyle name="常规 3 2 2 7 3 2 4" xfId="27015"/>
    <cellStyle name="常规 3 2 2 7 3 3" xfId="13020"/>
    <cellStyle name="常规 3 2 2 7 3 3 2" xfId="31312"/>
    <cellStyle name="常规 3 2 2 7 3 4" xfId="11595"/>
    <cellStyle name="常规 3 2 2 7 3 5" xfId="23387"/>
    <cellStyle name="常规 3 2 2 7 4" xfId="2463"/>
    <cellStyle name="常规 3 2 2 7 4 2" xfId="7831"/>
    <cellStyle name="常规 3 2 2 7 4 2 2" xfId="13023"/>
    <cellStyle name="常规 3 2 2 7 4 2 2 2" xfId="31315"/>
    <cellStyle name="常规 3 2 2 7 4 2 3" xfId="11592"/>
    <cellStyle name="常规 3 2 2 7 4 2 4" xfId="27016"/>
    <cellStyle name="常规 3 2 2 7 4 3" xfId="13022"/>
    <cellStyle name="常规 3 2 2 7 4 3 2" xfId="31314"/>
    <cellStyle name="常规 3 2 2 7 4 4" xfId="11593"/>
    <cellStyle name="常规 3 2 2 7 4 5" xfId="23388"/>
    <cellStyle name="常规 3 2 2 7 5" xfId="7828"/>
    <cellStyle name="常规 3 2 2 7 5 2" xfId="13024"/>
    <cellStyle name="常规 3 2 2 7 5 2 2" xfId="31316"/>
    <cellStyle name="常规 3 2 2 7 5 3" xfId="11591"/>
    <cellStyle name="常规 3 2 2 7 5 4" xfId="27013"/>
    <cellStyle name="常规 3 2 2 7 6" xfId="13017"/>
    <cellStyle name="常规 3 2 2 7 6 2" xfId="31309"/>
    <cellStyle name="常规 3 2 2 7 7" xfId="11598"/>
    <cellStyle name="常规 3 2 2 7 8" xfId="23385"/>
    <cellStyle name="常规 3 2 2 8" xfId="2464"/>
    <cellStyle name="常规 3 2 2 8 2" xfId="7832"/>
    <cellStyle name="常规 3 2 2 8 2 2" xfId="13026"/>
    <cellStyle name="常规 3 2 2 8 2 2 2" xfId="31318"/>
    <cellStyle name="常规 3 2 2 8 2 3" xfId="11589"/>
    <cellStyle name="常规 3 2 2 8 2 4" xfId="27017"/>
    <cellStyle name="常规 3 2 2 8 3" xfId="13025"/>
    <cellStyle name="常规 3 2 2 8 3 2" xfId="31317"/>
    <cellStyle name="常规 3 2 2 8 4" xfId="11590"/>
    <cellStyle name="常规 3 2 2 8 5" xfId="23389"/>
    <cellStyle name="常规 3 2 2 9" xfId="2465"/>
    <cellStyle name="常规 3 2 2 9 2" xfId="7833"/>
    <cellStyle name="常规 3 2 2 9 2 2" xfId="13028"/>
    <cellStyle name="常规 3 2 2 9 2 2 2" xfId="31320"/>
    <cellStyle name="常规 3 2 2 9 2 3" xfId="11587"/>
    <cellStyle name="常规 3 2 2 9 2 4" xfId="27018"/>
    <cellStyle name="常规 3 2 2 9 3" xfId="13027"/>
    <cellStyle name="常规 3 2 2 9 3 2" xfId="31319"/>
    <cellStyle name="常规 3 2 2 9 4" xfId="11588"/>
    <cellStyle name="常规 3 2 2 9 5" xfId="23390"/>
    <cellStyle name="常规 3 2 3" xfId="2466"/>
    <cellStyle name="常规 3 2 3 2" xfId="13030"/>
    <cellStyle name="常规 3 2 3 2 2" xfId="11585"/>
    <cellStyle name="常规 3 2 3 2 3" xfId="31322"/>
    <cellStyle name="常规 3 2 3 3" xfId="13029"/>
    <cellStyle name="常规 3 2 3 3 2" xfId="31321"/>
    <cellStyle name="常规 3 2 3 4" xfId="11586"/>
    <cellStyle name="常规 3 2 3 5" xfId="23391"/>
    <cellStyle name="常规 3 2 4" xfId="2467"/>
    <cellStyle name="常规 3 2 4 10" xfId="13031"/>
    <cellStyle name="常规 3 2 4 10 2" xfId="31323"/>
    <cellStyle name="常规 3 2 4 11" xfId="11584"/>
    <cellStyle name="常规 3 2 4 12" xfId="23392"/>
    <cellStyle name="常规 3 2 4 2" xfId="2468"/>
    <cellStyle name="常规 3 2 4 2 2" xfId="2469"/>
    <cellStyle name="常规 3 2 4 2 2 2" xfId="7836"/>
    <cellStyle name="常规 3 2 4 2 2 2 2" xfId="13034"/>
    <cellStyle name="常规 3 2 4 2 2 2 2 2" xfId="31326"/>
    <cellStyle name="常规 3 2 4 2 2 2 3" xfId="11581"/>
    <cellStyle name="常规 3 2 4 2 2 2 4" xfId="27021"/>
    <cellStyle name="常规 3 2 4 2 2 3" xfId="13033"/>
    <cellStyle name="常规 3 2 4 2 2 3 2" xfId="31325"/>
    <cellStyle name="常规 3 2 4 2 2 4" xfId="11582"/>
    <cellStyle name="常规 3 2 4 2 2 5" xfId="23394"/>
    <cellStyle name="常规 3 2 4 2 3" xfId="7835"/>
    <cellStyle name="常规 3 2 4 2 3 2" xfId="13035"/>
    <cellStyle name="常规 3 2 4 2 3 2 2" xfId="31327"/>
    <cellStyle name="常规 3 2 4 2 3 3" xfId="11580"/>
    <cellStyle name="常规 3 2 4 2 3 4" xfId="27020"/>
    <cellStyle name="常规 3 2 4 2 4" xfId="13036"/>
    <cellStyle name="常规 3 2 4 2 4 2" xfId="11579"/>
    <cellStyle name="常规 3 2 4 2 4 3" xfId="31328"/>
    <cellStyle name="常规 3 2 4 2 5" xfId="13032"/>
    <cellStyle name="常规 3 2 4 2 5 2" xfId="31324"/>
    <cellStyle name="常规 3 2 4 2 6" xfId="11583"/>
    <cellStyle name="常规 3 2 4 2 7" xfId="23393"/>
    <cellStyle name="常规 3 2 4 3" xfId="2470"/>
    <cellStyle name="常规 3 2 4 3 2" xfId="2471"/>
    <cellStyle name="常规 3 2 4 3 2 2" xfId="7838"/>
    <cellStyle name="常规 3 2 4 3 2 2 2" xfId="13039"/>
    <cellStyle name="常规 3 2 4 3 2 2 2 2" xfId="31331"/>
    <cellStyle name="常规 3 2 4 3 2 2 3" xfId="11576"/>
    <cellStyle name="常规 3 2 4 3 2 2 4" xfId="27023"/>
    <cellStyle name="常规 3 2 4 3 2 3" xfId="13038"/>
    <cellStyle name="常规 3 2 4 3 2 3 2" xfId="31330"/>
    <cellStyle name="常规 3 2 4 3 2 4" xfId="11577"/>
    <cellStyle name="常规 3 2 4 3 2 5" xfId="23396"/>
    <cellStyle name="常规 3 2 4 3 3" xfId="7837"/>
    <cellStyle name="常规 3 2 4 3 3 2" xfId="13040"/>
    <cellStyle name="常规 3 2 4 3 3 2 2" xfId="31332"/>
    <cellStyle name="常规 3 2 4 3 3 3" xfId="11575"/>
    <cellStyle name="常规 3 2 4 3 3 4" xfId="27022"/>
    <cellStyle name="常规 3 2 4 3 4" xfId="13041"/>
    <cellStyle name="常规 3 2 4 3 4 2" xfId="11574"/>
    <cellStyle name="常规 3 2 4 3 4 3" xfId="31333"/>
    <cellStyle name="常规 3 2 4 3 5" xfId="13037"/>
    <cellStyle name="常规 3 2 4 3 5 2" xfId="31329"/>
    <cellStyle name="常规 3 2 4 3 6" xfId="11578"/>
    <cellStyle name="常规 3 2 4 3 7" xfId="23395"/>
    <cellStyle name="常规 3 2 4 4" xfId="2472"/>
    <cellStyle name="常规 3 2 4 4 2" xfId="2473"/>
    <cellStyle name="常规 3 2 4 4 2 2" xfId="2474"/>
    <cellStyle name="常规 3 2 4 4 2 2 2" xfId="7841"/>
    <cellStyle name="常规 3 2 4 4 2 2 2 2" xfId="13045"/>
    <cellStyle name="常规 3 2 4 4 2 2 2 2 2" xfId="31337"/>
    <cellStyle name="常规 3 2 4 4 2 2 2 3" xfId="11570"/>
    <cellStyle name="常规 3 2 4 4 2 2 2 4" xfId="27026"/>
    <cellStyle name="常规 3 2 4 4 2 2 3" xfId="13044"/>
    <cellStyle name="常规 3 2 4 4 2 2 3 2" xfId="31336"/>
    <cellStyle name="常规 3 2 4 4 2 2 4" xfId="11571"/>
    <cellStyle name="常规 3 2 4 4 2 2 5" xfId="23399"/>
    <cellStyle name="常规 3 2 4 4 2 3" xfId="2475"/>
    <cellStyle name="常规 3 2 4 4 2 3 2" xfId="7842"/>
    <cellStyle name="常规 3 2 4 4 2 3 2 2" xfId="13047"/>
    <cellStyle name="常规 3 2 4 4 2 3 2 2 2" xfId="31339"/>
    <cellStyle name="常规 3 2 4 4 2 3 2 3" xfId="11568"/>
    <cellStyle name="常规 3 2 4 4 2 3 2 4" xfId="27027"/>
    <cellStyle name="常规 3 2 4 4 2 3 3" xfId="13046"/>
    <cellStyle name="常规 3 2 4 4 2 3 3 2" xfId="31338"/>
    <cellStyle name="常规 3 2 4 4 2 3 4" xfId="11569"/>
    <cellStyle name="常规 3 2 4 4 2 3 5" xfId="23400"/>
    <cellStyle name="常规 3 2 4 4 2 4" xfId="2476"/>
    <cellStyle name="常规 3 2 4 4 2 4 2" xfId="7843"/>
    <cellStyle name="常规 3 2 4 4 2 4 2 2" xfId="13049"/>
    <cellStyle name="常规 3 2 4 4 2 4 2 2 2" xfId="31341"/>
    <cellStyle name="常规 3 2 4 4 2 4 2 3" xfId="11566"/>
    <cellStyle name="常规 3 2 4 4 2 4 2 4" xfId="27028"/>
    <cellStyle name="常规 3 2 4 4 2 4 3" xfId="13048"/>
    <cellStyle name="常规 3 2 4 4 2 4 3 2" xfId="31340"/>
    <cellStyle name="常规 3 2 4 4 2 4 4" xfId="11567"/>
    <cellStyle name="常规 3 2 4 4 2 4 5" xfId="23401"/>
    <cellStyle name="常规 3 2 4 4 2 5" xfId="7840"/>
    <cellStyle name="常规 3 2 4 4 2 5 2" xfId="13050"/>
    <cellStyle name="常规 3 2 4 4 2 5 2 2" xfId="31342"/>
    <cellStyle name="常规 3 2 4 4 2 5 3" xfId="11565"/>
    <cellStyle name="常规 3 2 4 4 2 5 4" xfId="27025"/>
    <cellStyle name="常规 3 2 4 4 2 6" xfId="13043"/>
    <cellStyle name="常规 3 2 4 4 2 6 2" xfId="31335"/>
    <cellStyle name="常规 3 2 4 4 2 7" xfId="11572"/>
    <cellStyle name="常规 3 2 4 4 2 8" xfId="23398"/>
    <cellStyle name="常规 3 2 4 4 3" xfId="2477"/>
    <cellStyle name="常规 3 2 4 4 3 2" xfId="7844"/>
    <cellStyle name="常规 3 2 4 4 3 2 2" xfId="13052"/>
    <cellStyle name="常规 3 2 4 4 3 2 2 2" xfId="31344"/>
    <cellStyle name="常规 3 2 4 4 3 2 3" xfId="11563"/>
    <cellStyle name="常规 3 2 4 4 3 2 4" xfId="27029"/>
    <cellStyle name="常规 3 2 4 4 3 3" xfId="13051"/>
    <cellStyle name="常规 3 2 4 4 3 3 2" xfId="31343"/>
    <cellStyle name="常规 3 2 4 4 3 4" xfId="11564"/>
    <cellStyle name="常规 3 2 4 4 3 5" xfId="23402"/>
    <cellStyle name="常规 3 2 4 4 4" xfId="2478"/>
    <cellStyle name="常规 3 2 4 4 4 2" xfId="7845"/>
    <cellStyle name="常规 3 2 4 4 4 2 2" xfId="13054"/>
    <cellStyle name="常规 3 2 4 4 4 2 2 2" xfId="31346"/>
    <cellStyle name="常规 3 2 4 4 4 2 3" xfId="11561"/>
    <cellStyle name="常规 3 2 4 4 4 2 4" xfId="27030"/>
    <cellStyle name="常规 3 2 4 4 4 3" xfId="13053"/>
    <cellStyle name="常规 3 2 4 4 4 3 2" xfId="31345"/>
    <cellStyle name="常规 3 2 4 4 4 4" xfId="11562"/>
    <cellStyle name="常规 3 2 4 4 4 5" xfId="23403"/>
    <cellStyle name="常规 3 2 4 4 5" xfId="7839"/>
    <cellStyle name="常规 3 2 4 4 5 2" xfId="13055"/>
    <cellStyle name="常规 3 2 4 4 5 2 2" xfId="31347"/>
    <cellStyle name="常规 3 2 4 4 5 3" xfId="11560"/>
    <cellStyle name="常规 3 2 4 4 5 4" xfId="27024"/>
    <cellStyle name="常规 3 2 4 4 6" xfId="13056"/>
    <cellStyle name="常规 3 2 4 4 6 2" xfId="11559"/>
    <cellStyle name="常规 3 2 4 4 6 3" xfId="31348"/>
    <cellStyle name="常规 3 2 4 4 7" xfId="13042"/>
    <cellStyle name="常规 3 2 4 4 7 2" xfId="31334"/>
    <cellStyle name="常规 3 2 4 4 8" xfId="11573"/>
    <cellStyle name="常规 3 2 4 4 9" xfId="23397"/>
    <cellStyle name="常规 3 2 4 5" xfId="2479"/>
    <cellStyle name="常规 3 2 4 5 2" xfId="2480"/>
    <cellStyle name="常规 3 2 4 5 2 2" xfId="7847"/>
    <cellStyle name="常规 3 2 4 5 2 2 2" xfId="13059"/>
    <cellStyle name="常规 3 2 4 5 2 2 2 2" xfId="31351"/>
    <cellStyle name="常规 3 2 4 5 2 2 3" xfId="11556"/>
    <cellStyle name="常规 3 2 4 5 2 2 4" xfId="27032"/>
    <cellStyle name="常规 3 2 4 5 2 3" xfId="13058"/>
    <cellStyle name="常规 3 2 4 5 2 3 2" xfId="31350"/>
    <cellStyle name="常规 3 2 4 5 2 4" xfId="11557"/>
    <cellStyle name="常规 3 2 4 5 2 5" xfId="23405"/>
    <cellStyle name="常规 3 2 4 5 3" xfId="2481"/>
    <cellStyle name="常规 3 2 4 5 3 2" xfId="7848"/>
    <cellStyle name="常规 3 2 4 5 3 2 2" xfId="13061"/>
    <cellStyle name="常规 3 2 4 5 3 2 2 2" xfId="31353"/>
    <cellStyle name="常规 3 2 4 5 3 2 3" xfId="11554"/>
    <cellStyle name="常规 3 2 4 5 3 2 4" xfId="27033"/>
    <cellStyle name="常规 3 2 4 5 3 3" xfId="13060"/>
    <cellStyle name="常规 3 2 4 5 3 3 2" xfId="31352"/>
    <cellStyle name="常规 3 2 4 5 3 4" xfId="11555"/>
    <cellStyle name="常规 3 2 4 5 3 5" xfId="23406"/>
    <cellStyle name="常规 3 2 4 5 4" xfId="7846"/>
    <cellStyle name="常规 3 2 4 5 4 2" xfId="13062"/>
    <cellStyle name="常规 3 2 4 5 4 2 2" xfId="31354"/>
    <cellStyle name="常规 3 2 4 5 4 3" xfId="11553"/>
    <cellStyle name="常规 3 2 4 5 4 4" xfId="27031"/>
    <cellStyle name="常规 3 2 4 5 5" xfId="13057"/>
    <cellStyle name="常规 3 2 4 5 5 2" xfId="31349"/>
    <cellStyle name="常规 3 2 4 5 6" xfId="11558"/>
    <cellStyle name="常规 3 2 4 5 7" xfId="23404"/>
    <cellStyle name="常规 3 2 4 6" xfId="2482"/>
    <cellStyle name="常规 3 2 4 6 2" xfId="7849"/>
    <cellStyle name="常规 3 2 4 6 2 2" xfId="13064"/>
    <cellStyle name="常规 3 2 4 6 2 2 2" xfId="31356"/>
    <cellStyle name="常规 3 2 4 6 2 3" xfId="11551"/>
    <cellStyle name="常规 3 2 4 6 2 4" xfId="27034"/>
    <cellStyle name="常规 3 2 4 6 3" xfId="13063"/>
    <cellStyle name="常规 3 2 4 6 3 2" xfId="31355"/>
    <cellStyle name="常规 3 2 4 6 4" xfId="11552"/>
    <cellStyle name="常规 3 2 4 6 5" xfId="23407"/>
    <cellStyle name="常规 3 2 4 7" xfId="2483"/>
    <cellStyle name="常规 3 2 4 7 2" xfId="7850"/>
    <cellStyle name="常规 3 2 4 7 2 2" xfId="13066"/>
    <cellStyle name="常规 3 2 4 7 2 2 2" xfId="31358"/>
    <cellStyle name="常规 3 2 4 7 2 3" xfId="11549"/>
    <cellStyle name="常规 3 2 4 7 2 4" xfId="27035"/>
    <cellStyle name="常规 3 2 4 7 3" xfId="13065"/>
    <cellStyle name="常规 3 2 4 7 3 2" xfId="31357"/>
    <cellStyle name="常规 3 2 4 7 4" xfId="11550"/>
    <cellStyle name="常规 3 2 4 7 5" xfId="23408"/>
    <cellStyle name="常规 3 2 4 8" xfId="7834"/>
    <cellStyle name="常规 3 2 4 8 2" xfId="13067"/>
    <cellStyle name="常规 3 2 4 8 2 2" xfId="31359"/>
    <cellStyle name="常规 3 2 4 8 3" xfId="11548"/>
    <cellStyle name="常规 3 2 4 8 4" xfId="27019"/>
    <cellStyle name="常规 3 2 4 9" xfId="13068"/>
    <cellStyle name="常规 3 2 4 9 2" xfId="11547"/>
    <cellStyle name="常规 3 2 4 9 3" xfId="31360"/>
    <cellStyle name="常规 3 2 5" xfId="2484"/>
    <cellStyle name="常规 3 2 5 2" xfId="2485"/>
    <cellStyle name="常规 3 2 5 2 2" xfId="2486"/>
    <cellStyle name="常规 3 2 5 2 2 2" xfId="7853"/>
    <cellStyle name="常规 3 2 5 2 2 2 2" xfId="13072"/>
    <cellStyle name="常规 3 2 5 2 2 2 2 2" xfId="31364"/>
    <cellStyle name="常规 3 2 5 2 2 2 3" xfId="11543"/>
    <cellStyle name="常规 3 2 5 2 2 2 4" xfId="27038"/>
    <cellStyle name="常规 3 2 5 2 2 3" xfId="13071"/>
    <cellStyle name="常规 3 2 5 2 2 3 2" xfId="31363"/>
    <cellStyle name="常规 3 2 5 2 2 4" xfId="11544"/>
    <cellStyle name="常规 3 2 5 2 2 5" xfId="23411"/>
    <cellStyle name="常规 3 2 5 2 3" xfId="2487"/>
    <cellStyle name="常规 3 2 5 2 3 2" xfId="7854"/>
    <cellStyle name="常规 3 2 5 2 3 2 2" xfId="13074"/>
    <cellStyle name="常规 3 2 5 2 3 2 2 2" xfId="31366"/>
    <cellStyle name="常规 3 2 5 2 3 2 3" xfId="11541"/>
    <cellStyle name="常规 3 2 5 2 3 2 4" xfId="27039"/>
    <cellStyle name="常规 3 2 5 2 3 3" xfId="13073"/>
    <cellStyle name="常规 3 2 5 2 3 3 2" xfId="31365"/>
    <cellStyle name="常规 3 2 5 2 3 4" xfId="11542"/>
    <cellStyle name="常规 3 2 5 2 3 5" xfId="23412"/>
    <cellStyle name="常规 3 2 5 2 4" xfId="2488"/>
    <cellStyle name="常规 3 2 5 2 4 2" xfId="7855"/>
    <cellStyle name="常规 3 2 5 2 4 2 2" xfId="13076"/>
    <cellStyle name="常规 3 2 5 2 4 2 2 2" xfId="31368"/>
    <cellStyle name="常规 3 2 5 2 4 2 3" xfId="11539"/>
    <cellStyle name="常规 3 2 5 2 4 2 4" xfId="27040"/>
    <cellStyle name="常规 3 2 5 2 4 3" xfId="13075"/>
    <cellStyle name="常规 3 2 5 2 4 3 2" xfId="31367"/>
    <cellStyle name="常规 3 2 5 2 4 4" xfId="11540"/>
    <cellStyle name="常规 3 2 5 2 4 5" xfId="23413"/>
    <cellStyle name="常规 3 2 5 2 5" xfId="7852"/>
    <cellStyle name="常规 3 2 5 2 5 2" xfId="13077"/>
    <cellStyle name="常规 3 2 5 2 5 2 2" xfId="31369"/>
    <cellStyle name="常规 3 2 5 2 5 3" xfId="11538"/>
    <cellStyle name="常规 3 2 5 2 5 4" xfId="27037"/>
    <cellStyle name="常规 3 2 5 2 6" xfId="13070"/>
    <cellStyle name="常规 3 2 5 2 6 2" xfId="31362"/>
    <cellStyle name="常规 3 2 5 2 7" xfId="11545"/>
    <cellStyle name="常规 3 2 5 2 8" xfId="23410"/>
    <cellStyle name="常规 3 2 5 3" xfId="2489"/>
    <cellStyle name="常规 3 2 5 3 2" xfId="7856"/>
    <cellStyle name="常规 3 2 5 3 2 2" xfId="13079"/>
    <cellStyle name="常规 3 2 5 3 2 2 2" xfId="31371"/>
    <cellStyle name="常规 3 2 5 3 2 3" xfId="11536"/>
    <cellStyle name="常规 3 2 5 3 2 4" xfId="27041"/>
    <cellStyle name="常规 3 2 5 3 3" xfId="13078"/>
    <cellStyle name="常规 3 2 5 3 3 2" xfId="31370"/>
    <cellStyle name="常规 3 2 5 3 4" xfId="11537"/>
    <cellStyle name="常规 3 2 5 3 5" xfId="23414"/>
    <cellStyle name="常规 3 2 5 4" xfId="2490"/>
    <cellStyle name="常规 3 2 5 4 2" xfId="7857"/>
    <cellStyle name="常规 3 2 5 4 2 2" xfId="13081"/>
    <cellStyle name="常规 3 2 5 4 2 2 2" xfId="31373"/>
    <cellStyle name="常规 3 2 5 4 2 3" xfId="11534"/>
    <cellStyle name="常规 3 2 5 4 2 4" xfId="27042"/>
    <cellStyle name="常规 3 2 5 4 3" xfId="13080"/>
    <cellStyle name="常规 3 2 5 4 3 2" xfId="31372"/>
    <cellStyle name="常规 3 2 5 4 4" xfId="11535"/>
    <cellStyle name="常规 3 2 5 4 5" xfId="23415"/>
    <cellStyle name="常规 3 2 5 5" xfId="7851"/>
    <cellStyle name="常规 3 2 5 5 2" xfId="13082"/>
    <cellStyle name="常规 3 2 5 5 2 2" xfId="31374"/>
    <cellStyle name="常规 3 2 5 5 3" xfId="11533"/>
    <cellStyle name="常规 3 2 5 5 4" xfId="27036"/>
    <cellStyle name="常规 3 2 5 6" xfId="13083"/>
    <cellStyle name="常规 3 2 5 6 2" xfId="11532"/>
    <cellStyle name="常规 3 2 5 6 3" xfId="31375"/>
    <cellStyle name="常规 3 2 5 7" xfId="13069"/>
    <cellStyle name="常规 3 2 5 7 2" xfId="31361"/>
    <cellStyle name="常规 3 2 5 8" xfId="11546"/>
    <cellStyle name="常规 3 2 5 9" xfId="23409"/>
    <cellStyle name="常规 3 2 6" xfId="2491"/>
    <cellStyle name="常规 3 2 6 2" xfId="2492"/>
    <cellStyle name="常规 3 2 6 2 2" xfId="2493"/>
    <cellStyle name="常规 3 2 6 2 2 2" xfId="7860"/>
    <cellStyle name="常规 3 2 6 2 2 2 2" xfId="13087"/>
    <cellStyle name="常规 3 2 6 2 2 2 2 2" xfId="31379"/>
    <cellStyle name="常规 3 2 6 2 2 2 3" xfId="11528"/>
    <cellStyle name="常规 3 2 6 2 2 2 4" xfId="27045"/>
    <cellStyle name="常规 3 2 6 2 2 3" xfId="13086"/>
    <cellStyle name="常规 3 2 6 2 2 3 2" xfId="31378"/>
    <cellStyle name="常规 3 2 6 2 2 4" xfId="11529"/>
    <cellStyle name="常规 3 2 6 2 2 5" xfId="23418"/>
    <cellStyle name="常规 3 2 6 2 3" xfId="2494"/>
    <cellStyle name="常规 3 2 6 2 3 2" xfId="7861"/>
    <cellStyle name="常规 3 2 6 2 3 2 2" xfId="13089"/>
    <cellStyle name="常规 3 2 6 2 3 2 2 2" xfId="31381"/>
    <cellStyle name="常规 3 2 6 2 3 2 3" xfId="11526"/>
    <cellStyle name="常规 3 2 6 2 3 2 4" xfId="27046"/>
    <cellStyle name="常规 3 2 6 2 3 3" xfId="13088"/>
    <cellStyle name="常规 3 2 6 2 3 3 2" xfId="31380"/>
    <cellStyle name="常规 3 2 6 2 3 4" xfId="11527"/>
    <cellStyle name="常规 3 2 6 2 3 5" xfId="23419"/>
    <cellStyle name="常规 3 2 6 2 4" xfId="2495"/>
    <cellStyle name="常规 3 2 6 2 4 2" xfId="7862"/>
    <cellStyle name="常规 3 2 6 2 4 2 2" xfId="13091"/>
    <cellStyle name="常规 3 2 6 2 4 2 2 2" xfId="31383"/>
    <cellStyle name="常规 3 2 6 2 4 2 3" xfId="11524"/>
    <cellStyle name="常规 3 2 6 2 4 2 4" xfId="27047"/>
    <cellStyle name="常规 3 2 6 2 4 3" xfId="13090"/>
    <cellStyle name="常规 3 2 6 2 4 3 2" xfId="31382"/>
    <cellStyle name="常规 3 2 6 2 4 4" xfId="11525"/>
    <cellStyle name="常规 3 2 6 2 4 5" xfId="23420"/>
    <cellStyle name="常规 3 2 6 2 5" xfId="7859"/>
    <cellStyle name="常规 3 2 6 2 5 2" xfId="13092"/>
    <cellStyle name="常规 3 2 6 2 5 2 2" xfId="31384"/>
    <cellStyle name="常规 3 2 6 2 5 3" xfId="11523"/>
    <cellStyle name="常规 3 2 6 2 5 4" xfId="27044"/>
    <cellStyle name="常规 3 2 6 2 6" xfId="13085"/>
    <cellStyle name="常规 3 2 6 2 6 2" xfId="31377"/>
    <cellStyle name="常规 3 2 6 2 7" xfId="11530"/>
    <cellStyle name="常规 3 2 6 2 8" xfId="23417"/>
    <cellStyle name="常规 3 2 6 3" xfId="2496"/>
    <cellStyle name="常规 3 2 6 3 2" xfId="7863"/>
    <cellStyle name="常规 3 2 6 3 2 2" xfId="13094"/>
    <cellStyle name="常规 3 2 6 3 2 2 2" xfId="31386"/>
    <cellStyle name="常规 3 2 6 3 2 3" xfId="11521"/>
    <cellStyle name="常规 3 2 6 3 2 4" xfId="27048"/>
    <cellStyle name="常规 3 2 6 3 3" xfId="13093"/>
    <cellStyle name="常规 3 2 6 3 3 2" xfId="31385"/>
    <cellStyle name="常规 3 2 6 3 4" xfId="11522"/>
    <cellStyle name="常规 3 2 6 3 5" xfId="23421"/>
    <cellStyle name="常规 3 2 6 4" xfId="2497"/>
    <cellStyle name="常规 3 2 6 4 2" xfId="7864"/>
    <cellStyle name="常规 3 2 6 4 2 2" xfId="13096"/>
    <cellStyle name="常规 3 2 6 4 2 2 2" xfId="31388"/>
    <cellStyle name="常规 3 2 6 4 2 3" xfId="11519"/>
    <cellStyle name="常规 3 2 6 4 2 4" xfId="27049"/>
    <cellStyle name="常规 3 2 6 4 3" xfId="13095"/>
    <cellStyle name="常规 3 2 6 4 3 2" xfId="31387"/>
    <cellStyle name="常规 3 2 6 4 4" xfId="11520"/>
    <cellStyle name="常规 3 2 6 4 5" xfId="23422"/>
    <cellStyle name="常规 3 2 6 5" xfId="7858"/>
    <cellStyle name="常规 3 2 6 5 2" xfId="13097"/>
    <cellStyle name="常规 3 2 6 5 2 2" xfId="31389"/>
    <cellStyle name="常规 3 2 6 5 3" xfId="11518"/>
    <cellStyle name="常规 3 2 6 5 4" xfId="27043"/>
    <cellStyle name="常规 3 2 6 6" xfId="13098"/>
    <cellStyle name="常规 3 2 6 6 2" xfId="11517"/>
    <cellStyle name="常规 3 2 6 6 3" xfId="31390"/>
    <cellStyle name="常规 3 2 6 7" xfId="13084"/>
    <cellStyle name="常规 3 2 6 7 2" xfId="31376"/>
    <cellStyle name="常规 3 2 6 8" xfId="11531"/>
    <cellStyle name="常规 3 2 6 9" xfId="23416"/>
    <cellStyle name="常规 3 2 7" xfId="2498"/>
    <cellStyle name="常规 3 2 7 2" xfId="2499"/>
    <cellStyle name="常规 3 2 7 2 2" xfId="2500"/>
    <cellStyle name="常规 3 2 7 2 2 2" xfId="7867"/>
    <cellStyle name="常规 3 2 7 2 2 2 2" xfId="13102"/>
    <cellStyle name="常规 3 2 7 2 2 2 2 2" xfId="31394"/>
    <cellStyle name="常规 3 2 7 2 2 2 3" xfId="11513"/>
    <cellStyle name="常规 3 2 7 2 2 2 4" xfId="27052"/>
    <cellStyle name="常规 3 2 7 2 2 3" xfId="13101"/>
    <cellStyle name="常规 3 2 7 2 2 3 2" xfId="31393"/>
    <cellStyle name="常规 3 2 7 2 2 4" xfId="11514"/>
    <cellStyle name="常规 3 2 7 2 2 5" xfId="23425"/>
    <cellStyle name="常规 3 2 7 2 3" xfId="2501"/>
    <cellStyle name="常规 3 2 7 2 3 2" xfId="7868"/>
    <cellStyle name="常规 3 2 7 2 3 2 2" xfId="13104"/>
    <cellStyle name="常规 3 2 7 2 3 2 2 2" xfId="31396"/>
    <cellStyle name="常规 3 2 7 2 3 2 3" xfId="11511"/>
    <cellStyle name="常规 3 2 7 2 3 2 4" xfId="27053"/>
    <cellStyle name="常规 3 2 7 2 3 3" xfId="13103"/>
    <cellStyle name="常规 3 2 7 2 3 3 2" xfId="31395"/>
    <cellStyle name="常规 3 2 7 2 3 4" xfId="11512"/>
    <cellStyle name="常规 3 2 7 2 3 5" xfId="23426"/>
    <cellStyle name="常规 3 2 7 2 4" xfId="2502"/>
    <cellStyle name="常规 3 2 7 2 4 2" xfId="7869"/>
    <cellStyle name="常规 3 2 7 2 4 2 2" xfId="13106"/>
    <cellStyle name="常规 3 2 7 2 4 2 2 2" xfId="31398"/>
    <cellStyle name="常规 3 2 7 2 4 2 3" xfId="11509"/>
    <cellStyle name="常规 3 2 7 2 4 2 4" xfId="27054"/>
    <cellStyle name="常规 3 2 7 2 4 3" xfId="13105"/>
    <cellStyle name="常规 3 2 7 2 4 3 2" xfId="31397"/>
    <cellStyle name="常规 3 2 7 2 4 4" xfId="11510"/>
    <cellStyle name="常规 3 2 7 2 4 5" xfId="23427"/>
    <cellStyle name="常规 3 2 7 2 5" xfId="7866"/>
    <cellStyle name="常规 3 2 7 2 5 2" xfId="13107"/>
    <cellStyle name="常规 3 2 7 2 5 2 2" xfId="31399"/>
    <cellStyle name="常规 3 2 7 2 5 3" xfId="11508"/>
    <cellStyle name="常规 3 2 7 2 5 4" xfId="27051"/>
    <cellStyle name="常规 3 2 7 2 6" xfId="13100"/>
    <cellStyle name="常规 3 2 7 2 6 2" xfId="31392"/>
    <cellStyle name="常规 3 2 7 2 7" xfId="11515"/>
    <cellStyle name="常规 3 2 7 2 8" xfId="23424"/>
    <cellStyle name="常规 3 2 7 3" xfId="2503"/>
    <cellStyle name="常规 3 2 7 3 2" xfId="7870"/>
    <cellStyle name="常规 3 2 7 3 2 2" xfId="13109"/>
    <cellStyle name="常规 3 2 7 3 2 2 2" xfId="31401"/>
    <cellStyle name="常规 3 2 7 3 2 3" xfId="11506"/>
    <cellStyle name="常规 3 2 7 3 2 4" xfId="27055"/>
    <cellStyle name="常规 3 2 7 3 3" xfId="13108"/>
    <cellStyle name="常规 3 2 7 3 3 2" xfId="31400"/>
    <cellStyle name="常规 3 2 7 3 4" xfId="11507"/>
    <cellStyle name="常规 3 2 7 3 5" xfId="23428"/>
    <cellStyle name="常规 3 2 7 4" xfId="2504"/>
    <cellStyle name="常规 3 2 7 4 2" xfId="7871"/>
    <cellStyle name="常规 3 2 7 4 2 2" xfId="13111"/>
    <cellStyle name="常规 3 2 7 4 2 2 2" xfId="31403"/>
    <cellStyle name="常规 3 2 7 4 2 3" xfId="11504"/>
    <cellStyle name="常规 3 2 7 4 2 4" xfId="27056"/>
    <cellStyle name="常规 3 2 7 4 3" xfId="13110"/>
    <cellStyle name="常规 3 2 7 4 3 2" xfId="31402"/>
    <cellStyle name="常规 3 2 7 4 4" xfId="11505"/>
    <cellStyle name="常规 3 2 7 4 5" xfId="23429"/>
    <cellStyle name="常规 3 2 7 5" xfId="7865"/>
    <cellStyle name="常规 3 2 7 5 2" xfId="13112"/>
    <cellStyle name="常规 3 2 7 5 2 2" xfId="31404"/>
    <cellStyle name="常规 3 2 7 5 3" xfId="11503"/>
    <cellStyle name="常规 3 2 7 5 4" xfId="27050"/>
    <cellStyle name="常规 3 2 7 6" xfId="13113"/>
    <cellStyle name="常规 3 2 7 6 2" xfId="11502"/>
    <cellStyle name="常规 3 2 7 6 3" xfId="31405"/>
    <cellStyle name="常规 3 2 7 7" xfId="13099"/>
    <cellStyle name="常规 3 2 7 7 2" xfId="31391"/>
    <cellStyle name="常规 3 2 7 8" xfId="11516"/>
    <cellStyle name="常规 3 2 7 9" xfId="23423"/>
    <cellStyle name="常规 3 2 8" xfId="2505"/>
    <cellStyle name="常规 3 2 8 2" xfId="2506"/>
    <cellStyle name="常规 3 2 8 2 2" xfId="2507"/>
    <cellStyle name="常规 3 2 8 2 2 2" xfId="7874"/>
    <cellStyle name="常规 3 2 8 2 2 2 2" xfId="13117"/>
    <cellStyle name="常规 3 2 8 2 2 2 2 2" xfId="31409"/>
    <cellStyle name="常规 3 2 8 2 2 2 3" xfId="11498"/>
    <cellStyle name="常规 3 2 8 2 2 2 4" xfId="27059"/>
    <cellStyle name="常规 3 2 8 2 2 3" xfId="13116"/>
    <cellStyle name="常规 3 2 8 2 2 3 2" xfId="31408"/>
    <cellStyle name="常规 3 2 8 2 2 4" xfId="11499"/>
    <cellStyle name="常规 3 2 8 2 2 5" xfId="23432"/>
    <cellStyle name="常规 3 2 8 2 3" xfId="2508"/>
    <cellStyle name="常规 3 2 8 2 3 2" xfId="7875"/>
    <cellStyle name="常规 3 2 8 2 3 2 2" xfId="13119"/>
    <cellStyle name="常规 3 2 8 2 3 2 2 2" xfId="31411"/>
    <cellStyle name="常规 3 2 8 2 3 2 3" xfId="11496"/>
    <cellStyle name="常规 3 2 8 2 3 2 4" xfId="27060"/>
    <cellStyle name="常规 3 2 8 2 3 3" xfId="13118"/>
    <cellStyle name="常规 3 2 8 2 3 3 2" xfId="31410"/>
    <cellStyle name="常规 3 2 8 2 3 4" xfId="11497"/>
    <cellStyle name="常规 3 2 8 2 3 5" xfId="23433"/>
    <cellStyle name="常规 3 2 8 2 4" xfId="2509"/>
    <cellStyle name="常规 3 2 8 2 4 2" xfId="7876"/>
    <cellStyle name="常规 3 2 8 2 4 2 2" xfId="13121"/>
    <cellStyle name="常规 3 2 8 2 4 2 2 2" xfId="31413"/>
    <cellStyle name="常规 3 2 8 2 4 2 3" xfId="11494"/>
    <cellStyle name="常规 3 2 8 2 4 2 4" xfId="27061"/>
    <cellStyle name="常规 3 2 8 2 4 3" xfId="13120"/>
    <cellStyle name="常规 3 2 8 2 4 3 2" xfId="31412"/>
    <cellStyle name="常规 3 2 8 2 4 4" xfId="11495"/>
    <cellStyle name="常规 3 2 8 2 4 5" xfId="23434"/>
    <cellStyle name="常规 3 2 8 2 5" xfId="7873"/>
    <cellStyle name="常规 3 2 8 2 5 2" xfId="13122"/>
    <cellStyle name="常规 3 2 8 2 5 2 2" xfId="31414"/>
    <cellStyle name="常规 3 2 8 2 5 3" xfId="11493"/>
    <cellStyle name="常规 3 2 8 2 5 4" xfId="27058"/>
    <cellStyle name="常规 3 2 8 2 6" xfId="13115"/>
    <cellStyle name="常规 3 2 8 2 6 2" xfId="31407"/>
    <cellStyle name="常规 3 2 8 2 7" xfId="11500"/>
    <cellStyle name="常规 3 2 8 2 8" xfId="23431"/>
    <cellStyle name="常规 3 2 8 3" xfId="2510"/>
    <cellStyle name="常规 3 2 8 3 2" xfId="7877"/>
    <cellStyle name="常规 3 2 8 3 2 2" xfId="13124"/>
    <cellStyle name="常规 3 2 8 3 2 2 2" xfId="31416"/>
    <cellStyle name="常规 3 2 8 3 2 3" xfId="11491"/>
    <cellStyle name="常规 3 2 8 3 2 4" xfId="27062"/>
    <cellStyle name="常规 3 2 8 3 3" xfId="13123"/>
    <cellStyle name="常规 3 2 8 3 3 2" xfId="31415"/>
    <cellStyle name="常规 3 2 8 3 4" xfId="11492"/>
    <cellStyle name="常规 3 2 8 3 5" xfId="23435"/>
    <cellStyle name="常规 3 2 8 4" xfId="2511"/>
    <cellStyle name="常规 3 2 8 4 2" xfId="7878"/>
    <cellStyle name="常规 3 2 8 4 2 2" xfId="13126"/>
    <cellStyle name="常规 3 2 8 4 2 2 2" xfId="31418"/>
    <cellStyle name="常规 3 2 8 4 2 3" xfId="11489"/>
    <cellStyle name="常规 3 2 8 4 2 4" xfId="27063"/>
    <cellStyle name="常规 3 2 8 4 3" xfId="13125"/>
    <cellStyle name="常规 3 2 8 4 3 2" xfId="31417"/>
    <cellStyle name="常规 3 2 8 4 4" xfId="11490"/>
    <cellStyle name="常规 3 2 8 4 5" xfId="23436"/>
    <cellStyle name="常规 3 2 8 5" xfId="7872"/>
    <cellStyle name="常规 3 2 8 5 2" xfId="13127"/>
    <cellStyle name="常规 3 2 8 5 2 2" xfId="31419"/>
    <cellStyle name="常规 3 2 8 5 3" xfId="11488"/>
    <cellStyle name="常规 3 2 8 5 4" xfId="27057"/>
    <cellStyle name="常规 3 2 8 6" xfId="13128"/>
    <cellStyle name="常规 3 2 8 6 2" xfId="11487"/>
    <cellStyle name="常规 3 2 8 6 3" xfId="31420"/>
    <cellStyle name="常规 3 2 8 7" xfId="13114"/>
    <cellStyle name="常规 3 2 8 7 2" xfId="31406"/>
    <cellStyle name="常规 3 2 8 8" xfId="11501"/>
    <cellStyle name="常规 3 2 8 9" xfId="23430"/>
    <cellStyle name="常规 3 2 9" xfId="2512"/>
    <cellStyle name="常规 3 2 9 2" xfId="2513"/>
    <cellStyle name="常规 3 2 9 2 2" xfId="7880"/>
    <cellStyle name="常规 3 2 9 2 2 2" xfId="13131"/>
    <cellStyle name="常规 3 2 9 2 2 2 2" xfId="31423"/>
    <cellStyle name="常规 3 2 9 2 2 3" xfId="11484"/>
    <cellStyle name="常规 3 2 9 2 2 4" xfId="27065"/>
    <cellStyle name="常规 3 2 9 2 3" xfId="13130"/>
    <cellStyle name="常规 3 2 9 2 3 2" xfId="31422"/>
    <cellStyle name="常规 3 2 9 2 4" xfId="11485"/>
    <cellStyle name="常规 3 2 9 2 5" xfId="23438"/>
    <cellStyle name="常规 3 2 9 3" xfId="2514"/>
    <cellStyle name="常规 3 2 9 3 2" xfId="7881"/>
    <cellStyle name="常规 3 2 9 3 2 2" xfId="13133"/>
    <cellStyle name="常规 3 2 9 3 2 2 2" xfId="31425"/>
    <cellStyle name="常规 3 2 9 3 2 3" xfId="11482"/>
    <cellStyle name="常规 3 2 9 3 2 4" xfId="27066"/>
    <cellStyle name="常规 3 2 9 3 3" xfId="13132"/>
    <cellStyle name="常规 3 2 9 3 3 2" xfId="31424"/>
    <cellStyle name="常规 3 2 9 3 4" xfId="11483"/>
    <cellStyle name="常规 3 2 9 3 5" xfId="23439"/>
    <cellStyle name="常规 3 2 9 4" xfId="2515"/>
    <cellStyle name="常规 3 2 9 4 2" xfId="7882"/>
    <cellStyle name="常规 3 2 9 4 2 2" xfId="13135"/>
    <cellStyle name="常规 3 2 9 4 2 2 2" xfId="31427"/>
    <cellStyle name="常规 3 2 9 4 2 3" xfId="11480"/>
    <cellStyle name="常规 3 2 9 4 2 4" xfId="27067"/>
    <cellStyle name="常规 3 2 9 4 3" xfId="13134"/>
    <cellStyle name="常规 3 2 9 4 3 2" xfId="31426"/>
    <cellStyle name="常规 3 2 9 4 4" xfId="11481"/>
    <cellStyle name="常规 3 2 9 4 5" xfId="23440"/>
    <cellStyle name="常规 3 2 9 5" xfId="7879"/>
    <cellStyle name="常规 3 2 9 5 2" xfId="13136"/>
    <cellStyle name="常规 3 2 9 5 2 2" xfId="31428"/>
    <cellStyle name="常规 3 2 9 5 3" xfId="11479"/>
    <cellStyle name="常规 3 2 9 5 4" xfId="27064"/>
    <cellStyle name="常规 3 2 9 6" xfId="13129"/>
    <cellStyle name="常规 3 2 9 6 2" xfId="31421"/>
    <cellStyle name="常规 3 2 9 7" xfId="11486"/>
    <cellStyle name="常规 3 2 9 8" xfId="23437"/>
    <cellStyle name="常规 3 20" xfId="23304"/>
    <cellStyle name="常规 3 3" xfId="2516"/>
    <cellStyle name="常规 3 3 10" xfId="2517"/>
    <cellStyle name="常规 3 3 10 2" xfId="7884"/>
    <cellStyle name="常规 3 3 10 2 2" xfId="13139"/>
    <cellStyle name="常规 3 3 10 2 2 2" xfId="31431"/>
    <cellStyle name="常规 3 3 10 2 3" xfId="11476"/>
    <cellStyle name="常规 3 3 10 2 4" xfId="27069"/>
    <cellStyle name="常规 3 3 10 3" xfId="13138"/>
    <cellStyle name="常规 3 3 10 3 2" xfId="31430"/>
    <cellStyle name="常规 3 3 10 4" xfId="11477"/>
    <cellStyle name="常规 3 3 10 5" xfId="23442"/>
    <cellStyle name="常规 3 3 11" xfId="7883"/>
    <cellStyle name="常规 3 3 11 2" xfId="13140"/>
    <cellStyle name="常规 3 3 11 2 2" xfId="31432"/>
    <cellStyle name="常规 3 3 11 3" xfId="11475"/>
    <cellStyle name="常规 3 3 11 4" xfId="27068"/>
    <cellStyle name="常规 3 3 12" xfId="13141"/>
    <cellStyle name="常规 3 3 12 2" xfId="11474"/>
    <cellStyle name="常规 3 3 12 3" xfId="31433"/>
    <cellStyle name="常规 3 3 13" xfId="13137"/>
    <cellStyle name="常规 3 3 13 2" xfId="31429"/>
    <cellStyle name="常规 3 3 14" xfId="11478"/>
    <cellStyle name="常规 3 3 15" xfId="23441"/>
    <cellStyle name="常规 3 3 2" xfId="2518"/>
    <cellStyle name="常规 3 3 2 10" xfId="7885"/>
    <cellStyle name="常规 3 3 2 10 2" xfId="13143"/>
    <cellStyle name="常规 3 3 2 10 2 2" xfId="31435"/>
    <cellStyle name="常规 3 3 2 10 3" xfId="11472"/>
    <cellStyle name="常规 3 3 2 10 4" xfId="27070"/>
    <cellStyle name="常规 3 3 2 11" xfId="13144"/>
    <cellStyle name="常规 3 3 2 11 2" xfId="11471"/>
    <cellStyle name="常规 3 3 2 11 3" xfId="31436"/>
    <cellStyle name="常规 3 3 2 12" xfId="13142"/>
    <cellStyle name="常规 3 3 2 12 2" xfId="31434"/>
    <cellStyle name="常规 3 3 2 13" xfId="11473"/>
    <cellStyle name="常规 3 3 2 14" xfId="23443"/>
    <cellStyle name="常规 3 3 2 2" xfId="2519"/>
    <cellStyle name="常规 3 3 2 2 2" xfId="2520"/>
    <cellStyle name="常规 3 3 2 2 2 2" xfId="2521"/>
    <cellStyle name="常规 3 3 2 2 2 2 2" xfId="7888"/>
    <cellStyle name="常规 3 3 2 2 2 2 2 2" xfId="13148"/>
    <cellStyle name="常规 3 3 2 2 2 2 2 2 2" xfId="31440"/>
    <cellStyle name="常规 3 3 2 2 2 2 2 3" xfId="11467"/>
    <cellStyle name="常规 3 3 2 2 2 2 2 4" xfId="27073"/>
    <cellStyle name="常规 3 3 2 2 2 2 3" xfId="13147"/>
    <cellStyle name="常规 3 3 2 2 2 2 3 2" xfId="31439"/>
    <cellStyle name="常规 3 3 2 2 2 2 4" xfId="11468"/>
    <cellStyle name="常规 3 3 2 2 2 2 5" xfId="23446"/>
    <cellStyle name="常规 3 3 2 2 2 3" xfId="2522"/>
    <cellStyle name="常规 3 3 2 2 2 3 2" xfId="7889"/>
    <cellStyle name="常规 3 3 2 2 2 3 2 2" xfId="13150"/>
    <cellStyle name="常规 3 3 2 2 2 3 2 2 2" xfId="31442"/>
    <cellStyle name="常规 3 3 2 2 2 3 2 3" xfId="11465"/>
    <cellStyle name="常规 3 3 2 2 2 3 2 4" xfId="27074"/>
    <cellStyle name="常规 3 3 2 2 2 3 3" xfId="13149"/>
    <cellStyle name="常规 3 3 2 2 2 3 3 2" xfId="31441"/>
    <cellStyle name="常规 3 3 2 2 2 3 4" xfId="11466"/>
    <cellStyle name="常规 3 3 2 2 2 3 5" xfId="23447"/>
    <cellStyle name="常规 3 3 2 2 2 4" xfId="2523"/>
    <cellStyle name="常规 3 3 2 2 2 4 2" xfId="7890"/>
    <cellStyle name="常规 3 3 2 2 2 4 2 2" xfId="13152"/>
    <cellStyle name="常规 3 3 2 2 2 4 2 2 2" xfId="31444"/>
    <cellStyle name="常规 3 3 2 2 2 4 2 3" xfId="11463"/>
    <cellStyle name="常规 3 3 2 2 2 4 2 4" xfId="27075"/>
    <cellStyle name="常规 3 3 2 2 2 4 3" xfId="13151"/>
    <cellStyle name="常规 3 3 2 2 2 4 3 2" xfId="31443"/>
    <cellStyle name="常规 3 3 2 2 2 4 4" xfId="11464"/>
    <cellStyle name="常规 3 3 2 2 2 4 5" xfId="23448"/>
    <cellStyle name="常规 3 3 2 2 2 5" xfId="7887"/>
    <cellStyle name="常规 3 3 2 2 2 5 2" xfId="13153"/>
    <cellStyle name="常规 3 3 2 2 2 5 2 2" xfId="31445"/>
    <cellStyle name="常规 3 3 2 2 2 5 3" xfId="11462"/>
    <cellStyle name="常规 3 3 2 2 2 5 4" xfId="27072"/>
    <cellStyle name="常规 3 3 2 2 2 6" xfId="13146"/>
    <cellStyle name="常规 3 3 2 2 2 6 2" xfId="31438"/>
    <cellStyle name="常规 3 3 2 2 2 7" xfId="11469"/>
    <cellStyle name="常规 3 3 2 2 2 8" xfId="23445"/>
    <cellStyle name="常规 3 3 2 2 3" xfId="2524"/>
    <cellStyle name="常规 3 3 2 2 3 2" xfId="7891"/>
    <cellStyle name="常规 3 3 2 2 3 2 2" xfId="13155"/>
    <cellStyle name="常规 3 3 2 2 3 2 2 2" xfId="31447"/>
    <cellStyle name="常规 3 3 2 2 3 2 3" xfId="11460"/>
    <cellStyle name="常规 3 3 2 2 3 2 4" xfId="27076"/>
    <cellStyle name="常规 3 3 2 2 3 3" xfId="13154"/>
    <cellStyle name="常规 3 3 2 2 3 3 2" xfId="31446"/>
    <cellStyle name="常规 3 3 2 2 3 4" xfId="11461"/>
    <cellStyle name="常规 3 3 2 2 3 5" xfId="23449"/>
    <cellStyle name="常规 3 3 2 2 4" xfId="2525"/>
    <cellStyle name="常规 3 3 2 2 4 2" xfId="7892"/>
    <cellStyle name="常规 3 3 2 2 4 2 2" xfId="13157"/>
    <cellStyle name="常规 3 3 2 2 4 2 2 2" xfId="31449"/>
    <cellStyle name="常规 3 3 2 2 4 2 3" xfId="11458"/>
    <cellStyle name="常规 3 3 2 2 4 2 4" xfId="27077"/>
    <cellStyle name="常规 3 3 2 2 4 3" xfId="13156"/>
    <cellStyle name="常规 3 3 2 2 4 3 2" xfId="31448"/>
    <cellStyle name="常规 3 3 2 2 4 4" xfId="11459"/>
    <cellStyle name="常规 3 3 2 2 4 5" xfId="23450"/>
    <cellStyle name="常规 3 3 2 2 5" xfId="7886"/>
    <cellStyle name="常规 3 3 2 2 5 2" xfId="13158"/>
    <cellStyle name="常规 3 3 2 2 5 2 2" xfId="31450"/>
    <cellStyle name="常规 3 3 2 2 5 3" xfId="11457"/>
    <cellStyle name="常规 3 3 2 2 5 4" xfId="27071"/>
    <cellStyle name="常规 3 3 2 2 6" xfId="13159"/>
    <cellStyle name="常规 3 3 2 2 6 2" xfId="11456"/>
    <cellStyle name="常规 3 3 2 2 6 3" xfId="31451"/>
    <cellStyle name="常规 3 3 2 2 7" xfId="13145"/>
    <cellStyle name="常规 3 3 2 2 7 2" xfId="31437"/>
    <cellStyle name="常规 3 3 2 2 8" xfId="11470"/>
    <cellStyle name="常规 3 3 2 2 9" xfId="23444"/>
    <cellStyle name="常规 3 3 2 3" xfId="2526"/>
    <cellStyle name="常规 3 3 2 3 2" xfId="2527"/>
    <cellStyle name="常规 3 3 2 3 2 2" xfId="2528"/>
    <cellStyle name="常规 3 3 2 3 2 2 2" xfId="7895"/>
    <cellStyle name="常规 3 3 2 3 2 2 2 2" xfId="13163"/>
    <cellStyle name="常规 3 3 2 3 2 2 2 2 2" xfId="31455"/>
    <cellStyle name="常规 3 3 2 3 2 2 2 3" xfId="11452"/>
    <cellStyle name="常规 3 3 2 3 2 2 2 4" xfId="27080"/>
    <cellStyle name="常规 3 3 2 3 2 2 3" xfId="13162"/>
    <cellStyle name="常规 3 3 2 3 2 2 3 2" xfId="31454"/>
    <cellStyle name="常规 3 3 2 3 2 2 4" xfId="11453"/>
    <cellStyle name="常规 3 3 2 3 2 2 5" xfId="23453"/>
    <cellStyle name="常规 3 3 2 3 2 3" xfId="2529"/>
    <cellStyle name="常规 3 3 2 3 2 3 2" xfId="7896"/>
    <cellStyle name="常规 3 3 2 3 2 3 2 2" xfId="13165"/>
    <cellStyle name="常规 3 3 2 3 2 3 2 2 2" xfId="31457"/>
    <cellStyle name="常规 3 3 2 3 2 3 2 3" xfId="11450"/>
    <cellStyle name="常规 3 3 2 3 2 3 2 4" xfId="27081"/>
    <cellStyle name="常规 3 3 2 3 2 3 3" xfId="13164"/>
    <cellStyle name="常规 3 3 2 3 2 3 3 2" xfId="31456"/>
    <cellStyle name="常规 3 3 2 3 2 3 4" xfId="11451"/>
    <cellStyle name="常规 3 3 2 3 2 3 5" xfId="23454"/>
    <cellStyle name="常规 3 3 2 3 2 4" xfId="2530"/>
    <cellStyle name="常规 3 3 2 3 2 4 2" xfId="7897"/>
    <cellStyle name="常规 3 3 2 3 2 4 2 2" xfId="13167"/>
    <cellStyle name="常规 3 3 2 3 2 4 2 2 2" xfId="31459"/>
    <cellStyle name="常规 3 3 2 3 2 4 2 3" xfId="11448"/>
    <cellStyle name="常规 3 3 2 3 2 4 2 4" xfId="27082"/>
    <cellStyle name="常规 3 3 2 3 2 4 3" xfId="13166"/>
    <cellStyle name="常规 3 3 2 3 2 4 3 2" xfId="31458"/>
    <cellStyle name="常规 3 3 2 3 2 4 4" xfId="11449"/>
    <cellStyle name="常规 3 3 2 3 2 4 5" xfId="23455"/>
    <cellStyle name="常规 3 3 2 3 2 5" xfId="7894"/>
    <cellStyle name="常规 3 3 2 3 2 5 2" xfId="13168"/>
    <cellStyle name="常规 3 3 2 3 2 5 2 2" xfId="31460"/>
    <cellStyle name="常规 3 3 2 3 2 5 3" xfId="11447"/>
    <cellStyle name="常规 3 3 2 3 2 5 4" xfId="27079"/>
    <cellStyle name="常规 3 3 2 3 2 6" xfId="13161"/>
    <cellStyle name="常规 3 3 2 3 2 6 2" xfId="31453"/>
    <cellStyle name="常规 3 3 2 3 2 7" xfId="11454"/>
    <cellStyle name="常规 3 3 2 3 2 8" xfId="23452"/>
    <cellStyle name="常规 3 3 2 3 3" xfId="2531"/>
    <cellStyle name="常规 3 3 2 3 3 2" xfId="7898"/>
    <cellStyle name="常规 3 3 2 3 3 2 2" xfId="13170"/>
    <cellStyle name="常规 3 3 2 3 3 2 2 2" xfId="31462"/>
    <cellStyle name="常规 3 3 2 3 3 2 3" xfId="11445"/>
    <cellStyle name="常规 3 3 2 3 3 2 4" xfId="27083"/>
    <cellStyle name="常规 3 3 2 3 3 3" xfId="13169"/>
    <cellStyle name="常规 3 3 2 3 3 3 2" xfId="31461"/>
    <cellStyle name="常规 3 3 2 3 3 4" xfId="11446"/>
    <cellStyle name="常规 3 3 2 3 3 5" xfId="23456"/>
    <cellStyle name="常规 3 3 2 3 4" xfId="2532"/>
    <cellStyle name="常规 3 3 2 3 4 2" xfId="7899"/>
    <cellStyle name="常规 3 3 2 3 4 2 2" xfId="13172"/>
    <cellStyle name="常规 3 3 2 3 4 2 2 2" xfId="31464"/>
    <cellStyle name="常规 3 3 2 3 4 2 3" xfId="11443"/>
    <cellStyle name="常规 3 3 2 3 4 2 4" xfId="27084"/>
    <cellStyle name="常规 3 3 2 3 4 3" xfId="13171"/>
    <cellStyle name="常规 3 3 2 3 4 3 2" xfId="31463"/>
    <cellStyle name="常规 3 3 2 3 4 4" xfId="11444"/>
    <cellStyle name="常规 3 3 2 3 4 5" xfId="23457"/>
    <cellStyle name="常规 3 3 2 3 5" xfId="7893"/>
    <cellStyle name="常规 3 3 2 3 5 2" xfId="13173"/>
    <cellStyle name="常规 3 3 2 3 5 2 2" xfId="31465"/>
    <cellStyle name="常规 3 3 2 3 5 3" xfId="11442"/>
    <cellStyle name="常规 3 3 2 3 5 4" xfId="27078"/>
    <cellStyle name="常规 3 3 2 3 6" xfId="13174"/>
    <cellStyle name="常规 3 3 2 3 6 2" xfId="11441"/>
    <cellStyle name="常规 3 3 2 3 6 3" xfId="31466"/>
    <cellStyle name="常规 3 3 2 3 7" xfId="13160"/>
    <cellStyle name="常规 3 3 2 3 7 2" xfId="31452"/>
    <cellStyle name="常规 3 3 2 3 8" xfId="11455"/>
    <cellStyle name="常规 3 3 2 3 9" xfId="23451"/>
    <cellStyle name="常规 3 3 2 4" xfId="2533"/>
    <cellStyle name="常规 3 3 2 4 2" xfId="2534"/>
    <cellStyle name="常规 3 3 2 4 2 2" xfId="2535"/>
    <cellStyle name="常规 3 3 2 4 2 2 2" xfId="7902"/>
    <cellStyle name="常规 3 3 2 4 2 2 2 2" xfId="13178"/>
    <cellStyle name="常规 3 3 2 4 2 2 2 2 2" xfId="31470"/>
    <cellStyle name="常规 3 3 2 4 2 2 2 3" xfId="11437"/>
    <cellStyle name="常规 3 3 2 4 2 2 2 4" xfId="27087"/>
    <cellStyle name="常规 3 3 2 4 2 2 3" xfId="13177"/>
    <cellStyle name="常规 3 3 2 4 2 2 3 2" xfId="31469"/>
    <cellStyle name="常规 3 3 2 4 2 2 4" xfId="11438"/>
    <cellStyle name="常规 3 3 2 4 2 2 5" xfId="23460"/>
    <cellStyle name="常规 3 3 2 4 2 3" xfId="2536"/>
    <cellStyle name="常规 3 3 2 4 2 3 2" xfId="7903"/>
    <cellStyle name="常规 3 3 2 4 2 3 2 2" xfId="13180"/>
    <cellStyle name="常规 3 3 2 4 2 3 2 2 2" xfId="31472"/>
    <cellStyle name="常规 3 3 2 4 2 3 2 3" xfId="11435"/>
    <cellStyle name="常规 3 3 2 4 2 3 2 4" xfId="27088"/>
    <cellStyle name="常规 3 3 2 4 2 3 3" xfId="13179"/>
    <cellStyle name="常规 3 3 2 4 2 3 3 2" xfId="31471"/>
    <cellStyle name="常规 3 3 2 4 2 3 4" xfId="11436"/>
    <cellStyle name="常规 3 3 2 4 2 3 5" xfId="23461"/>
    <cellStyle name="常规 3 3 2 4 2 4" xfId="2537"/>
    <cellStyle name="常规 3 3 2 4 2 4 2" xfId="7904"/>
    <cellStyle name="常规 3 3 2 4 2 4 2 2" xfId="13182"/>
    <cellStyle name="常规 3 3 2 4 2 4 2 2 2" xfId="31474"/>
    <cellStyle name="常规 3 3 2 4 2 4 2 3" xfId="11433"/>
    <cellStyle name="常规 3 3 2 4 2 4 2 4" xfId="27089"/>
    <cellStyle name="常规 3 3 2 4 2 4 3" xfId="13181"/>
    <cellStyle name="常规 3 3 2 4 2 4 3 2" xfId="31473"/>
    <cellStyle name="常规 3 3 2 4 2 4 4" xfId="11434"/>
    <cellStyle name="常规 3 3 2 4 2 4 5" xfId="23462"/>
    <cellStyle name="常规 3 3 2 4 2 5" xfId="7901"/>
    <cellStyle name="常规 3 3 2 4 2 5 2" xfId="13183"/>
    <cellStyle name="常规 3 3 2 4 2 5 2 2" xfId="31475"/>
    <cellStyle name="常规 3 3 2 4 2 5 3" xfId="11432"/>
    <cellStyle name="常规 3 3 2 4 2 5 4" xfId="27086"/>
    <cellStyle name="常规 3 3 2 4 2 6" xfId="13176"/>
    <cellStyle name="常规 3 3 2 4 2 6 2" xfId="31468"/>
    <cellStyle name="常规 3 3 2 4 2 7" xfId="11439"/>
    <cellStyle name="常规 3 3 2 4 2 8" xfId="23459"/>
    <cellStyle name="常规 3 3 2 4 3" xfId="2538"/>
    <cellStyle name="常规 3 3 2 4 3 2" xfId="7905"/>
    <cellStyle name="常规 3 3 2 4 3 2 2" xfId="13185"/>
    <cellStyle name="常规 3 3 2 4 3 2 2 2" xfId="31477"/>
    <cellStyle name="常规 3 3 2 4 3 2 3" xfId="11430"/>
    <cellStyle name="常规 3 3 2 4 3 2 4" xfId="27090"/>
    <cellStyle name="常规 3 3 2 4 3 3" xfId="13184"/>
    <cellStyle name="常规 3 3 2 4 3 3 2" xfId="31476"/>
    <cellStyle name="常规 3 3 2 4 3 4" xfId="11431"/>
    <cellStyle name="常规 3 3 2 4 3 5" xfId="23463"/>
    <cellStyle name="常规 3 3 2 4 4" xfId="2539"/>
    <cellStyle name="常规 3 3 2 4 4 2" xfId="7906"/>
    <cellStyle name="常规 3 3 2 4 4 2 2" xfId="13187"/>
    <cellStyle name="常规 3 3 2 4 4 2 2 2" xfId="31479"/>
    <cellStyle name="常规 3 3 2 4 4 2 3" xfId="11428"/>
    <cellStyle name="常规 3 3 2 4 4 2 4" xfId="27091"/>
    <cellStyle name="常规 3 3 2 4 4 3" xfId="13186"/>
    <cellStyle name="常规 3 3 2 4 4 3 2" xfId="31478"/>
    <cellStyle name="常规 3 3 2 4 4 4" xfId="11429"/>
    <cellStyle name="常规 3 3 2 4 4 5" xfId="23464"/>
    <cellStyle name="常规 3 3 2 4 5" xfId="7900"/>
    <cellStyle name="常规 3 3 2 4 5 2" xfId="13188"/>
    <cellStyle name="常规 3 3 2 4 5 2 2" xfId="31480"/>
    <cellStyle name="常规 3 3 2 4 5 3" xfId="11427"/>
    <cellStyle name="常规 3 3 2 4 5 4" xfId="27085"/>
    <cellStyle name="常规 3 3 2 4 6" xfId="13189"/>
    <cellStyle name="常规 3 3 2 4 6 2" xfId="11426"/>
    <cellStyle name="常规 3 3 2 4 6 3" xfId="31481"/>
    <cellStyle name="常规 3 3 2 4 7" xfId="13175"/>
    <cellStyle name="常规 3 3 2 4 7 2" xfId="31467"/>
    <cellStyle name="常规 3 3 2 4 8" xfId="11440"/>
    <cellStyle name="常规 3 3 2 4 9" xfId="23458"/>
    <cellStyle name="常规 3 3 2 5" xfId="2540"/>
    <cellStyle name="常规 3 3 2 5 2" xfId="2541"/>
    <cellStyle name="常规 3 3 2 5 2 2" xfId="2542"/>
    <cellStyle name="常规 3 3 2 5 2 2 2" xfId="7909"/>
    <cellStyle name="常规 3 3 2 5 2 2 2 2" xfId="13193"/>
    <cellStyle name="常规 3 3 2 5 2 2 2 2 2" xfId="31485"/>
    <cellStyle name="常规 3 3 2 5 2 2 2 3" xfId="11422"/>
    <cellStyle name="常规 3 3 2 5 2 2 2 4" xfId="27094"/>
    <cellStyle name="常规 3 3 2 5 2 2 3" xfId="13192"/>
    <cellStyle name="常规 3 3 2 5 2 2 3 2" xfId="31484"/>
    <cellStyle name="常规 3 3 2 5 2 2 4" xfId="11423"/>
    <cellStyle name="常规 3 3 2 5 2 2 5" xfId="23467"/>
    <cellStyle name="常规 3 3 2 5 2 3" xfId="2543"/>
    <cellStyle name="常规 3 3 2 5 2 3 2" xfId="7910"/>
    <cellStyle name="常规 3 3 2 5 2 3 2 2" xfId="13195"/>
    <cellStyle name="常规 3 3 2 5 2 3 2 2 2" xfId="31487"/>
    <cellStyle name="常规 3 3 2 5 2 3 2 3" xfId="11420"/>
    <cellStyle name="常规 3 3 2 5 2 3 2 4" xfId="27095"/>
    <cellStyle name="常规 3 3 2 5 2 3 3" xfId="13194"/>
    <cellStyle name="常规 3 3 2 5 2 3 3 2" xfId="31486"/>
    <cellStyle name="常规 3 3 2 5 2 3 4" xfId="11421"/>
    <cellStyle name="常规 3 3 2 5 2 3 5" xfId="23468"/>
    <cellStyle name="常规 3 3 2 5 2 4" xfId="2544"/>
    <cellStyle name="常规 3 3 2 5 2 4 2" xfId="7911"/>
    <cellStyle name="常规 3 3 2 5 2 4 2 2" xfId="13197"/>
    <cellStyle name="常规 3 3 2 5 2 4 2 2 2" xfId="31489"/>
    <cellStyle name="常规 3 3 2 5 2 4 2 3" xfId="11418"/>
    <cellStyle name="常规 3 3 2 5 2 4 2 4" xfId="27096"/>
    <cellStyle name="常规 3 3 2 5 2 4 3" xfId="13196"/>
    <cellStyle name="常规 3 3 2 5 2 4 3 2" xfId="31488"/>
    <cellStyle name="常规 3 3 2 5 2 4 4" xfId="11419"/>
    <cellStyle name="常规 3 3 2 5 2 4 5" xfId="23469"/>
    <cellStyle name="常规 3 3 2 5 2 5" xfId="7908"/>
    <cellStyle name="常规 3 3 2 5 2 5 2" xfId="13198"/>
    <cellStyle name="常规 3 3 2 5 2 5 2 2" xfId="31490"/>
    <cellStyle name="常规 3 3 2 5 2 5 3" xfId="11417"/>
    <cellStyle name="常规 3 3 2 5 2 5 4" xfId="27093"/>
    <cellStyle name="常规 3 3 2 5 2 6" xfId="13191"/>
    <cellStyle name="常规 3 3 2 5 2 6 2" xfId="31483"/>
    <cellStyle name="常规 3 3 2 5 2 7" xfId="11424"/>
    <cellStyle name="常规 3 3 2 5 2 8" xfId="23466"/>
    <cellStyle name="常规 3 3 2 5 3" xfId="2545"/>
    <cellStyle name="常规 3 3 2 5 3 2" xfId="7912"/>
    <cellStyle name="常规 3 3 2 5 3 2 2" xfId="13200"/>
    <cellStyle name="常规 3 3 2 5 3 2 2 2" xfId="31492"/>
    <cellStyle name="常规 3 3 2 5 3 2 3" xfId="11415"/>
    <cellStyle name="常规 3 3 2 5 3 2 4" xfId="27097"/>
    <cellStyle name="常规 3 3 2 5 3 3" xfId="13199"/>
    <cellStyle name="常规 3 3 2 5 3 3 2" xfId="31491"/>
    <cellStyle name="常规 3 3 2 5 3 4" xfId="11416"/>
    <cellStyle name="常规 3 3 2 5 3 5" xfId="23470"/>
    <cellStyle name="常规 3 3 2 5 4" xfId="2546"/>
    <cellStyle name="常规 3 3 2 5 4 2" xfId="7913"/>
    <cellStyle name="常规 3 3 2 5 4 2 2" xfId="13202"/>
    <cellStyle name="常规 3 3 2 5 4 2 2 2" xfId="31494"/>
    <cellStyle name="常规 3 3 2 5 4 2 3" xfId="11413"/>
    <cellStyle name="常规 3 3 2 5 4 2 4" xfId="27098"/>
    <cellStyle name="常规 3 3 2 5 4 3" xfId="13201"/>
    <cellStyle name="常规 3 3 2 5 4 3 2" xfId="31493"/>
    <cellStyle name="常规 3 3 2 5 4 4" xfId="11414"/>
    <cellStyle name="常规 3 3 2 5 4 5" xfId="23471"/>
    <cellStyle name="常规 3 3 2 5 5" xfId="7907"/>
    <cellStyle name="常规 3 3 2 5 5 2" xfId="13203"/>
    <cellStyle name="常规 3 3 2 5 5 2 2" xfId="31495"/>
    <cellStyle name="常规 3 3 2 5 5 3" xfId="11412"/>
    <cellStyle name="常规 3 3 2 5 5 4" xfId="27092"/>
    <cellStyle name="常规 3 3 2 5 6" xfId="13204"/>
    <cellStyle name="常规 3 3 2 5 6 2" xfId="11411"/>
    <cellStyle name="常规 3 3 2 5 6 3" xfId="31496"/>
    <cellStyle name="常规 3 3 2 5 7" xfId="13190"/>
    <cellStyle name="常规 3 3 2 5 7 2" xfId="31482"/>
    <cellStyle name="常规 3 3 2 5 8" xfId="11425"/>
    <cellStyle name="常规 3 3 2 5 9" xfId="23465"/>
    <cellStyle name="常规 3 3 2 6" xfId="2547"/>
    <cellStyle name="常规 3 3 2 6 2" xfId="2548"/>
    <cellStyle name="常规 3 3 2 6 2 2" xfId="2549"/>
    <cellStyle name="常规 3 3 2 6 2 2 2" xfId="7916"/>
    <cellStyle name="常规 3 3 2 6 2 2 2 2" xfId="13208"/>
    <cellStyle name="常规 3 3 2 6 2 2 2 2 2" xfId="31500"/>
    <cellStyle name="常规 3 3 2 6 2 2 2 3" xfId="11407"/>
    <cellStyle name="常规 3 3 2 6 2 2 2 4" xfId="27101"/>
    <cellStyle name="常规 3 3 2 6 2 2 3" xfId="13207"/>
    <cellStyle name="常规 3 3 2 6 2 2 3 2" xfId="31499"/>
    <cellStyle name="常规 3 3 2 6 2 2 4" xfId="11408"/>
    <cellStyle name="常规 3 3 2 6 2 2 5" xfId="23474"/>
    <cellStyle name="常规 3 3 2 6 2 3" xfId="2550"/>
    <cellStyle name="常规 3 3 2 6 2 3 2" xfId="7917"/>
    <cellStyle name="常规 3 3 2 6 2 3 2 2" xfId="13210"/>
    <cellStyle name="常规 3 3 2 6 2 3 2 2 2" xfId="31502"/>
    <cellStyle name="常规 3 3 2 6 2 3 2 3" xfId="11405"/>
    <cellStyle name="常规 3 3 2 6 2 3 2 4" xfId="27102"/>
    <cellStyle name="常规 3 3 2 6 2 3 3" xfId="13209"/>
    <cellStyle name="常规 3 3 2 6 2 3 3 2" xfId="31501"/>
    <cellStyle name="常规 3 3 2 6 2 3 4" xfId="11406"/>
    <cellStyle name="常规 3 3 2 6 2 3 5" xfId="23475"/>
    <cellStyle name="常规 3 3 2 6 2 4" xfId="2551"/>
    <cellStyle name="常规 3 3 2 6 2 4 2" xfId="7918"/>
    <cellStyle name="常规 3 3 2 6 2 4 2 2" xfId="13212"/>
    <cellStyle name="常规 3 3 2 6 2 4 2 2 2" xfId="31504"/>
    <cellStyle name="常规 3 3 2 6 2 4 2 3" xfId="11403"/>
    <cellStyle name="常规 3 3 2 6 2 4 2 4" xfId="27103"/>
    <cellStyle name="常规 3 3 2 6 2 4 3" xfId="13211"/>
    <cellStyle name="常规 3 3 2 6 2 4 3 2" xfId="31503"/>
    <cellStyle name="常规 3 3 2 6 2 4 4" xfId="11404"/>
    <cellStyle name="常规 3 3 2 6 2 4 5" xfId="23476"/>
    <cellStyle name="常规 3 3 2 6 2 5" xfId="7915"/>
    <cellStyle name="常规 3 3 2 6 2 5 2" xfId="13213"/>
    <cellStyle name="常规 3 3 2 6 2 5 2 2" xfId="31505"/>
    <cellStyle name="常规 3 3 2 6 2 5 3" xfId="11402"/>
    <cellStyle name="常规 3 3 2 6 2 5 4" xfId="27100"/>
    <cellStyle name="常规 3 3 2 6 2 6" xfId="13206"/>
    <cellStyle name="常规 3 3 2 6 2 6 2" xfId="31498"/>
    <cellStyle name="常规 3 3 2 6 2 7" xfId="11409"/>
    <cellStyle name="常规 3 3 2 6 2 8" xfId="23473"/>
    <cellStyle name="常规 3 3 2 6 3" xfId="2552"/>
    <cellStyle name="常规 3 3 2 6 3 2" xfId="7919"/>
    <cellStyle name="常规 3 3 2 6 3 2 2" xfId="13215"/>
    <cellStyle name="常规 3 3 2 6 3 2 2 2" xfId="31507"/>
    <cellStyle name="常规 3 3 2 6 3 2 3" xfId="11400"/>
    <cellStyle name="常规 3 3 2 6 3 2 4" xfId="27104"/>
    <cellStyle name="常规 3 3 2 6 3 3" xfId="13214"/>
    <cellStyle name="常规 3 3 2 6 3 3 2" xfId="31506"/>
    <cellStyle name="常规 3 3 2 6 3 4" xfId="11401"/>
    <cellStyle name="常规 3 3 2 6 3 5" xfId="23477"/>
    <cellStyle name="常规 3 3 2 6 4" xfId="2553"/>
    <cellStyle name="常规 3 3 2 6 4 2" xfId="7920"/>
    <cellStyle name="常规 3 3 2 6 4 2 2" xfId="13217"/>
    <cellStyle name="常规 3 3 2 6 4 2 2 2" xfId="31509"/>
    <cellStyle name="常规 3 3 2 6 4 2 3" xfId="11398"/>
    <cellStyle name="常规 3 3 2 6 4 2 4" xfId="27105"/>
    <cellStyle name="常规 3 3 2 6 4 3" xfId="13216"/>
    <cellStyle name="常规 3 3 2 6 4 3 2" xfId="31508"/>
    <cellStyle name="常规 3 3 2 6 4 4" xfId="11399"/>
    <cellStyle name="常规 3 3 2 6 4 5" xfId="23478"/>
    <cellStyle name="常规 3 3 2 6 5" xfId="7914"/>
    <cellStyle name="常规 3 3 2 6 5 2" xfId="13218"/>
    <cellStyle name="常规 3 3 2 6 5 2 2" xfId="31510"/>
    <cellStyle name="常规 3 3 2 6 5 3" xfId="11397"/>
    <cellStyle name="常规 3 3 2 6 5 4" xfId="27099"/>
    <cellStyle name="常规 3 3 2 6 6" xfId="13219"/>
    <cellStyle name="常规 3 3 2 6 6 2" xfId="11396"/>
    <cellStyle name="常规 3 3 2 6 6 3" xfId="31511"/>
    <cellStyle name="常规 3 3 2 6 7" xfId="13205"/>
    <cellStyle name="常规 3 3 2 6 7 2" xfId="31497"/>
    <cellStyle name="常规 3 3 2 6 8" xfId="11410"/>
    <cellStyle name="常规 3 3 2 6 9" xfId="23472"/>
    <cellStyle name="常规 3 3 2 7" xfId="2554"/>
    <cellStyle name="常规 3 3 2 7 2" xfId="2555"/>
    <cellStyle name="常规 3 3 2 7 2 2" xfId="7922"/>
    <cellStyle name="常规 3 3 2 7 2 2 2" xfId="13222"/>
    <cellStyle name="常规 3 3 2 7 2 2 2 2" xfId="31514"/>
    <cellStyle name="常规 3 3 2 7 2 2 3" xfId="11393"/>
    <cellStyle name="常规 3 3 2 7 2 2 4" xfId="27107"/>
    <cellStyle name="常规 3 3 2 7 2 3" xfId="13221"/>
    <cellStyle name="常规 3 3 2 7 2 3 2" xfId="31513"/>
    <cellStyle name="常规 3 3 2 7 2 4" xfId="11394"/>
    <cellStyle name="常规 3 3 2 7 2 5" xfId="23480"/>
    <cellStyle name="常规 3 3 2 7 3" xfId="2556"/>
    <cellStyle name="常规 3 3 2 7 3 2" xfId="7923"/>
    <cellStyle name="常规 3 3 2 7 3 2 2" xfId="13224"/>
    <cellStyle name="常规 3 3 2 7 3 2 2 2" xfId="31516"/>
    <cellStyle name="常规 3 3 2 7 3 2 3" xfId="11391"/>
    <cellStyle name="常规 3 3 2 7 3 2 4" xfId="27108"/>
    <cellStyle name="常规 3 3 2 7 3 3" xfId="13223"/>
    <cellStyle name="常规 3 3 2 7 3 3 2" xfId="31515"/>
    <cellStyle name="常规 3 3 2 7 3 4" xfId="11392"/>
    <cellStyle name="常规 3 3 2 7 3 5" xfId="23481"/>
    <cellStyle name="常规 3 3 2 7 4" xfId="2557"/>
    <cellStyle name="常规 3 3 2 7 4 2" xfId="7924"/>
    <cellStyle name="常规 3 3 2 7 4 2 2" xfId="13226"/>
    <cellStyle name="常规 3 3 2 7 4 2 2 2" xfId="31518"/>
    <cellStyle name="常规 3 3 2 7 4 2 3" xfId="11389"/>
    <cellStyle name="常规 3 3 2 7 4 2 4" xfId="27109"/>
    <cellStyle name="常规 3 3 2 7 4 3" xfId="13225"/>
    <cellStyle name="常规 3 3 2 7 4 3 2" xfId="31517"/>
    <cellStyle name="常规 3 3 2 7 4 4" xfId="11390"/>
    <cellStyle name="常规 3 3 2 7 4 5" xfId="23482"/>
    <cellStyle name="常规 3 3 2 7 5" xfId="7921"/>
    <cellStyle name="常规 3 3 2 7 5 2" xfId="13227"/>
    <cellStyle name="常规 3 3 2 7 5 2 2" xfId="31519"/>
    <cellStyle name="常规 3 3 2 7 5 3" xfId="11388"/>
    <cellStyle name="常规 3 3 2 7 5 4" xfId="27106"/>
    <cellStyle name="常规 3 3 2 7 6" xfId="13220"/>
    <cellStyle name="常规 3 3 2 7 6 2" xfId="31512"/>
    <cellStyle name="常规 3 3 2 7 7" xfId="11395"/>
    <cellStyle name="常规 3 3 2 7 8" xfId="23479"/>
    <cellStyle name="常规 3 3 2 8" xfId="2558"/>
    <cellStyle name="常规 3 3 2 8 2" xfId="7925"/>
    <cellStyle name="常规 3 3 2 8 2 2" xfId="13229"/>
    <cellStyle name="常规 3 3 2 8 2 2 2" xfId="31521"/>
    <cellStyle name="常规 3 3 2 8 2 3" xfId="11386"/>
    <cellStyle name="常规 3 3 2 8 2 4" xfId="27110"/>
    <cellStyle name="常规 3 3 2 8 3" xfId="13228"/>
    <cellStyle name="常规 3 3 2 8 3 2" xfId="31520"/>
    <cellStyle name="常规 3 3 2 8 4" xfId="11387"/>
    <cellStyle name="常规 3 3 2 8 5" xfId="23483"/>
    <cellStyle name="常规 3 3 2 9" xfId="2559"/>
    <cellStyle name="常规 3 3 2 9 2" xfId="7926"/>
    <cellStyle name="常规 3 3 2 9 2 2" xfId="13231"/>
    <cellStyle name="常规 3 3 2 9 2 2 2" xfId="31523"/>
    <cellStyle name="常规 3 3 2 9 2 3" xfId="11384"/>
    <cellStyle name="常规 3 3 2 9 2 4" xfId="27111"/>
    <cellStyle name="常规 3 3 2 9 3" xfId="13230"/>
    <cellStyle name="常规 3 3 2 9 3 2" xfId="31522"/>
    <cellStyle name="常规 3 3 2 9 4" xfId="11385"/>
    <cellStyle name="常规 3 3 2 9 5" xfId="23484"/>
    <cellStyle name="常规 3 3 3" xfId="2560"/>
    <cellStyle name="常规 3 3 3 10" xfId="13232"/>
    <cellStyle name="常规 3 3 3 10 2" xfId="31524"/>
    <cellStyle name="常规 3 3 3 11" xfId="11383"/>
    <cellStyle name="常规 3 3 3 12" xfId="23485"/>
    <cellStyle name="常规 3 3 3 2" xfId="2561"/>
    <cellStyle name="常规 3 3 3 2 2" xfId="2562"/>
    <cellStyle name="常规 3 3 3 2 2 2" xfId="2563"/>
    <cellStyle name="常规 3 3 3 2 2 2 2" xfId="7930"/>
    <cellStyle name="常规 3 3 3 2 2 2 2 2" xfId="13236"/>
    <cellStyle name="常规 3 3 3 2 2 2 2 2 2" xfId="31528"/>
    <cellStyle name="常规 3 3 3 2 2 2 2 3" xfId="11379"/>
    <cellStyle name="常规 3 3 3 2 2 2 2 4" xfId="27115"/>
    <cellStyle name="常规 3 3 3 2 2 2 3" xfId="13235"/>
    <cellStyle name="常规 3 3 3 2 2 2 3 2" xfId="31527"/>
    <cellStyle name="常规 3 3 3 2 2 2 4" xfId="11380"/>
    <cellStyle name="常规 3 3 3 2 2 2 5" xfId="23488"/>
    <cellStyle name="常规 3 3 3 2 2 3" xfId="2564"/>
    <cellStyle name="常规 3 3 3 2 2 3 2" xfId="7931"/>
    <cellStyle name="常规 3 3 3 2 2 3 2 2" xfId="13238"/>
    <cellStyle name="常规 3 3 3 2 2 3 2 2 2" xfId="31530"/>
    <cellStyle name="常规 3 3 3 2 2 3 2 3" xfId="11377"/>
    <cellStyle name="常规 3 3 3 2 2 3 2 4" xfId="27116"/>
    <cellStyle name="常规 3 3 3 2 2 3 3" xfId="13237"/>
    <cellStyle name="常规 3 3 3 2 2 3 3 2" xfId="31529"/>
    <cellStyle name="常规 3 3 3 2 2 3 4" xfId="11378"/>
    <cellStyle name="常规 3 3 3 2 2 3 5" xfId="23489"/>
    <cellStyle name="常规 3 3 3 2 2 4" xfId="2565"/>
    <cellStyle name="常规 3 3 3 2 2 4 2" xfId="7932"/>
    <cellStyle name="常规 3 3 3 2 2 4 2 2" xfId="13240"/>
    <cellStyle name="常规 3 3 3 2 2 4 2 2 2" xfId="31532"/>
    <cellStyle name="常规 3 3 3 2 2 4 2 3" xfId="11375"/>
    <cellStyle name="常规 3 3 3 2 2 4 2 4" xfId="27117"/>
    <cellStyle name="常规 3 3 3 2 2 4 3" xfId="13239"/>
    <cellStyle name="常规 3 3 3 2 2 4 3 2" xfId="31531"/>
    <cellStyle name="常规 3 3 3 2 2 4 4" xfId="11376"/>
    <cellStyle name="常规 3 3 3 2 2 4 5" xfId="23490"/>
    <cellStyle name="常规 3 3 3 2 2 5" xfId="7929"/>
    <cellStyle name="常规 3 3 3 2 2 5 2" xfId="13241"/>
    <cellStyle name="常规 3 3 3 2 2 5 2 2" xfId="31533"/>
    <cellStyle name="常规 3 3 3 2 2 5 3" xfId="11374"/>
    <cellStyle name="常规 3 3 3 2 2 5 4" xfId="27114"/>
    <cellStyle name="常规 3 3 3 2 2 6" xfId="13234"/>
    <cellStyle name="常规 3 3 3 2 2 6 2" xfId="31526"/>
    <cellStyle name="常规 3 3 3 2 2 7" xfId="11381"/>
    <cellStyle name="常规 3 3 3 2 2 8" xfId="23487"/>
    <cellStyle name="常规 3 3 3 2 3" xfId="2566"/>
    <cellStyle name="常规 3 3 3 2 3 2" xfId="7933"/>
    <cellStyle name="常规 3 3 3 2 3 2 2" xfId="13243"/>
    <cellStyle name="常规 3 3 3 2 3 2 2 2" xfId="31535"/>
    <cellStyle name="常规 3 3 3 2 3 2 3" xfId="11372"/>
    <cellStyle name="常规 3 3 3 2 3 2 4" xfId="27118"/>
    <cellStyle name="常规 3 3 3 2 3 3" xfId="13242"/>
    <cellStyle name="常规 3 3 3 2 3 3 2" xfId="31534"/>
    <cellStyle name="常规 3 3 3 2 3 4" xfId="11373"/>
    <cellStyle name="常规 3 3 3 2 3 5" xfId="23491"/>
    <cellStyle name="常规 3 3 3 2 4" xfId="2567"/>
    <cellStyle name="常规 3 3 3 2 4 2" xfId="7934"/>
    <cellStyle name="常规 3 3 3 2 4 2 2" xfId="13245"/>
    <cellStyle name="常规 3 3 3 2 4 2 2 2" xfId="31537"/>
    <cellStyle name="常规 3 3 3 2 4 2 3" xfId="11370"/>
    <cellStyle name="常规 3 3 3 2 4 2 4" xfId="27119"/>
    <cellStyle name="常规 3 3 3 2 4 3" xfId="13244"/>
    <cellStyle name="常规 3 3 3 2 4 3 2" xfId="31536"/>
    <cellStyle name="常规 3 3 3 2 4 4" xfId="11371"/>
    <cellStyle name="常规 3 3 3 2 4 5" xfId="23492"/>
    <cellStyle name="常规 3 3 3 2 5" xfId="7928"/>
    <cellStyle name="常规 3 3 3 2 5 2" xfId="13246"/>
    <cellStyle name="常规 3 3 3 2 5 2 2" xfId="31538"/>
    <cellStyle name="常规 3 3 3 2 5 3" xfId="11369"/>
    <cellStyle name="常规 3 3 3 2 5 4" xfId="27113"/>
    <cellStyle name="常规 3 3 3 2 6" xfId="13247"/>
    <cellStyle name="常规 3 3 3 2 6 2" xfId="11368"/>
    <cellStyle name="常规 3 3 3 2 6 3" xfId="31539"/>
    <cellStyle name="常规 3 3 3 2 7" xfId="13233"/>
    <cellStyle name="常规 3 3 3 2 7 2" xfId="31525"/>
    <cellStyle name="常规 3 3 3 2 8" xfId="11382"/>
    <cellStyle name="常规 3 3 3 2 9" xfId="23486"/>
    <cellStyle name="常规 3 3 3 3" xfId="2568"/>
    <cellStyle name="常规 3 3 3 3 2" xfId="2569"/>
    <cellStyle name="常规 3 3 3 3 2 2" xfId="2570"/>
    <cellStyle name="常规 3 3 3 3 2 2 2" xfId="7937"/>
    <cellStyle name="常规 3 3 3 3 2 2 2 2" xfId="13251"/>
    <cellStyle name="常规 3 3 3 3 2 2 2 2 2" xfId="31543"/>
    <cellStyle name="常规 3 3 3 3 2 2 2 3" xfId="11364"/>
    <cellStyle name="常规 3 3 3 3 2 2 2 4" xfId="27122"/>
    <cellStyle name="常规 3 3 3 3 2 2 3" xfId="13250"/>
    <cellStyle name="常规 3 3 3 3 2 2 3 2" xfId="31542"/>
    <cellStyle name="常规 3 3 3 3 2 2 4" xfId="11365"/>
    <cellStyle name="常规 3 3 3 3 2 2 5" xfId="23495"/>
    <cellStyle name="常规 3 3 3 3 2 3" xfId="2571"/>
    <cellStyle name="常规 3 3 3 3 2 3 2" xfId="7938"/>
    <cellStyle name="常规 3 3 3 3 2 3 2 2" xfId="13253"/>
    <cellStyle name="常规 3 3 3 3 2 3 2 2 2" xfId="31545"/>
    <cellStyle name="常规 3 3 3 3 2 3 2 3" xfId="11362"/>
    <cellStyle name="常规 3 3 3 3 2 3 2 4" xfId="27123"/>
    <cellStyle name="常规 3 3 3 3 2 3 3" xfId="13252"/>
    <cellStyle name="常规 3 3 3 3 2 3 3 2" xfId="31544"/>
    <cellStyle name="常规 3 3 3 3 2 3 4" xfId="11363"/>
    <cellStyle name="常规 3 3 3 3 2 3 5" xfId="23496"/>
    <cellStyle name="常规 3 3 3 3 2 4" xfId="2572"/>
    <cellStyle name="常规 3 3 3 3 2 4 2" xfId="7939"/>
    <cellStyle name="常规 3 3 3 3 2 4 2 2" xfId="13255"/>
    <cellStyle name="常规 3 3 3 3 2 4 2 2 2" xfId="31547"/>
    <cellStyle name="常规 3 3 3 3 2 4 2 3" xfId="11360"/>
    <cellStyle name="常规 3 3 3 3 2 4 2 4" xfId="27124"/>
    <cellStyle name="常规 3 3 3 3 2 4 3" xfId="13254"/>
    <cellStyle name="常规 3 3 3 3 2 4 3 2" xfId="31546"/>
    <cellStyle name="常规 3 3 3 3 2 4 4" xfId="11361"/>
    <cellStyle name="常规 3 3 3 3 2 4 5" xfId="23497"/>
    <cellStyle name="常规 3 3 3 3 2 5" xfId="7936"/>
    <cellStyle name="常规 3 3 3 3 2 5 2" xfId="13256"/>
    <cellStyle name="常规 3 3 3 3 2 5 2 2" xfId="31548"/>
    <cellStyle name="常规 3 3 3 3 2 5 3" xfId="11359"/>
    <cellStyle name="常规 3 3 3 3 2 5 4" xfId="27121"/>
    <cellStyle name="常规 3 3 3 3 2 6" xfId="13249"/>
    <cellStyle name="常规 3 3 3 3 2 6 2" xfId="31541"/>
    <cellStyle name="常规 3 3 3 3 2 7" xfId="11366"/>
    <cellStyle name="常规 3 3 3 3 2 8" xfId="23494"/>
    <cellStyle name="常规 3 3 3 3 3" xfId="2573"/>
    <cellStyle name="常规 3 3 3 3 3 2" xfId="7940"/>
    <cellStyle name="常规 3 3 3 3 3 2 2" xfId="13258"/>
    <cellStyle name="常规 3 3 3 3 3 2 2 2" xfId="31550"/>
    <cellStyle name="常规 3 3 3 3 3 2 3" xfId="11357"/>
    <cellStyle name="常规 3 3 3 3 3 2 4" xfId="27125"/>
    <cellStyle name="常规 3 3 3 3 3 3" xfId="13257"/>
    <cellStyle name="常规 3 3 3 3 3 3 2" xfId="31549"/>
    <cellStyle name="常规 3 3 3 3 3 4" xfId="11358"/>
    <cellStyle name="常规 3 3 3 3 3 5" xfId="23498"/>
    <cellStyle name="常规 3 3 3 3 4" xfId="2574"/>
    <cellStyle name="常规 3 3 3 3 4 2" xfId="7941"/>
    <cellStyle name="常规 3 3 3 3 4 2 2" xfId="13260"/>
    <cellStyle name="常规 3 3 3 3 4 2 2 2" xfId="31552"/>
    <cellStyle name="常规 3 3 3 3 4 2 3" xfId="11355"/>
    <cellStyle name="常规 3 3 3 3 4 2 4" xfId="27126"/>
    <cellStyle name="常规 3 3 3 3 4 3" xfId="13259"/>
    <cellStyle name="常规 3 3 3 3 4 3 2" xfId="31551"/>
    <cellStyle name="常规 3 3 3 3 4 4" xfId="11356"/>
    <cellStyle name="常规 3 3 3 3 4 5" xfId="23499"/>
    <cellStyle name="常规 3 3 3 3 5" xfId="7935"/>
    <cellStyle name="常规 3 3 3 3 5 2" xfId="13261"/>
    <cellStyle name="常规 3 3 3 3 5 2 2" xfId="31553"/>
    <cellStyle name="常规 3 3 3 3 5 3" xfId="11354"/>
    <cellStyle name="常规 3 3 3 3 5 4" xfId="27120"/>
    <cellStyle name="常规 3 3 3 3 6" xfId="13262"/>
    <cellStyle name="常规 3 3 3 3 6 2" xfId="11353"/>
    <cellStyle name="常规 3 3 3 3 6 3" xfId="31554"/>
    <cellStyle name="常规 3 3 3 3 7" xfId="13248"/>
    <cellStyle name="常规 3 3 3 3 7 2" xfId="31540"/>
    <cellStyle name="常规 3 3 3 3 8" xfId="11367"/>
    <cellStyle name="常规 3 3 3 3 9" xfId="23493"/>
    <cellStyle name="常规 3 3 3 4" xfId="2575"/>
    <cellStyle name="常规 3 3 3 4 2" xfId="2576"/>
    <cellStyle name="常规 3 3 3 4 2 2" xfId="2577"/>
    <cellStyle name="常规 3 3 3 4 2 2 2" xfId="7944"/>
    <cellStyle name="常规 3 3 3 4 2 2 2 2" xfId="13266"/>
    <cellStyle name="常规 3 3 3 4 2 2 2 2 2" xfId="31558"/>
    <cellStyle name="常规 3 3 3 4 2 2 2 3" xfId="11349"/>
    <cellStyle name="常规 3 3 3 4 2 2 2 4" xfId="27129"/>
    <cellStyle name="常规 3 3 3 4 2 2 3" xfId="13265"/>
    <cellStyle name="常规 3 3 3 4 2 2 3 2" xfId="31557"/>
    <cellStyle name="常规 3 3 3 4 2 2 4" xfId="11350"/>
    <cellStyle name="常规 3 3 3 4 2 2 5" xfId="23502"/>
    <cellStyle name="常规 3 3 3 4 2 3" xfId="2578"/>
    <cellStyle name="常规 3 3 3 4 2 3 2" xfId="7945"/>
    <cellStyle name="常规 3 3 3 4 2 3 2 2" xfId="13268"/>
    <cellStyle name="常规 3 3 3 4 2 3 2 2 2" xfId="31560"/>
    <cellStyle name="常规 3 3 3 4 2 3 2 3" xfId="11347"/>
    <cellStyle name="常规 3 3 3 4 2 3 2 4" xfId="27130"/>
    <cellStyle name="常规 3 3 3 4 2 3 3" xfId="13267"/>
    <cellStyle name="常规 3 3 3 4 2 3 3 2" xfId="31559"/>
    <cellStyle name="常规 3 3 3 4 2 3 4" xfId="11348"/>
    <cellStyle name="常规 3 3 3 4 2 3 5" xfId="23503"/>
    <cellStyle name="常规 3 3 3 4 2 4" xfId="2579"/>
    <cellStyle name="常规 3 3 3 4 2 4 2" xfId="7946"/>
    <cellStyle name="常规 3 3 3 4 2 4 2 2" xfId="13270"/>
    <cellStyle name="常规 3 3 3 4 2 4 2 2 2" xfId="31562"/>
    <cellStyle name="常规 3 3 3 4 2 4 2 3" xfId="11345"/>
    <cellStyle name="常规 3 3 3 4 2 4 2 4" xfId="27131"/>
    <cellStyle name="常规 3 3 3 4 2 4 3" xfId="13269"/>
    <cellStyle name="常规 3 3 3 4 2 4 3 2" xfId="31561"/>
    <cellStyle name="常规 3 3 3 4 2 4 4" xfId="11346"/>
    <cellStyle name="常规 3 3 3 4 2 4 5" xfId="23504"/>
    <cellStyle name="常规 3 3 3 4 2 5" xfId="7943"/>
    <cellStyle name="常规 3 3 3 4 2 5 2" xfId="13271"/>
    <cellStyle name="常规 3 3 3 4 2 5 2 2" xfId="31563"/>
    <cellStyle name="常规 3 3 3 4 2 5 3" xfId="11344"/>
    <cellStyle name="常规 3 3 3 4 2 5 4" xfId="27128"/>
    <cellStyle name="常规 3 3 3 4 2 6" xfId="13264"/>
    <cellStyle name="常规 3 3 3 4 2 6 2" xfId="31556"/>
    <cellStyle name="常规 3 3 3 4 2 7" xfId="11351"/>
    <cellStyle name="常规 3 3 3 4 2 8" xfId="23501"/>
    <cellStyle name="常规 3 3 3 4 3" xfId="2580"/>
    <cellStyle name="常规 3 3 3 4 3 2" xfId="7947"/>
    <cellStyle name="常规 3 3 3 4 3 2 2" xfId="13273"/>
    <cellStyle name="常规 3 3 3 4 3 2 2 2" xfId="31565"/>
    <cellStyle name="常规 3 3 3 4 3 2 3" xfId="11342"/>
    <cellStyle name="常规 3 3 3 4 3 2 4" xfId="27132"/>
    <cellStyle name="常规 3 3 3 4 3 3" xfId="13272"/>
    <cellStyle name="常规 3 3 3 4 3 3 2" xfId="31564"/>
    <cellStyle name="常规 3 3 3 4 3 4" xfId="11343"/>
    <cellStyle name="常规 3 3 3 4 3 5" xfId="23505"/>
    <cellStyle name="常规 3 3 3 4 4" xfId="2581"/>
    <cellStyle name="常规 3 3 3 4 4 2" xfId="7948"/>
    <cellStyle name="常规 3 3 3 4 4 2 2" xfId="13275"/>
    <cellStyle name="常规 3 3 3 4 4 2 2 2" xfId="31567"/>
    <cellStyle name="常规 3 3 3 4 4 2 3" xfId="11340"/>
    <cellStyle name="常规 3 3 3 4 4 2 4" xfId="27133"/>
    <cellStyle name="常规 3 3 3 4 4 3" xfId="13274"/>
    <cellStyle name="常规 3 3 3 4 4 3 2" xfId="31566"/>
    <cellStyle name="常规 3 3 3 4 4 4" xfId="11341"/>
    <cellStyle name="常规 3 3 3 4 4 5" xfId="23506"/>
    <cellStyle name="常规 3 3 3 4 5" xfId="7942"/>
    <cellStyle name="常规 3 3 3 4 5 2" xfId="13276"/>
    <cellStyle name="常规 3 3 3 4 5 2 2" xfId="31568"/>
    <cellStyle name="常规 3 3 3 4 5 3" xfId="11339"/>
    <cellStyle name="常规 3 3 3 4 5 4" xfId="27127"/>
    <cellStyle name="常规 3 3 3 4 6" xfId="13277"/>
    <cellStyle name="常规 3 3 3 4 6 2" xfId="11338"/>
    <cellStyle name="常规 3 3 3 4 6 3" xfId="31569"/>
    <cellStyle name="常规 3 3 3 4 7" xfId="13263"/>
    <cellStyle name="常规 3 3 3 4 7 2" xfId="31555"/>
    <cellStyle name="常规 3 3 3 4 8" xfId="11352"/>
    <cellStyle name="常规 3 3 3 4 9" xfId="23500"/>
    <cellStyle name="常规 3 3 3 5" xfId="2582"/>
    <cellStyle name="常规 3 3 3 5 2" xfId="2583"/>
    <cellStyle name="常规 3 3 3 5 2 2" xfId="7950"/>
    <cellStyle name="常规 3 3 3 5 2 2 2" xfId="13280"/>
    <cellStyle name="常规 3 3 3 5 2 2 2 2" xfId="31572"/>
    <cellStyle name="常规 3 3 3 5 2 2 3" xfId="11335"/>
    <cellStyle name="常规 3 3 3 5 2 2 4" xfId="27135"/>
    <cellStyle name="常规 3 3 3 5 2 3" xfId="13279"/>
    <cellStyle name="常规 3 3 3 5 2 3 2" xfId="31571"/>
    <cellStyle name="常规 3 3 3 5 2 4" xfId="11336"/>
    <cellStyle name="常规 3 3 3 5 2 5" xfId="23508"/>
    <cellStyle name="常规 3 3 3 5 3" xfId="2584"/>
    <cellStyle name="常规 3 3 3 5 3 2" xfId="7951"/>
    <cellStyle name="常规 3 3 3 5 3 2 2" xfId="13282"/>
    <cellStyle name="常规 3 3 3 5 3 2 2 2" xfId="31574"/>
    <cellStyle name="常规 3 3 3 5 3 2 3" xfId="11333"/>
    <cellStyle name="常规 3 3 3 5 3 2 4" xfId="27136"/>
    <cellStyle name="常规 3 3 3 5 3 3" xfId="13281"/>
    <cellStyle name="常规 3 3 3 5 3 3 2" xfId="31573"/>
    <cellStyle name="常规 3 3 3 5 3 4" xfId="11334"/>
    <cellStyle name="常规 3 3 3 5 3 5" xfId="23509"/>
    <cellStyle name="常规 3 3 3 5 4" xfId="2585"/>
    <cellStyle name="常规 3 3 3 5 4 2" xfId="7952"/>
    <cellStyle name="常规 3 3 3 5 4 2 2" xfId="13284"/>
    <cellStyle name="常规 3 3 3 5 4 2 2 2" xfId="31576"/>
    <cellStyle name="常规 3 3 3 5 4 2 3" xfId="11331"/>
    <cellStyle name="常规 3 3 3 5 4 2 4" xfId="27137"/>
    <cellStyle name="常规 3 3 3 5 4 3" xfId="13283"/>
    <cellStyle name="常规 3 3 3 5 4 3 2" xfId="31575"/>
    <cellStyle name="常规 3 3 3 5 4 4" xfId="11332"/>
    <cellStyle name="常规 3 3 3 5 4 5" xfId="23510"/>
    <cellStyle name="常规 3 3 3 5 5" xfId="7949"/>
    <cellStyle name="常规 3 3 3 5 5 2" xfId="13285"/>
    <cellStyle name="常规 3 3 3 5 5 2 2" xfId="31577"/>
    <cellStyle name="常规 3 3 3 5 5 3" xfId="11330"/>
    <cellStyle name="常规 3 3 3 5 5 4" xfId="27134"/>
    <cellStyle name="常规 3 3 3 5 6" xfId="13278"/>
    <cellStyle name="常规 3 3 3 5 6 2" xfId="31570"/>
    <cellStyle name="常规 3 3 3 5 7" xfId="11337"/>
    <cellStyle name="常规 3 3 3 5 8" xfId="23507"/>
    <cellStyle name="常规 3 3 3 6" xfId="2586"/>
    <cellStyle name="常规 3 3 3 6 2" xfId="7953"/>
    <cellStyle name="常规 3 3 3 6 2 2" xfId="13287"/>
    <cellStyle name="常规 3 3 3 6 2 2 2" xfId="31579"/>
    <cellStyle name="常规 3 3 3 6 2 3" xfId="11328"/>
    <cellStyle name="常规 3 3 3 6 2 4" xfId="27138"/>
    <cellStyle name="常规 3 3 3 6 3" xfId="13286"/>
    <cellStyle name="常规 3 3 3 6 3 2" xfId="31578"/>
    <cellStyle name="常规 3 3 3 6 4" xfId="11329"/>
    <cellStyle name="常规 3 3 3 6 5" xfId="23511"/>
    <cellStyle name="常规 3 3 3 7" xfId="2587"/>
    <cellStyle name="常规 3 3 3 7 2" xfId="7954"/>
    <cellStyle name="常规 3 3 3 7 2 2" xfId="13289"/>
    <cellStyle name="常规 3 3 3 7 2 2 2" xfId="31581"/>
    <cellStyle name="常规 3 3 3 7 2 3" xfId="11326"/>
    <cellStyle name="常规 3 3 3 7 2 4" xfId="27139"/>
    <cellStyle name="常规 3 3 3 7 3" xfId="13288"/>
    <cellStyle name="常规 3 3 3 7 3 2" xfId="31580"/>
    <cellStyle name="常规 3 3 3 7 4" xfId="11327"/>
    <cellStyle name="常规 3 3 3 7 5" xfId="23512"/>
    <cellStyle name="常规 3 3 3 8" xfId="7927"/>
    <cellStyle name="常规 3 3 3 8 2" xfId="13290"/>
    <cellStyle name="常规 3 3 3 8 2 2" xfId="31582"/>
    <cellStyle name="常规 3 3 3 8 3" xfId="11325"/>
    <cellStyle name="常规 3 3 3 8 4" xfId="27112"/>
    <cellStyle name="常规 3 3 3 9" xfId="13291"/>
    <cellStyle name="常规 3 3 3 9 2" xfId="11324"/>
    <cellStyle name="常规 3 3 3 9 3" xfId="31583"/>
    <cellStyle name="常规 3 3 4" xfId="2588"/>
    <cellStyle name="常规 3 3 4 10" xfId="13292"/>
    <cellStyle name="常规 3 3 4 10 2" xfId="31584"/>
    <cellStyle name="常规 3 3 4 11" xfId="11323"/>
    <cellStyle name="常规 3 3 4 12" xfId="23513"/>
    <cellStyle name="常规 3 3 4 2" xfId="2589"/>
    <cellStyle name="常规 3 3 4 2 2" xfId="2590"/>
    <cellStyle name="常规 3 3 4 2 2 2" xfId="2591"/>
    <cellStyle name="常规 3 3 4 2 2 2 2" xfId="7958"/>
    <cellStyle name="常规 3 3 4 2 2 2 2 2" xfId="13296"/>
    <cellStyle name="常规 3 3 4 2 2 2 2 2 2" xfId="31588"/>
    <cellStyle name="常规 3 3 4 2 2 2 2 3" xfId="11319"/>
    <cellStyle name="常规 3 3 4 2 2 2 2 4" xfId="27143"/>
    <cellStyle name="常规 3 3 4 2 2 2 3" xfId="13295"/>
    <cellStyle name="常规 3 3 4 2 2 2 3 2" xfId="31587"/>
    <cellStyle name="常规 3 3 4 2 2 2 4" xfId="11320"/>
    <cellStyle name="常规 3 3 4 2 2 2 5" xfId="23516"/>
    <cellStyle name="常规 3 3 4 2 2 3" xfId="2592"/>
    <cellStyle name="常规 3 3 4 2 2 3 2" xfId="7959"/>
    <cellStyle name="常规 3 3 4 2 2 3 2 2" xfId="13298"/>
    <cellStyle name="常规 3 3 4 2 2 3 2 2 2" xfId="31590"/>
    <cellStyle name="常规 3 3 4 2 2 3 2 3" xfId="11317"/>
    <cellStyle name="常规 3 3 4 2 2 3 2 4" xfId="27144"/>
    <cellStyle name="常规 3 3 4 2 2 3 3" xfId="13297"/>
    <cellStyle name="常规 3 3 4 2 2 3 3 2" xfId="31589"/>
    <cellStyle name="常规 3 3 4 2 2 3 4" xfId="11318"/>
    <cellStyle name="常规 3 3 4 2 2 3 5" xfId="23517"/>
    <cellStyle name="常规 3 3 4 2 2 4" xfId="2593"/>
    <cellStyle name="常规 3 3 4 2 2 4 2" xfId="7960"/>
    <cellStyle name="常规 3 3 4 2 2 4 2 2" xfId="13300"/>
    <cellStyle name="常规 3 3 4 2 2 4 2 2 2" xfId="31592"/>
    <cellStyle name="常规 3 3 4 2 2 4 2 3" xfId="11315"/>
    <cellStyle name="常规 3 3 4 2 2 4 2 4" xfId="27145"/>
    <cellStyle name="常规 3 3 4 2 2 4 3" xfId="13299"/>
    <cellStyle name="常规 3 3 4 2 2 4 3 2" xfId="31591"/>
    <cellStyle name="常规 3 3 4 2 2 4 4" xfId="11316"/>
    <cellStyle name="常规 3 3 4 2 2 4 5" xfId="23518"/>
    <cellStyle name="常规 3 3 4 2 2 5" xfId="7957"/>
    <cellStyle name="常规 3 3 4 2 2 5 2" xfId="13301"/>
    <cellStyle name="常规 3 3 4 2 2 5 2 2" xfId="31593"/>
    <cellStyle name="常规 3 3 4 2 2 5 3" xfId="11314"/>
    <cellStyle name="常规 3 3 4 2 2 5 4" xfId="27142"/>
    <cellStyle name="常规 3 3 4 2 2 6" xfId="13294"/>
    <cellStyle name="常规 3 3 4 2 2 6 2" xfId="31586"/>
    <cellStyle name="常规 3 3 4 2 2 7" xfId="11321"/>
    <cellStyle name="常规 3 3 4 2 2 8" xfId="23515"/>
    <cellStyle name="常规 3 3 4 2 3" xfId="2594"/>
    <cellStyle name="常规 3 3 4 2 3 2" xfId="7961"/>
    <cellStyle name="常规 3 3 4 2 3 2 2" xfId="13303"/>
    <cellStyle name="常规 3 3 4 2 3 2 2 2" xfId="31595"/>
    <cellStyle name="常规 3 3 4 2 3 2 3" xfId="11312"/>
    <cellStyle name="常规 3 3 4 2 3 2 4" xfId="27146"/>
    <cellStyle name="常规 3 3 4 2 3 3" xfId="13302"/>
    <cellStyle name="常规 3 3 4 2 3 3 2" xfId="31594"/>
    <cellStyle name="常规 3 3 4 2 3 4" xfId="11313"/>
    <cellStyle name="常规 3 3 4 2 3 5" xfId="23519"/>
    <cellStyle name="常规 3 3 4 2 4" xfId="2595"/>
    <cellStyle name="常规 3 3 4 2 4 2" xfId="7962"/>
    <cellStyle name="常规 3 3 4 2 4 2 2" xfId="13305"/>
    <cellStyle name="常规 3 3 4 2 4 2 2 2" xfId="31597"/>
    <cellStyle name="常规 3 3 4 2 4 2 3" xfId="11310"/>
    <cellStyle name="常规 3 3 4 2 4 2 4" xfId="27147"/>
    <cellStyle name="常规 3 3 4 2 4 3" xfId="13304"/>
    <cellStyle name="常规 3 3 4 2 4 3 2" xfId="31596"/>
    <cellStyle name="常规 3 3 4 2 4 4" xfId="11311"/>
    <cellStyle name="常规 3 3 4 2 4 5" xfId="23520"/>
    <cellStyle name="常规 3 3 4 2 5" xfId="7956"/>
    <cellStyle name="常规 3 3 4 2 5 2" xfId="13306"/>
    <cellStyle name="常规 3 3 4 2 5 2 2" xfId="31598"/>
    <cellStyle name="常规 3 3 4 2 5 3" xfId="11309"/>
    <cellStyle name="常规 3 3 4 2 5 4" xfId="27141"/>
    <cellStyle name="常规 3 3 4 2 6" xfId="13307"/>
    <cellStyle name="常规 3 3 4 2 6 2" xfId="11308"/>
    <cellStyle name="常规 3 3 4 2 6 3" xfId="31599"/>
    <cellStyle name="常规 3 3 4 2 7" xfId="13293"/>
    <cellStyle name="常规 3 3 4 2 7 2" xfId="31585"/>
    <cellStyle name="常规 3 3 4 2 8" xfId="11322"/>
    <cellStyle name="常规 3 3 4 2 9" xfId="23514"/>
    <cellStyle name="常规 3 3 4 3" xfId="2596"/>
    <cellStyle name="常规 3 3 4 3 2" xfId="2597"/>
    <cellStyle name="常规 3 3 4 3 2 2" xfId="2598"/>
    <cellStyle name="常规 3 3 4 3 2 2 2" xfId="7965"/>
    <cellStyle name="常规 3 3 4 3 2 2 2 2" xfId="13311"/>
    <cellStyle name="常规 3 3 4 3 2 2 2 2 2" xfId="31603"/>
    <cellStyle name="常规 3 3 4 3 2 2 2 3" xfId="11304"/>
    <cellStyle name="常规 3 3 4 3 2 2 2 4" xfId="27150"/>
    <cellStyle name="常规 3 3 4 3 2 2 3" xfId="13310"/>
    <cellStyle name="常规 3 3 4 3 2 2 3 2" xfId="31602"/>
    <cellStyle name="常规 3 3 4 3 2 2 4" xfId="11305"/>
    <cellStyle name="常规 3 3 4 3 2 2 5" xfId="23523"/>
    <cellStyle name="常规 3 3 4 3 2 3" xfId="2599"/>
    <cellStyle name="常规 3 3 4 3 2 3 2" xfId="7966"/>
    <cellStyle name="常规 3 3 4 3 2 3 2 2" xfId="13313"/>
    <cellStyle name="常规 3 3 4 3 2 3 2 2 2" xfId="31605"/>
    <cellStyle name="常规 3 3 4 3 2 3 2 3" xfId="11302"/>
    <cellStyle name="常规 3 3 4 3 2 3 2 4" xfId="27151"/>
    <cellStyle name="常规 3 3 4 3 2 3 3" xfId="13312"/>
    <cellStyle name="常规 3 3 4 3 2 3 3 2" xfId="31604"/>
    <cellStyle name="常规 3 3 4 3 2 3 4" xfId="11303"/>
    <cellStyle name="常规 3 3 4 3 2 3 5" xfId="23524"/>
    <cellStyle name="常规 3 3 4 3 2 4" xfId="2600"/>
    <cellStyle name="常规 3 3 4 3 2 4 2" xfId="7967"/>
    <cellStyle name="常规 3 3 4 3 2 4 2 2" xfId="13315"/>
    <cellStyle name="常规 3 3 4 3 2 4 2 2 2" xfId="31607"/>
    <cellStyle name="常规 3 3 4 3 2 4 2 3" xfId="11300"/>
    <cellStyle name="常规 3 3 4 3 2 4 2 4" xfId="27152"/>
    <cellStyle name="常规 3 3 4 3 2 4 3" xfId="13314"/>
    <cellStyle name="常规 3 3 4 3 2 4 3 2" xfId="31606"/>
    <cellStyle name="常规 3 3 4 3 2 4 4" xfId="11301"/>
    <cellStyle name="常规 3 3 4 3 2 4 5" xfId="23525"/>
    <cellStyle name="常规 3 3 4 3 2 5" xfId="7964"/>
    <cellStyle name="常规 3 3 4 3 2 5 2" xfId="13316"/>
    <cellStyle name="常规 3 3 4 3 2 5 2 2" xfId="31608"/>
    <cellStyle name="常规 3 3 4 3 2 5 3" xfId="11299"/>
    <cellStyle name="常规 3 3 4 3 2 5 4" xfId="27149"/>
    <cellStyle name="常规 3 3 4 3 2 6" xfId="13309"/>
    <cellStyle name="常规 3 3 4 3 2 6 2" xfId="31601"/>
    <cellStyle name="常规 3 3 4 3 2 7" xfId="11306"/>
    <cellStyle name="常规 3 3 4 3 2 8" xfId="23522"/>
    <cellStyle name="常规 3 3 4 3 3" xfId="2601"/>
    <cellStyle name="常规 3 3 4 3 3 2" xfId="7968"/>
    <cellStyle name="常规 3 3 4 3 3 2 2" xfId="13318"/>
    <cellStyle name="常规 3 3 4 3 3 2 2 2" xfId="31610"/>
    <cellStyle name="常规 3 3 4 3 3 2 3" xfId="11297"/>
    <cellStyle name="常规 3 3 4 3 3 2 4" xfId="27153"/>
    <cellStyle name="常规 3 3 4 3 3 3" xfId="13317"/>
    <cellStyle name="常规 3 3 4 3 3 3 2" xfId="31609"/>
    <cellStyle name="常规 3 3 4 3 3 4" xfId="11298"/>
    <cellStyle name="常规 3 3 4 3 3 5" xfId="23526"/>
    <cellStyle name="常规 3 3 4 3 4" xfId="2602"/>
    <cellStyle name="常规 3 3 4 3 4 2" xfId="7969"/>
    <cellStyle name="常规 3 3 4 3 4 2 2" xfId="13320"/>
    <cellStyle name="常规 3 3 4 3 4 2 2 2" xfId="31612"/>
    <cellStyle name="常规 3 3 4 3 4 2 3" xfId="11295"/>
    <cellStyle name="常规 3 3 4 3 4 2 4" xfId="27154"/>
    <cellStyle name="常规 3 3 4 3 4 3" xfId="13319"/>
    <cellStyle name="常规 3 3 4 3 4 3 2" xfId="31611"/>
    <cellStyle name="常规 3 3 4 3 4 4" xfId="11296"/>
    <cellStyle name="常规 3 3 4 3 4 5" xfId="23527"/>
    <cellStyle name="常规 3 3 4 3 5" xfId="7963"/>
    <cellStyle name="常规 3 3 4 3 5 2" xfId="13321"/>
    <cellStyle name="常规 3 3 4 3 5 2 2" xfId="31613"/>
    <cellStyle name="常规 3 3 4 3 5 3" xfId="11294"/>
    <cellStyle name="常规 3 3 4 3 5 4" xfId="27148"/>
    <cellStyle name="常规 3 3 4 3 6" xfId="13322"/>
    <cellStyle name="常规 3 3 4 3 6 2" xfId="11293"/>
    <cellStyle name="常规 3 3 4 3 6 3" xfId="31614"/>
    <cellStyle name="常规 3 3 4 3 7" xfId="13308"/>
    <cellStyle name="常规 3 3 4 3 7 2" xfId="31600"/>
    <cellStyle name="常规 3 3 4 3 8" xfId="11307"/>
    <cellStyle name="常规 3 3 4 3 9" xfId="23521"/>
    <cellStyle name="常规 3 3 4 4" xfId="2603"/>
    <cellStyle name="常规 3 3 4 4 2" xfId="2604"/>
    <cellStyle name="常规 3 3 4 4 2 2" xfId="2605"/>
    <cellStyle name="常规 3 3 4 4 2 2 2" xfId="7972"/>
    <cellStyle name="常规 3 3 4 4 2 2 2 2" xfId="13326"/>
    <cellStyle name="常规 3 3 4 4 2 2 2 2 2" xfId="31618"/>
    <cellStyle name="常规 3 3 4 4 2 2 2 3" xfId="11289"/>
    <cellStyle name="常规 3 3 4 4 2 2 2 4" xfId="27157"/>
    <cellStyle name="常规 3 3 4 4 2 2 3" xfId="13325"/>
    <cellStyle name="常规 3 3 4 4 2 2 3 2" xfId="31617"/>
    <cellStyle name="常规 3 3 4 4 2 2 4" xfId="11290"/>
    <cellStyle name="常规 3 3 4 4 2 2 5" xfId="23530"/>
    <cellStyle name="常规 3 3 4 4 2 3" xfId="2606"/>
    <cellStyle name="常规 3 3 4 4 2 3 2" xfId="7973"/>
    <cellStyle name="常规 3 3 4 4 2 3 2 2" xfId="13328"/>
    <cellStyle name="常规 3 3 4 4 2 3 2 2 2" xfId="31620"/>
    <cellStyle name="常规 3 3 4 4 2 3 2 3" xfId="11287"/>
    <cellStyle name="常规 3 3 4 4 2 3 2 4" xfId="27158"/>
    <cellStyle name="常规 3 3 4 4 2 3 3" xfId="13327"/>
    <cellStyle name="常规 3 3 4 4 2 3 3 2" xfId="31619"/>
    <cellStyle name="常规 3 3 4 4 2 3 4" xfId="11288"/>
    <cellStyle name="常规 3 3 4 4 2 3 5" xfId="23531"/>
    <cellStyle name="常规 3 3 4 4 2 4" xfId="2607"/>
    <cellStyle name="常规 3 3 4 4 2 4 2" xfId="7974"/>
    <cellStyle name="常规 3 3 4 4 2 4 2 2" xfId="13330"/>
    <cellStyle name="常规 3 3 4 4 2 4 2 2 2" xfId="31622"/>
    <cellStyle name="常规 3 3 4 4 2 4 2 3" xfId="11285"/>
    <cellStyle name="常规 3 3 4 4 2 4 2 4" xfId="27159"/>
    <cellStyle name="常规 3 3 4 4 2 4 3" xfId="13329"/>
    <cellStyle name="常规 3 3 4 4 2 4 3 2" xfId="31621"/>
    <cellStyle name="常规 3 3 4 4 2 4 4" xfId="11286"/>
    <cellStyle name="常规 3 3 4 4 2 4 5" xfId="23532"/>
    <cellStyle name="常规 3 3 4 4 2 5" xfId="7971"/>
    <cellStyle name="常规 3 3 4 4 2 5 2" xfId="13331"/>
    <cellStyle name="常规 3 3 4 4 2 5 2 2" xfId="31623"/>
    <cellStyle name="常规 3 3 4 4 2 5 3" xfId="11284"/>
    <cellStyle name="常规 3 3 4 4 2 5 4" xfId="27156"/>
    <cellStyle name="常规 3 3 4 4 2 6" xfId="13324"/>
    <cellStyle name="常规 3 3 4 4 2 6 2" xfId="31616"/>
    <cellStyle name="常规 3 3 4 4 2 7" xfId="11291"/>
    <cellStyle name="常规 3 3 4 4 2 8" xfId="23529"/>
    <cellStyle name="常规 3 3 4 4 3" xfId="2608"/>
    <cellStyle name="常规 3 3 4 4 3 2" xfId="7975"/>
    <cellStyle name="常规 3 3 4 4 3 2 2" xfId="13333"/>
    <cellStyle name="常规 3 3 4 4 3 2 2 2" xfId="31625"/>
    <cellStyle name="常规 3 3 4 4 3 2 3" xfId="11282"/>
    <cellStyle name="常规 3 3 4 4 3 2 4" xfId="27160"/>
    <cellStyle name="常规 3 3 4 4 3 3" xfId="13332"/>
    <cellStyle name="常规 3 3 4 4 3 3 2" xfId="31624"/>
    <cellStyle name="常规 3 3 4 4 3 4" xfId="11283"/>
    <cellStyle name="常规 3 3 4 4 3 5" xfId="23533"/>
    <cellStyle name="常规 3 3 4 4 4" xfId="2609"/>
    <cellStyle name="常规 3 3 4 4 4 2" xfId="7976"/>
    <cellStyle name="常规 3 3 4 4 4 2 2" xfId="13335"/>
    <cellStyle name="常规 3 3 4 4 4 2 2 2" xfId="31627"/>
    <cellStyle name="常规 3 3 4 4 4 2 3" xfId="11280"/>
    <cellStyle name="常规 3 3 4 4 4 2 4" xfId="27161"/>
    <cellStyle name="常规 3 3 4 4 4 3" xfId="13334"/>
    <cellStyle name="常规 3 3 4 4 4 3 2" xfId="31626"/>
    <cellStyle name="常规 3 3 4 4 4 4" xfId="11281"/>
    <cellStyle name="常规 3 3 4 4 4 5" xfId="23534"/>
    <cellStyle name="常规 3 3 4 4 5" xfId="7970"/>
    <cellStyle name="常规 3 3 4 4 5 2" xfId="13336"/>
    <cellStyle name="常规 3 3 4 4 5 2 2" xfId="31628"/>
    <cellStyle name="常规 3 3 4 4 5 3" xfId="11279"/>
    <cellStyle name="常规 3 3 4 4 5 4" xfId="27155"/>
    <cellStyle name="常规 3 3 4 4 6" xfId="13337"/>
    <cellStyle name="常规 3 3 4 4 6 2" xfId="11278"/>
    <cellStyle name="常规 3 3 4 4 6 3" xfId="31629"/>
    <cellStyle name="常规 3 3 4 4 7" xfId="13323"/>
    <cellStyle name="常规 3 3 4 4 7 2" xfId="31615"/>
    <cellStyle name="常规 3 3 4 4 8" xfId="11292"/>
    <cellStyle name="常规 3 3 4 4 9" xfId="23528"/>
    <cellStyle name="常规 3 3 4 5" xfId="2610"/>
    <cellStyle name="常规 3 3 4 5 2" xfId="2611"/>
    <cellStyle name="常规 3 3 4 5 2 2" xfId="7978"/>
    <cellStyle name="常规 3 3 4 5 2 2 2" xfId="13340"/>
    <cellStyle name="常规 3 3 4 5 2 2 2 2" xfId="31632"/>
    <cellStyle name="常规 3 3 4 5 2 2 3" xfId="11275"/>
    <cellStyle name="常规 3 3 4 5 2 2 4" xfId="27163"/>
    <cellStyle name="常规 3 3 4 5 2 3" xfId="13339"/>
    <cellStyle name="常规 3 3 4 5 2 3 2" xfId="31631"/>
    <cellStyle name="常规 3 3 4 5 2 4" xfId="11276"/>
    <cellStyle name="常规 3 3 4 5 2 5" xfId="23536"/>
    <cellStyle name="常规 3 3 4 5 3" xfId="2612"/>
    <cellStyle name="常规 3 3 4 5 3 2" xfId="7979"/>
    <cellStyle name="常规 3 3 4 5 3 2 2" xfId="13342"/>
    <cellStyle name="常规 3 3 4 5 3 2 2 2" xfId="31634"/>
    <cellStyle name="常规 3 3 4 5 3 2 3" xfId="11273"/>
    <cellStyle name="常规 3 3 4 5 3 2 4" xfId="27164"/>
    <cellStyle name="常规 3 3 4 5 3 3" xfId="13341"/>
    <cellStyle name="常规 3 3 4 5 3 3 2" xfId="31633"/>
    <cellStyle name="常规 3 3 4 5 3 4" xfId="11274"/>
    <cellStyle name="常规 3 3 4 5 3 5" xfId="23537"/>
    <cellStyle name="常规 3 3 4 5 4" xfId="2613"/>
    <cellStyle name="常规 3 3 4 5 4 2" xfId="7980"/>
    <cellStyle name="常规 3 3 4 5 4 2 2" xfId="13344"/>
    <cellStyle name="常规 3 3 4 5 4 2 2 2" xfId="31636"/>
    <cellStyle name="常规 3 3 4 5 4 2 3" xfId="11271"/>
    <cellStyle name="常规 3 3 4 5 4 2 4" xfId="27165"/>
    <cellStyle name="常规 3 3 4 5 4 3" xfId="13343"/>
    <cellStyle name="常规 3 3 4 5 4 3 2" xfId="31635"/>
    <cellStyle name="常规 3 3 4 5 4 4" xfId="11272"/>
    <cellStyle name="常规 3 3 4 5 4 5" xfId="23538"/>
    <cellStyle name="常规 3 3 4 5 5" xfId="7977"/>
    <cellStyle name="常规 3 3 4 5 5 2" xfId="13345"/>
    <cellStyle name="常规 3 3 4 5 5 2 2" xfId="31637"/>
    <cellStyle name="常规 3 3 4 5 5 3" xfId="11270"/>
    <cellStyle name="常规 3 3 4 5 5 4" xfId="27162"/>
    <cellStyle name="常规 3 3 4 5 6" xfId="13338"/>
    <cellStyle name="常规 3 3 4 5 6 2" xfId="31630"/>
    <cellStyle name="常规 3 3 4 5 7" xfId="11277"/>
    <cellStyle name="常规 3 3 4 5 8" xfId="23535"/>
    <cellStyle name="常规 3 3 4 6" xfId="2614"/>
    <cellStyle name="常规 3 3 4 6 2" xfId="7981"/>
    <cellStyle name="常规 3 3 4 6 2 2" xfId="13347"/>
    <cellStyle name="常规 3 3 4 6 2 2 2" xfId="31639"/>
    <cellStyle name="常规 3 3 4 6 2 3" xfId="11268"/>
    <cellStyle name="常规 3 3 4 6 2 4" xfId="27166"/>
    <cellStyle name="常规 3 3 4 6 3" xfId="13346"/>
    <cellStyle name="常规 3 3 4 6 3 2" xfId="31638"/>
    <cellStyle name="常规 3 3 4 6 4" xfId="11269"/>
    <cellStyle name="常规 3 3 4 6 5" xfId="23539"/>
    <cellStyle name="常规 3 3 4 7" xfId="2615"/>
    <cellStyle name="常规 3 3 4 7 2" xfId="7982"/>
    <cellStyle name="常规 3 3 4 7 2 2" xfId="13349"/>
    <cellStyle name="常规 3 3 4 7 2 2 2" xfId="31641"/>
    <cellStyle name="常规 3 3 4 7 2 3" xfId="11266"/>
    <cellStyle name="常规 3 3 4 7 2 4" xfId="27167"/>
    <cellStyle name="常规 3 3 4 7 3" xfId="13348"/>
    <cellStyle name="常规 3 3 4 7 3 2" xfId="31640"/>
    <cellStyle name="常规 3 3 4 7 4" xfId="11267"/>
    <cellStyle name="常规 3 3 4 7 5" xfId="23540"/>
    <cellStyle name="常规 3 3 4 8" xfId="7955"/>
    <cellStyle name="常规 3 3 4 8 2" xfId="13350"/>
    <cellStyle name="常规 3 3 4 8 2 2" xfId="31642"/>
    <cellStyle name="常规 3 3 4 8 3" xfId="11265"/>
    <cellStyle name="常规 3 3 4 8 4" xfId="27140"/>
    <cellStyle name="常规 3 3 4 9" xfId="13351"/>
    <cellStyle name="常规 3 3 4 9 2" xfId="11264"/>
    <cellStyle name="常规 3 3 4 9 3" xfId="31643"/>
    <cellStyle name="常规 3 3 5" xfId="2616"/>
    <cellStyle name="常规 3 3 5 2" xfId="2617"/>
    <cellStyle name="常规 3 3 5 2 2" xfId="2618"/>
    <cellStyle name="常规 3 3 5 2 2 2" xfId="7985"/>
    <cellStyle name="常规 3 3 5 2 2 2 2" xfId="13355"/>
    <cellStyle name="常规 3 3 5 2 2 2 2 2" xfId="31647"/>
    <cellStyle name="常规 3 3 5 2 2 2 3" xfId="11260"/>
    <cellStyle name="常规 3 3 5 2 2 2 4" xfId="27170"/>
    <cellStyle name="常规 3 3 5 2 2 3" xfId="13354"/>
    <cellStyle name="常规 3 3 5 2 2 3 2" xfId="31646"/>
    <cellStyle name="常规 3 3 5 2 2 4" xfId="11261"/>
    <cellStyle name="常规 3 3 5 2 2 5" xfId="23543"/>
    <cellStyle name="常规 3 3 5 2 3" xfId="2619"/>
    <cellStyle name="常规 3 3 5 2 3 2" xfId="7986"/>
    <cellStyle name="常规 3 3 5 2 3 2 2" xfId="13357"/>
    <cellStyle name="常规 3 3 5 2 3 2 2 2" xfId="31649"/>
    <cellStyle name="常规 3 3 5 2 3 2 3" xfId="11258"/>
    <cellStyle name="常规 3 3 5 2 3 2 4" xfId="27171"/>
    <cellStyle name="常规 3 3 5 2 3 3" xfId="13356"/>
    <cellStyle name="常规 3 3 5 2 3 3 2" xfId="31648"/>
    <cellStyle name="常规 3 3 5 2 3 4" xfId="11259"/>
    <cellStyle name="常规 3 3 5 2 3 5" xfId="23544"/>
    <cellStyle name="常规 3 3 5 2 4" xfId="2620"/>
    <cellStyle name="常规 3 3 5 2 4 2" xfId="7987"/>
    <cellStyle name="常规 3 3 5 2 4 2 2" xfId="13359"/>
    <cellStyle name="常规 3 3 5 2 4 2 2 2" xfId="31651"/>
    <cellStyle name="常规 3 3 5 2 4 2 3" xfId="11256"/>
    <cellStyle name="常规 3 3 5 2 4 2 4" xfId="27172"/>
    <cellStyle name="常规 3 3 5 2 4 3" xfId="13358"/>
    <cellStyle name="常规 3 3 5 2 4 3 2" xfId="31650"/>
    <cellStyle name="常规 3 3 5 2 4 4" xfId="11257"/>
    <cellStyle name="常规 3 3 5 2 4 5" xfId="23545"/>
    <cellStyle name="常规 3 3 5 2 5" xfId="7984"/>
    <cellStyle name="常规 3 3 5 2 5 2" xfId="13360"/>
    <cellStyle name="常规 3 3 5 2 5 2 2" xfId="31652"/>
    <cellStyle name="常规 3 3 5 2 5 3" xfId="11255"/>
    <cellStyle name="常规 3 3 5 2 5 4" xfId="27169"/>
    <cellStyle name="常规 3 3 5 2 6" xfId="13353"/>
    <cellStyle name="常规 3 3 5 2 6 2" xfId="31645"/>
    <cellStyle name="常规 3 3 5 2 7" xfId="11262"/>
    <cellStyle name="常规 3 3 5 2 8" xfId="23542"/>
    <cellStyle name="常规 3 3 5 3" xfId="2621"/>
    <cellStyle name="常规 3 3 5 3 2" xfId="7988"/>
    <cellStyle name="常规 3 3 5 3 2 2" xfId="13362"/>
    <cellStyle name="常规 3 3 5 3 2 2 2" xfId="31654"/>
    <cellStyle name="常规 3 3 5 3 2 3" xfId="11253"/>
    <cellStyle name="常规 3 3 5 3 2 4" xfId="27173"/>
    <cellStyle name="常规 3 3 5 3 3" xfId="13361"/>
    <cellStyle name="常规 3 3 5 3 3 2" xfId="31653"/>
    <cellStyle name="常规 3 3 5 3 4" xfId="11254"/>
    <cellStyle name="常规 3 3 5 3 5" xfId="23546"/>
    <cellStyle name="常规 3 3 5 4" xfId="2622"/>
    <cellStyle name="常规 3 3 5 4 2" xfId="7989"/>
    <cellStyle name="常规 3 3 5 4 2 2" xfId="13364"/>
    <cellStyle name="常规 3 3 5 4 2 2 2" xfId="31656"/>
    <cellStyle name="常规 3 3 5 4 2 3" xfId="11251"/>
    <cellStyle name="常规 3 3 5 4 2 4" xfId="27174"/>
    <cellStyle name="常规 3 3 5 4 3" xfId="13363"/>
    <cellStyle name="常规 3 3 5 4 3 2" xfId="31655"/>
    <cellStyle name="常规 3 3 5 4 4" xfId="11252"/>
    <cellStyle name="常规 3 3 5 4 5" xfId="23547"/>
    <cellStyle name="常规 3 3 5 5" xfId="7983"/>
    <cellStyle name="常规 3 3 5 5 2" xfId="13365"/>
    <cellStyle name="常规 3 3 5 5 2 2" xfId="31657"/>
    <cellStyle name="常规 3 3 5 5 3" xfId="11250"/>
    <cellStyle name="常规 3 3 5 5 4" xfId="27168"/>
    <cellStyle name="常规 3 3 5 6" xfId="13366"/>
    <cellStyle name="常规 3 3 5 6 2" xfId="11249"/>
    <cellStyle name="常规 3 3 5 6 3" xfId="31658"/>
    <cellStyle name="常规 3 3 5 7" xfId="13352"/>
    <cellStyle name="常规 3 3 5 7 2" xfId="31644"/>
    <cellStyle name="常规 3 3 5 8" xfId="11263"/>
    <cellStyle name="常规 3 3 5 9" xfId="23541"/>
    <cellStyle name="常规 3 3 6" xfId="2623"/>
    <cellStyle name="常规 3 3 6 2" xfId="2624"/>
    <cellStyle name="常规 3 3 6 2 2" xfId="2625"/>
    <cellStyle name="常规 3 3 6 2 2 2" xfId="7992"/>
    <cellStyle name="常规 3 3 6 2 2 2 2" xfId="13370"/>
    <cellStyle name="常规 3 3 6 2 2 2 2 2" xfId="31662"/>
    <cellStyle name="常规 3 3 6 2 2 2 3" xfId="11245"/>
    <cellStyle name="常规 3 3 6 2 2 2 4" xfId="27177"/>
    <cellStyle name="常规 3 3 6 2 2 3" xfId="13369"/>
    <cellStyle name="常规 3 3 6 2 2 3 2" xfId="31661"/>
    <cellStyle name="常规 3 3 6 2 2 4" xfId="11246"/>
    <cellStyle name="常规 3 3 6 2 2 5" xfId="23550"/>
    <cellStyle name="常规 3 3 6 2 3" xfId="2626"/>
    <cellStyle name="常规 3 3 6 2 3 2" xfId="7993"/>
    <cellStyle name="常规 3 3 6 2 3 2 2" xfId="13372"/>
    <cellStyle name="常规 3 3 6 2 3 2 2 2" xfId="31664"/>
    <cellStyle name="常规 3 3 6 2 3 2 3" xfId="11243"/>
    <cellStyle name="常规 3 3 6 2 3 2 4" xfId="27178"/>
    <cellStyle name="常规 3 3 6 2 3 3" xfId="13371"/>
    <cellStyle name="常规 3 3 6 2 3 3 2" xfId="31663"/>
    <cellStyle name="常规 3 3 6 2 3 4" xfId="11244"/>
    <cellStyle name="常规 3 3 6 2 3 5" xfId="23551"/>
    <cellStyle name="常规 3 3 6 2 4" xfId="2627"/>
    <cellStyle name="常规 3 3 6 2 4 2" xfId="7994"/>
    <cellStyle name="常规 3 3 6 2 4 2 2" xfId="13374"/>
    <cellStyle name="常规 3 3 6 2 4 2 2 2" xfId="31666"/>
    <cellStyle name="常规 3 3 6 2 4 2 3" xfId="11241"/>
    <cellStyle name="常规 3 3 6 2 4 2 4" xfId="27179"/>
    <cellStyle name="常规 3 3 6 2 4 3" xfId="13373"/>
    <cellStyle name="常规 3 3 6 2 4 3 2" xfId="31665"/>
    <cellStyle name="常规 3 3 6 2 4 4" xfId="11242"/>
    <cellStyle name="常规 3 3 6 2 4 5" xfId="23552"/>
    <cellStyle name="常规 3 3 6 2 5" xfId="7991"/>
    <cellStyle name="常规 3 3 6 2 5 2" xfId="13375"/>
    <cellStyle name="常规 3 3 6 2 5 2 2" xfId="31667"/>
    <cellStyle name="常规 3 3 6 2 5 3" xfId="11240"/>
    <cellStyle name="常规 3 3 6 2 5 4" xfId="27176"/>
    <cellStyle name="常规 3 3 6 2 6" xfId="13368"/>
    <cellStyle name="常规 3 3 6 2 6 2" xfId="31660"/>
    <cellStyle name="常规 3 3 6 2 7" xfId="11247"/>
    <cellStyle name="常规 3 3 6 2 8" xfId="23549"/>
    <cellStyle name="常规 3 3 6 3" xfId="2628"/>
    <cellStyle name="常规 3 3 6 3 2" xfId="7995"/>
    <cellStyle name="常规 3 3 6 3 2 2" xfId="13377"/>
    <cellStyle name="常规 3 3 6 3 2 2 2" xfId="31669"/>
    <cellStyle name="常规 3 3 6 3 2 3" xfId="11238"/>
    <cellStyle name="常规 3 3 6 3 2 4" xfId="27180"/>
    <cellStyle name="常规 3 3 6 3 3" xfId="13376"/>
    <cellStyle name="常规 3 3 6 3 3 2" xfId="31668"/>
    <cellStyle name="常规 3 3 6 3 4" xfId="11239"/>
    <cellStyle name="常规 3 3 6 3 5" xfId="23553"/>
    <cellStyle name="常规 3 3 6 4" xfId="2629"/>
    <cellStyle name="常规 3 3 6 4 2" xfId="7996"/>
    <cellStyle name="常规 3 3 6 4 2 2" xfId="13379"/>
    <cellStyle name="常规 3 3 6 4 2 2 2" xfId="31671"/>
    <cellStyle name="常规 3 3 6 4 2 3" xfId="11236"/>
    <cellStyle name="常规 3 3 6 4 2 4" xfId="27181"/>
    <cellStyle name="常规 3 3 6 4 3" xfId="13378"/>
    <cellStyle name="常规 3 3 6 4 3 2" xfId="31670"/>
    <cellStyle name="常规 3 3 6 4 4" xfId="11237"/>
    <cellStyle name="常规 3 3 6 4 5" xfId="23554"/>
    <cellStyle name="常规 3 3 6 5" xfId="7990"/>
    <cellStyle name="常规 3 3 6 5 2" xfId="13380"/>
    <cellStyle name="常规 3 3 6 5 2 2" xfId="31672"/>
    <cellStyle name="常规 3 3 6 5 3" xfId="11235"/>
    <cellStyle name="常规 3 3 6 5 4" xfId="27175"/>
    <cellStyle name="常规 3 3 6 6" xfId="13381"/>
    <cellStyle name="常规 3 3 6 6 2" xfId="11234"/>
    <cellStyle name="常规 3 3 6 6 3" xfId="31673"/>
    <cellStyle name="常规 3 3 6 7" xfId="13367"/>
    <cellStyle name="常规 3 3 6 7 2" xfId="31659"/>
    <cellStyle name="常规 3 3 6 8" xfId="11248"/>
    <cellStyle name="常规 3 3 6 9" xfId="23548"/>
    <cellStyle name="常规 3 3 7" xfId="2630"/>
    <cellStyle name="常规 3 3 7 2" xfId="2631"/>
    <cellStyle name="常规 3 3 7 2 2" xfId="2632"/>
    <cellStyle name="常规 3 3 7 2 2 2" xfId="7999"/>
    <cellStyle name="常规 3 3 7 2 2 2 2" xfId="13385"/>
    <cellStyle name="常规 3 3 7 2 2 2 2 2" xfId="31677"/>
    <cellStyle name="常规 3 3 7 2 2 2 3" xfId="11230"/>
    <cellStyle name="常规 3 3 7 2 2 2 4" xfId="27184"/>
    <cellStyle name="常规 3 3 7 2 2 3" xfId="13384"/>
    <cellStyle name="常规 3 3 7 2 2 3 2" xfId="31676"/>
    <cellStyle name="常规 3 3 7 2 2 4" xfId="11231"/>
    <cellStyle name="常规 3 3 7 2 2 5" xfId="23557"/>
    <cellStyle name="常规 3 3 7 2 3" xfId="2633"/>
    <cellStyle name="常规 3 3 7 2 3 2" xfId="8000"/>
    <cellStyle name="常规 3 3 7 2 3 2 2" xfId="13387"/>
    <cellStyle name="常规 3 3 7 2 3 2 2 2" xfId="31679"/>
    <cellStyle name="常规 3 3 7 2 3 2 3" xfId="11228"/>
    <cellStyle name="常规 3 3 7 2 3 2 4" xfId="27185"/>
    <cellStyle name="常规 3 3 7 2 3 3" xfId="13386"/>
    <cellStyle name="常规 3 3 7 2 3 3 2" xfId="31678"/>
    <cellStyle name="常规 3 3 7 2 3 4" xfId="11229"/>
    <cellStyle name="常规 3 3 7 2 3 5" xfId="23558"/>
    <cellStyle name="常规 3 3 7 2 4" xfId="2634"/>
    <cellStyle name="常规 3 3 7 2 4 2" xfId="8001"/>
    <cellStyle name="常规 3 3 7 2 4 2 2" xfId="13389"/>
    <cellStyle name="常规 3 3 7 2 4 2 2 2" xfId="31681"/>
    <cellStyle name="常规 3 3 7 2 4 2 3" xfId="11226"/>
    <cellStyle name="常规 3 3 7 2 4 2 4" xfId="27186"/>
    <cellStyle name="常规 3 3 7 2 4 3" xfId="13388"/>
    <cellStyle name="常规 3 3 7 2 4 3 2" xfId="31680"/>
    <cellStyle name="常规 3 3 7 2 4 4" xfId="11227"/>
    <cellStyle name="常规 3 3 7 2 4 5" xfId="23559"/>
    <cellStyle name="常规 3 3 7 2 5" xfId="7998"/>
    <cellStyle name="常规 3 3 7 2 5 2" xfId="13390"/>
    <cellStyle name="常规 3 3 7 2 5 2 2" xfId="31682"/>
    <cellStyle name="常规 3 3 7 2 5 3" xfId="11225"/>
    <cellStyle name="常规 3 3 7 2 5 4" xfId="27183"/>
    <cellStyle name="常规 3 3 7 2 6" xfId="13383"/>
    <cellStyle name="常规 3 3 7 2 6 2" xfId="31675"/>
    <cellStyle name="常规 3 3 7 2 7" xfId="11232"/>
    <cellStyle name="常规 3 3 7 2 8" xfId="23556"/>
    <cellStyle name="常规 3 3 7 3" xfId="2635"/>
    <cellStyle name="常规 3 3 7 3 2" xfId="8002"/>
    <cellStyle name="常规 3 3 7 3 2 2" xfId="13392"/>
    <cellStyle name="常规 3 3 7 3 2 2 2" xfId="31684"/>
    <cellStyle name="常规 3 3 7 3 2 3" xfId="11223"/>
    <cellStyle name="常规 3 3 7 3 2 4" xfId="27187"/>
    <cellStyle name="常规 3 3 7 3 3" xfId="13391"/>
    <cellStyle name="常规 3 3 7 3 3 2" xfId="31683"/>
    <cellStyle name="常规 3 3 7 3 4" xfId="11224"/>
    <cellStyle name="常规 3 3 7 3 5" xfId="23560"/>
    <cellStyle name="常规 3 3 7 4" xfId="2636"/>
    <cellStyle name="常规 3 3 7 4 2" xfId="8003"/>
    <cellStyle name="常规 3 3 7 4 2 2" xfId="13394"/>
    <cellStyle name="常规 3 3 7 4 2 2 2" xfId="31686"/>
    <cellStyle name="常规 3 3 7 4 2 3" xfId="11221"/>
    <cellStyle name="常规 3 3 7 4 2 4" xfId="27188"/>
    <cellStyle name="常规 3 3 7 4 3" xfId="13393"/>
    <cellStyle name="常规 3 3 7 4 3 2" xfId="31685"/>
    <cellStyle name="常规 3 3 7 4 4" xfId="11222"/>
    <cellStyle name="常规 3 3 7 4 5" xfId="23561"/>
    <cellStyle name="常规 3 3 7 5" xfId="7997"/>
    <cellStyle name="常规 3 3 7 5 2" xfId="13395"/>
    <cellStyle name="常规 3 3 7 5 2 2" xfId="31687"/>
    <cellStyle name="常规 3 3 7 5 3" xfId="11220"/>
    <cellStyle name="常规 3 3 7 5 4" xfId="27182"/>
    <cellStyle name="常规 3 3 7 6" xfId="13396"/>
    <cellStyle name="常规 3 3 7 6 2" xfId="11219"/>
    <cellStyle name="常规 3 3 7 6 3" xfId="31688"/>
    <cellStyle name="常规 3 3 7 7" xfId="13382"/>
    <cellStyle name="常规 3 3 7 7 2" xfId="31674"/>
    <cellStyle name="常规 3 3 7 8" xfId="11233"/>
    <cellStyle name="常规 3 3 7 9" xfId="23555"/>
    <cellStyle name="常规 3 3 8" xfId="2637"/>
    <cellStyle name="常规 3 3 8 2" xfId="2638"/>
    <cellStyle name="常规 3 3 8 2 2" xfId="8005"/>
    <cellStyle name="常规 3 3 8 2 2 2" xfId="13399"/>
    <cellStyle name="常规 3 3 8 2 2 2 2" xfId="31691"/>
    <cellStyle name="常规 3 3 8 2 2 3" xfId="11216"/>
    <cellStyle name="常规 3 3 8 2 2 4" xfId="27190"/>
    <cellStyle name="常规 3 3 8 2 3" xfId="13398"/>
    <cellStyle name="常规 3 3 8 2 3 2" xfId="31690"/>
    <cellStyle name="常规 3 3 8 2 4" xfId="11217"/>
    <cellStyle name="常规 3 3 8 2 5" xfId="23563"/>
    <cellStyle name="常规 3 3 8 3" xfId="2639"/>
    <cellStyle name="常规 3 3 8 3 2" xfId="8006"/>
    <cellStyle name="常规 3 3 8 3 2 2" xfId="13401"/>
    <cellStyle name="常规 3 3 8 3 2 2 2" xfId="31693"/>
    <cellStyle name="常规 3 3 8 3 2 3" xfId="11214"/>
    <cellStyle name="常规 3 3 8 3 2 4" xfId="27191"/>
    <cellStyle name="常规 3 3 8 3 3" xfId="13400"/>
    <cellStyle name="常规 3 3 8 3 3 2" xfId="31692"/>
    <cellStyle name="常规 3 3 8 3 4" xfId="11215"/>
    <cellStyle name="常规 3 3 8 3 5" xfId="23564"/>
    <cellStyle name="常规 3 3 8 4" xfId="2640"/>
    <cellStyle name="常规 3 3 8 4 2" xfId="8007"/>
    <cellStyle name="常规 3 3 8 4 2 2" xfId="13403"/>
    <cellStyle name="常规 3 3 8 4 2 2 2" xfId="31695"/>
    <cellStyle name="常规 3 3 8 4 2 3" xfId="11212"/>
    <cellStyle name="常规 3 3 8 4 2 4" xfId="27192"/>
    <cellStyle name="常规 3 3 8 4 3" xfId="13402"/>
    <cellStyle name="常规 3 3 8 4 3 2" xfId="31694"/>
    <cellStyle name="常规 3 3 8 4 4" xfId="11213"/>
    <cellStyle name="常规 3 3 8 4 5" xfId="23565"/>
    <cellStyle name="常规 3 3 8 5" xfId="8004"/>
    <cellStyle name="常规 3 3 8 5 2" xfId="13404"/>
    <cellStyle name="常规 3 3 8 5 2 2" xfId="31696"/>
    <cellStyle name="常规 3 3 8 5 3" xfId="11211"/>
    <cellStyle name="常规 3 3 8 5 4" xfId="27189"/>
    <cellStyle name="常规 3 3 8 6" xfId="13397"/>
    <cellStyle name="常规 3 3 8 6 2" xfId="31689"/>
    <cellStyle name="常规 3 3 8 7" xfId="11218"/>
    <cellStyle name="常规 3 3 8 8" xfId="23562"/>
    <cellStyle name="常规 3 3 9" xfId="2641"/>
    <cellStyle name="常规 3 3 9 2" xfId="8008"/>
    <cellStyle name="常规 3 3 9 2 2" xfId="13406"/>
    <cellStyle name="常规 3 3 9 2 2 2" xfId="31698"/>
    <cellStyle name="常规 3 3 9 2 3" xfId="11209"/>
    <cellStyle name="常规 3 3 9 2 4" xfId="27193"/>
    <cellStyle name="常规 3 3 9 3" xfId="13405"/>
    <cellStyle name="常规 3 3 9 3 2" xfId="31697"/>
    <cellStyle name="常规 3 3 9 4" xfId="11210"/>
    <cellStyle name="常规 3 3 9 5" xfId="23566"/>
    <cellStyle name="常规 3 4" xfId="2642"/>
    <cellStyle name="常规 3 4 10" xfId="8009"/>
    <cellStyle name="常规 3 4 10 2" xfId="13408"/>
    <cellStyle name="常规 3 4 10 2 2" xfId="31700"/>
    <cellStyle name="常规 3 4 10 3" xfId="11207"/>
    <cellStyle name="常规 3 4 10 4" xfId="27194"/>
    <cellStyle name="常规 3 4 11" xfId="13409"/>
    <cellStyle name="常规 3 4 11 2" xfId="11206"/>
    <cellStyle name="常规 3 4 11 3" xfId="31701"/>
    <cellStyle name="常规 3 4 12" xfId="13407"/>
    <cellStyle name="常规 3 4 12 2" xfId="31699"/>
    <cellStyle name="常规 3 4 13" xfId="11208"/>
    <cellStyle name="常规 3 4 14" xfId="23567"/>
    <cellStyle name="常规 3 4 2" xfId="2643"/>
    <cellStyle name="常规 3 4 2 2" xfId="2644"/>
    <cellStyle name="常规 3 4 2 2 2" xfId="2645"/>
    <cellStyle name="常规 3 4 2 2 2 2" xfId="8012"/>
    <cellStyle name="常规 3 4 2 2 2 2 2" xfId="13413"/>
    <cellStyle name="常规 3 4 2 2 2 2 2 2" xfId="31705"/>
    <cellStyle name="常规 3 4 2 2 2 2 3" xfId="11202"/>
    <cellStyle name="常规 3 4 2 2 2 2 4" xfId="27197"/>
    <cellStyle name="常规 3 4 2 2 2 3" xfId="13412"/>
    <cellStyle name="常规 3 4 2 2 2 3 2" xfId="31704"/>
    <cellStyle name="常规 3 4 2 2 2 4" xfId="11203"/>
    <cellStyle name="常规 3 4 2 2 2 5" xfId="23570"/>
    <cellStyle name="常规 3 4 2 2 3" xfId="2646"/>
    <cellStyle name="常规 3 4 2 2 3 2" xfId="8013"/>
    <cellStyle name="常规 3 4 2 2 3 2 2" xfId="13415"/>
    <cellStyle name="常规 3 4 2 2 3 2 2 2" xfId="31707"/>
    <cellStyle name="常规 3 4 2 2 3 2 3" xfId="11200"/>
    <cellStyle name="常规 3 4 2 2 3 2 4" xfId="27198"/>
    <cellStyle name="常规 3 4 2 2 3 3" xfId="13414"/>
    <cellStyle name="常规 3 4 2 2 3 3 2" xfId="31706"/>
    <cellStyle name="常规 3 4 2 2 3 4" xfId="11201"/>
    <cellStyle name="常规 3 4 2 2 3 5" xfId="23571"/>
    <cellStyle name="常规 3 4 2 2 4" xfId="2647"/>
    <cellStyle name="常规 3 4 2 2 4 2" xfId="8014"/>
    <cellStyle name="常规 3 4 2 2 4 2 2" xfId="13417"/>
    <cellStyle name="常规 3 4 2 2 4 2 2 2" xfId="31709"/>
    <cellStyle name="常规 3 4 2 2 4 2 3" xfId="11198"/>
    <cellStyle name="常规 3 4 2 2 4 2 4" xfId="27199"/>
    <cellStyle name="常规 3 4 2 2 4 3" xfId="13416"/>
    <cellStyle name="常规 3 4 2 2 4 3 2" xfId="31708"/>
    <cellStyle name="常规 3 4 2 2 4 4" xfId="11199"/>
    <cellStyle name="常规 3 4 2 2 4 5" xfId="23572"/>
    <cellStyle name="常规 3 4 2 2 5" xfId="8011"/>
    <cellStyle name="常规 3 4 2 2 5 2" xfId="13418"/>
    <cellStyle name="常规 3 4 2 2 5 2 2" xfId="31710"/>
    <cellStyle name="常规 3 4 2 2 5 3" xfId="11197"/>
    <cellStyle name="常规 3 4 2 2 5 4" xfId="27196"/>
    <cellStyle name="常规 3 4 2 2 6" xfId="13411"/>
    <cellStyle name="常规 3 4 2 2 6 2" xfId="31703"/>
    <cellStyle name="常规 3 4 2 2 7" xfId="11204"/>
    <cellStyle name="常规 3 4 2 2 8" xfId="23569"/>
    <cellStyle name="常规 3 4 2 3" xfId="2648"/>
    <cellStyle name="常规 3 4 2 3 2" xfId="8015"/>
    <cellStyle name="常规 3 4 2 3 2 2" xfId="13420"/>
    <cellStyle name="常规 3 4 2 3 2 2 2" xfId="31712"/>
    <cellStyle name="常规 3 4 2 3 2 3" xfId="11195"/>
    <cellStyle name="常规 3 4 2 3 2 4" xfId="27200"/>
    <cellStyle name="常规 3 4 2 3 3" xfId="13419"/>
    <cellStyle name="常规 3 4 2 3 3 2" xfId="31711"/>
    <cellStyle name="常规 3 4 2 3 4" xfId="11196"/>
    <cellStyle name="常规 3 4 2 3 5" xfId="23573"/>
    <cellStyle name="常规 3 4 2 4" xfId="2649"/>
    <cellStyle name="常规 3 4 2 4 2" xfId="8016"/>
    <cellStyle name="常规 3 4 2 4 2 2" xfId="13422"/>
    <cellStyle name="常规 3 4 2 4 2 2 2" xfId="31714"/>
    <cellStyle name="常规 3 4 2 4 2 3" xfId="11193"/>
    <cellStyle name="常规 3 4 2 4 2 4" xfId="27201"/>
    <cellStyle name="常规 3 4 2 4 3" xfId="13421"/>
    <cellStyle name="常规 3 4 2 4 3 2" xfId="31713"/>
    <cellStyle name="常规 3 4 2 4 4" xfId="11194"/>
    <cellStyle name="常规 3 4 2 4 5" xfId="23574"/>
    <cellStyle name="常规 3 4 2 5" xfId="8010"/>
    <cellStyle name="常规 3 4 2 5 2" xfId="13423"/>
    <cellStyle name="常规 3 4 2 5 2 2" xfId="31715"/>
    <cellStyle name="常规 3 4 2 5 3" xfId="11192"/>
    <cellStyle name="常规 3 4 2 5 4" xfId="27195"/>
    <cellStyle name="常规 3 4 2 6" xfId="13424"/>
    <cellStyle name="常规 3 4 2 6 2" xfId="11191"/>
    <cellStyle name="常规 3 4 2 6 3" xfId="31716"/>
    <cellStyle name="常规 3 4 2 7" xfId="13410"/>
    <cellStyle name="常规 3 4 2 7 2" xfId="31702"/>
    <cellStyle name="常规 3 4 2 8" xfId="11205"/>
    <cellStyle name="常规 3 4 2 9" xfId="23568"/>
    <cellStyle name="常规 3 4 3" xfId="2650"/>
    <cellStyle name="常规 3 4 3 2" xfId="2651"/>
    <cellStyle name="常规 3 4 3 2 2" xfId="2652"/>
    <cellStyle name="常规 3 4 3 2 2 2" xfId="8019"/>
    <cellStyle name="常规 3 4 3 2 2 2 2" xfId="13428"/>
    <cellStyle name="常规 3 4 3 2 2 2 2 2" xfId="31720"/>
    <cellStyle name="常规 3 4 3 2 2 2 3" xfId="11187"/>
    <cellStyle name="常规 3 4 3 2 2 2 4" xfId="27204"/>
    <cellStyle name="常规 3 4 3 2 2 3" xfId="13427"/>
    <cellStyle name="常规 3 4 3 2 2 3 2" xfId="31719"/>
    <cellStyle name="常规 3 4 3 2 2 4" xfId="11188"/>
    <cellStyle name="常规 3 4 3 2 2 5" xfId="23577"/>
    <cellStyle name="常规 3 4 3 2 3" xfId="2653"/>
    <cellStyle name="常规 3 4 3 2 3 2" xfId="8020"/>
    <cellStyle name="常规 3 4 3 2 3 2 2" xfId="13430"/>
    <cellStyle name="常规 3 4 3 2 3 2 2 2" xfId="31722"/>
    <cellStyle name="常规 3 4 3 2 3 2 3" xfId="11185"/>
    <cellStyle name="常规 3 4 3 2 3 2 4" xfId="27205"/>
    <cellStyle name="常规 3 4 3 2 3 3" xfId="13429"/>
    <cellStyle name="常规 3 4 3 2 3 3 2" xfId="31721"/>
    <cellStyle name="常规 3 4 3 2 3 4" xfId="11186"/>
    <cellStyle name="常规 3 4 3 2 3 5" xfId="23578"/>
    <cellStyle name="常规 3 4 3 2 4" xfId="2654"/>
    <cellStyle name="常规 3 4 3 2 4 2" xfId="8021"/>
    <cellStyle name="常规 3 4 3 2 4 2 2" xfId="13432"/>
    <cellStyle name="常规 3 4 3 2 4 2 2 2" xfId="31724"/>
    <cellStyle name="常规 3 4 3 2 4 2 3" xfId="11183"/>
    <cellStyle name="常规 3 4 3 2 4 2 4" xfId="27206"/>
    <cellStyle name="常规 3 4 3 2 4 3" xfId="13431"/>
    <cellStyle name="常规 3 4 3 2 4 3 2" xfId="31723"/>
    <cellStyle name="常规 3 4 3 2 4 4" xfId="11184"/>
    <cellStyle name="常规 3 4 3 2 4 5" xfId="23579"/>
    <cellStyle name="常规 3 4 3 2 5" xfId="8018"/>
    <cellStyle name="常规 3 4 3 2 5 2" xfId="13433"/>
    <cellStyle name="常规 3 4 3 2 5 2 2" xfId="31725"/>
    <cellStyle name="常规 3 4 3 2 5 3" xfId="11182"/>
    <cellStyle name="常规 3 4 3 2 5 4" xfId="27203"/>
    <cellStyle name="常规 3 4 3 2 6" xfId="13426"/>
    <cellStyle name="常规 3 4 3 2 6 2" xfId="31718"/>
    <cellStyle name="常规 3 4 3 2 7" xfId="11189"/>
    <cellStyle name="常规 3 4 3 2 8" xfId="23576"/>
    <cellStyle name="常规 3 4 3 3" xfId="2655"/>
    <cellStyle name="常规 3 4 3 3 2" xfId="8022"/>
    <cellStyle name="常规 3 4 3 3 2 2" xfId="13435"/>
    <cellStyle name="常规 3 4 3 3 2 2 2" xfId="31727"/>
    <cellStyle name="常规 3 4 3 3 2 3" xfId="11180"/>
    <cellStyle name="常规 3 4 3 3 2 4" xfId="27207"/>
    <cellStyle name="常规 3 4 3 3 3" xfId="13434"/>
    <cellStyle name="常规 3 4 3 3 3 2" xfId="31726"/>
    <cellStyle name="常规 3 4 3 3 4" xfId="11181"/>
    <cellStyle name="常规 3 4 3 3 5" xfId="23580"/>
    <cellStyle name="常规 3 4 3 4" xfId="2656"/>
    <cellStyle name="常规 3 4 3 4 2" xfId="8023"/>
    <cellStyle name="常规 3 4 3 4 2 2" xfId="13437"/>
    <cellStyle name="常规 3 4 3 4 2 2 2" xfId="31729"/>
    <cellStyle name="常规 3 4 3 4 2 3" xfId="11178"/>
    <cellStyle name="常规 3 4 3 4 2 4" xfId="27208"/>
    <cellStyle name="常规 3 4 3 4 3" xfId="13436"/>
    <cellStyle name="常规 3 4 3 4 3 2" xfId="31728"/>
    <cellStyle name="常规 3 4 3 4 4" xfId="11179"/>
    <cellStyle name="常规 3 4 3 4 5" xfId="23581"/>
    <cellStyle name="常规 3 4 3 5" xfId="8017"/>
    <cellStyle name="常规 3 4 3 5 2" xfId="13438"/>
    <cellStyle name="常规 3 4 3 5 2 2" xfId="31730"/>
    <cellStyle name="常规 3 4 3 5 3" xfId="11177"/>
    <cellStyle name="常规 3 4 3 5 4" xfId="27202"/>
    <cellStyle name="常规 3 4 3 6" xfId="13439"/>
    <cellStyle name="常规 3 4 3 6 2" xfId="11176"/>
    <cellStyle name="常规 3 4 3 6 3" xfId="31731"/>
    <cellStyle name="常规 3 4 3 7" xfId="13425"/>
    <cellStyle name="常规 3 4 3 7 2" xfId="31717"/>
    <cellStyle name="常规 3 4 3 8" xfId="11190"/>
    <cellStyle name="常规 3 4 3 9" xfId="23575"/>
    <cellStyle name="常规 3 4 4" xfId="2657"/>
    <cellStyle name="常规 3 4 4 2" xfId="2658"/>
    <cellStyle name="常规 3 4 4 2 2" xfId="2659"/>
    <cellStyle name="常规 3 4 4 2 2 2" xfId="8026"/>
    <cellStyle name="常规 3 4 4 2 2 2 2" xfId="13443"/>
    <cellStyle name="常规 3 4 4 2 2 2 2 2" xfId="31735"/>
    <cellStyle name="常规 3 4 4 2 2 2 3" xfId="18753"/>
    <cellStyle name="常规 3 4 4 2 2 2 4" xfId="27211"/>
    <cellStyle name="常规 3 4 4 2 2 3" xfId="13442"/>
    <cellStyle name="常规 3 4 4 2 2 3 2" xfId="31734"/>
    <cellStyle name="常规 3 4 4 2 2 4" xfId="18752"/>
    <cellStyle name="常规 3 4 4 2 2 5" xfId="23584"/>
    <cellStyle name="常规 3 4 4 2 3" xfId="2660"/>
    <cellStyle name="常规 3 4 4 2 3 2" xfId="8027"/>
    <cellStyle name="常规 3 4 4 2 3 2 2" xfId="13445"/>
    <cellStyle name="常规 3 4 4 2 3 2 2 2" xfId="31737"/>
    <cellStyle name="常规 3 4 4 2 3 2 3" xfId="18755"/>
    <cellStyle name="常规 3 4 4 2 3 2 4" xfId="27212"/>
    <cellStyle name="常规 3 4 4 2 3 3" xfId="13444"/>
    <cellStyle name="常规 3 4 4 2 3 3 2" xfId="31736"/>
    <cellStyle name="常规 3 4 4 2 3 4" xfId="18754"/>
    <cellStyle name="常规 3 4 4 2 3 5" xfId="23585"/>
    <cellStyle name="常规 3 4 4 2 4" xfId="2661"/>
    <cellStyle name="常规 3 4 4 2 4 2" xfId="8028"/>
    <cellStyle name="常规 3 4 4 2 4 2 2" xfId="13447"/>
    <cellStyle name="常规 3 4 4 2 4 2 2 2" xfId="31739"/>
    <cellStyle name="常规 3 4 4 2 4 2 3" xfId="18757"/>
    <cellStyle name="常规 3 4 4 2 4 2 4" xfId="27213"/>
    <cellStyle name="常规 3 4 4 2 4 3" xfId="13446"/>
    <cellStyle name="常规 3 4 4 2 4 3 2" xfId="31738"/>
    <cellStyle name="常规 3 4 4 2 4 4" xfId="18756"/>
    <cellStyle name="常规 3 4 4 2 4 5" xfId="23586"/>
    <cellStyle name="常规 3 4 4 2 5" xfId="8025"/>
    <cellStyle name="常规 3 4 4 2 5 2" xfId="13448"/>
    <cellStyle name="常规 3 4 4 2 5 2 2" xfId="31740"/>
    <cellStyle name="常规 3 4 4 2 5 3" xfId="18758"/>
    <cellStyle name="常规 3 4 4 2 5 4" xfId="27210"/>
    <cellStyle name="常规 3 4 4 2 6" xfId="13441"/>
    <cellStyle name="常规 3 4 4 2 6 2" xfId="31733"/>
    <cellStyle name="常规 3 4 4 2 7" xfId="18751"/>
    <cellStyle name="常规 3 4 4 2 8" xfId="23583"/>
    <cellStyle name="常规 3 4 4 3" xfId="2662"/>
    <cellStyle name="常规 3 4 4 3 2" xfId="8029"/>
    <cellStyle name="常规 3 4 4 3 2 2" xfId="13450"/>
    <cellStyle name="常规 3 4 4 3 2 2 2" xfId="31742"/>
    <cellStyle name="常规 3 4 4 3 2 3" xfId="18760"/>
    <cellStyle name="常规 3 4 4 3 2 4" xfId="27214"/>
    <cellStyle name="常规 3 4 4 3 3" xfId="13449"/>
    <cellStyle name="常规 3 4 4 3 3 2" xfId="31741"/>
    <cellStyle name="常规 3 4 4 3 4" xfId="18759"/>
    <cellStyle name="常规 3 4 4 3 5" xfId="23587"/>
    <cellStyle name="常规 3 4 4 4" xfId="2663"/>
    <cellStyle name="常规 3 4 4 4 2" xfId="8030"/>
    <cellStyle name="常规 3 4 4 4 2 2" xfId="13452"/>
    <cellStyle name="常规 3 4 4 4 2 2 2" xfId="31744"/>
    <cellStyle name="常规 3 4 4 4 2 3" xfId="18762"/>
    <cellStyle name="常规 3 4 4 4 2 4" xfId="27215"/>
    <cellStyle name="常规 3 4 4 4 3" xfId="13451"/>
    <cellStyle name="常规 3 4 4 4 3 2" xfId="31743"/>
    <cellStyle name="常规 3 4 4 4 4" xfId="18761"/>
    <cellStyle name="常规 3 4 4 4 5" xfId="23588"/>
    <cellStyle name="常规 3 4 4 5" xfId="8024"/>
    <cellStyle name="常规 3 4 4 5 2" xfId="13453"/>
    <cellStyle name="常规 3 4 4 5 2 2" xfId="31745"/>
    <cellStyle name="常规 3 4 4 5 3" xfId="18763"/>
    <cellStyle name="常规 3 4 4 5 4" xfId="27209"/>
    <cellStyle name="常规 3 4 4 6" xfId="13454"/>
    <cellStyle name="常规 3 4 4 6 2" xfId="18764"/>
    <cellStyle name="常规 3 4 4 6 3" xfId="31746"/>
    <cellStyle name="常规 3 4 4 7" xfId="13440"/>
    <cellStyle name="常规 3 4 4 7 2" xfId="31732"/>
    <cellStyle name="常规 3 4 4 8" xfId="11175"/>
    <cellStyle name="常规 3 4 4 9" xfId="23582"/>
    <cellStyle name="常规 3 4 5" xfId="2664"/>
    <cellStyle name="常规 3 4 5 2" xfId="2665"/>
    <cellStyle name="常规 3 4 5 2 2" xfId="2666"/>
    <cellStyle name="常规 3 4 5 2 2 2" xfId="8033"/>
    <cellStyle name="常规 3 4 5 2 2 2 2" xfId="13458"/>
    <cellStyle name="常规 3 4 5 2 2 2 2 2" xfId="31750"/>
    <cellStyle name="常规 3 4 5 2 2 2 3" xfId="18768"/>
    <cellStyle name="常规 3 4 5 2 2 2 4" xfId="27218"/>
    <cellStyle name="常规 3 4 5 2 2 3" xfId="13457"/>
    <cellStyle name="常规 3 4 5 2 2 3 2" xfId="31749"/>
    <cellStyle name="常规 3 4 5 2 2 4" xfId="18767"/>
    <cellStyle name="常规 3 4 5 2 2 5" xfId="23591"/>
    <cellStyle name="常规 3 4 5 2 3" xfId="2667"/>
    <cellStyle name="常规 3 4 5 2 3 2" xfId="8034"/>
    <cellStyle name="常规 3 4 5 2 3 2 2" xfId="13460"/>
    <cellStyle name="常规 3 4 5 2 3 2 2 2" xfId="31752"/>
    <cellStyle name="常规 3 4 5 2 3 2 3" xfId="18770"/>
    <cellStyle name="常规 3 4 5 2 3 2 4" xfId="27219"/>
    <cellStyle name="常规 3 4 5 2 3 3" xfId="13459"/>
    <cellStyle name="常规 3 4 5 2 3 3 2" xfId="31751"/>
    <cellStyle name="常规 3 4 5 2 3 4" xfId="18769"/>
    <cellStyle name="常规 3 4 5 2 3 5" xfId="23592"/>
    <cellStyle name="常规 3 4 5 2 4" xfId="2668"/>
    <cellStyle name="常规 3 4 5 2 4 2" xfId="8035"/>
    <cellStyle name="常规 3 4 5 2 4 2 2" xfId="13462"/>
    <cellStyle name="常规 3 4 5 2 4 2 2 2" xfId="31754"/>
    <cellStyle name="常规 3 4 5 2 4 2 3" xfId="18772"/>
    <cellStyle name="常规 3 4 5 2 4 2 4" xfId="27220"/>
    <cellStyle name="常规 3 4 5 2 4 3" xfId="13461"/>
    <cellStyle name="常规 3 4 5 2 4 3 2" xfId="31753"/>
    <cellStyle name="常规 3 4 5 2 4 4" xfId="18771"/>
    <cellStyle name="常规 3 4 5 2 4 5" xfId="23593"/>
    <cellStyle name="常规 3 4 5 2 5" xfId="8032"/>
    <cellStyle name="常规 3 4 5 2 5 2" xfId="13463"/>
    <cellStyle name="常规 3 4 5 2 5 2 2" xfId="31755"/>
    <cellStyle name="常规 3 4 5 2 5 3" xfId="18773"/>
    <cellStyle name="常规 3 4 5 2 5 4" xfId="27217"/>
    <cellStyle name="常规 3 4 5 2 6" xfId="13456"/>
    <cellStyle name="常规 3 4 5 2 6 2" xfId="31748"/>
    <cellStyle name="常规 3 4 5 2 7" xfId="18766"/>
    <cellStyle name="常规 3 4 5 2 8" xfId="23590"/>
    <cellStyle name="常规 3 4 5 3" xfId="2669"/>
    <cellStyle name="常规 3 4 5 3 2" xfId="8036"/>
    <cellStyle name="常规 3 4 5 3 2 2" xfId="13465"/>
    <cellStyle name="常规 3 4 5 3 2 2 2" xfId="31757"/>
    <cellStyle name="常规 3 4 5 3 2 3" xfId="18775"/>
    <cellStyle name="常规 3 4 5 3 2 4" xfId="27221"/>
    <cellStyle name="常规 3 4 5 3 3" xfId="13464"/>
    <cellStyle name="常规 3 4 5 3 3 2" xfId="31756"/>
    <cellStyle name="常规 3 4 5 3 4" xfId="18774"/>
    <cellStyle name="常规 3 4 5 3 5" xfId="23594"/>
    <cellStyle name="常规 3 4 5 4" xfId="2670"/>
    <cellStyle name="常规 3 4 5 4 2" xfId="8037"/>
    <cellStyle name="常规 3 4 5 4 2 2" xfId="13467"/>
    <cellStyle name="常规 3 4 5 4 2 2 2" xfId="31759"/>
    <cellStyle name="常规 3 4 5 4 2 3" xfId="18777"/>
    <cellStyle name="常规 3 4 5 4 2 4" xfId="27222"/>
    <cellStyle name="常规 3 4 5 4 3" xfId="13466"/>
    <cellStyle name="常规 3 4 5 4 3 2" xfId="31758"/>
    <cellStyle name="常规 3 4 5 4 4" xfId="18776"/>
    <cellStyle name="常规 3 4 5 4 5" xfId="23595"/>
    <cellStyle name="常规 3 4 5 5" xfId="8031"/>
    <cellStyle name="常规 3 4 5 5 2" xfId="13468"/>
    <cellStyle name="常规 3 4 5 5 2 2" xfId="31760"/>
    <cellStyle name="常规 3 4 5 5 3" xfId="18778"/>
    <cellStyle name="常规 3 4 5 5 4" xfId="27216"/>
    <cellStyle name="常规 3 4 5 6" xfId="13469"/>
    <cellStyle name="常规 3 4 5 6 2" xfId="18779"/>
    <cellStyle name="常规 3 4 5 6 3" xfId="31761"/>
    <cellStyle name="常规 3 4 5 7" xfId="13455"/>
    <cellStyle name="常规 3 4 5 7 2" xfId="31747"/>
    <cellStyle name="常规 3 4 5 8" xfId="18765"/>
    <cellStyle name="常规 3 4 5 9" xfId="23589"/>
    <cellStyle name="常规 3 4 6" xfId="2671"/>
    <cellStyle name="常规 3 4 6 2" xfId="2672"/>
    <cellStyle name="常规 3 4 6 2 2" xfId="2673"/>
    <cellStyle name="常规 3 4 6 2 2 2" xfId="8040"/>
    <cellStyle name="常规 3 4 6 2 2 2 2" xfId="13473"/>
    <cellStyle name="常规 3 4 6 2 2 2 2 2" xfId="31765"/>
    <cellStyle name="常规 3 4 6 2 2 2 3" xfId="18783"/>
    <cellStyle name="常规 3 4 6 2 2 2 4" xfId="27225"/>
    <cellStyle name="常规 3 4 6 2 2 3" xfId="13472"/>
    <cellStyle name="常规 3 4 6 2 2 3 2" xfId="31764"/>
    <cellStyle name="常规 3 4 6 2 2 4" xfId="18782"/>
    <cellStyle name="常规 3 4 6 2 2 5" xfId="23598"/>
    <cellStyle name="常规 3 4 6 2 3" xfId="2674"/>
    <cellStyle name="常规 3 4 6 2 3 2" xfId="8041"/>
    <cellStyle name="常规 3 4 6 2 3 2 2" xfId="13475"/>
    <cellStyle name="常规 3 4 6 2 3 2 2 2" xfId="31767"/>
    <cellStyle name="常规 3 4 6 2 3 2 3" xfId="18785"/>
    <cellStyle name="常规 3 4 6 2 3 2 4" xfId="27226"/>
    <cellStyle name="常规 3 4 6 2 3 3" xfId="13474"/>
    <cellStyle name="常规 3 4 6 2 3 3 2" xfId="31766"/>
    <cellStyle name="常规 3 4 6 2 3 4" xfId="18784"/>
    <cellStyle name="常规 3 4 6 2 3 5" xfId="23599"/>
    <cellStyle name="常规 3 4 6 2 4" xfId="2675"/>
    <cellStyle name="常规 3 4 6 2 4 2" xfId="8042"/>
    <cellStyle name="常规 3 4 6 2 4 2 2" xfId="13477"/>
    <cellStyle name="常规 3 4 6 2 4 2 2 2" xfId="31769"/>
    <cellStyle name="常规 3 4 6 2 4 2 3" xfId="18787"/>
    <cellStyle name="常规 3 4 6 2 4 2 4" xfId="27227"/>
    <cellStyle name="常规 3 4 6 2 4 3" xfId="13476"/>
    <cellStyle name="常规 3 4 6 2 4 3 2" xfId="31768"/>
    <cellStyle name="常规 3 4 6 2 4 4" xfId="18786"/>
    <cellStyle name="常规 3 4 6 2 4 5" xfId="23600"/>
    <cellStyle name="常规 3 4 6 2 5" xfId="8039"/>
    <cellStyle name="常规 3 4 6 2 5 2" xfId="13478"/>
    <cellStyle name="常规 3 4 6 2 5 2 2" xfId="31770"/>
    <cellStyle name="常规 3 4 6 2 5 3" xfId="18788"/>
    <cellStyle name="常规 3 4 6 2 5 4" xfId="27224"/>
    <cellStyle name="常规 3 4 6 2 6" xfId="13471"/>
    <cellStyle name="常规 3 4 6 2 6 2" xfId="31763"/>
    <cellStyle name="常规 3 4 6 2 7" xfId="18781"/>
    <cellStyle name="常规 3 4 6 2 8" xfId="23597"/>
    <cellStyle name="常规 3 4 6 3" xfId="2676"/>
    <cellStyle name="常规 3 4 6 3 2" xfId="8043"/>
    <cellStyle name="常规 3 4 6 3 2 2" xfId="13480"/>
    <cellStyle name="常规 3 4 6 3 2 2 2" xfId="31772"/>
    <cellStyle name="常规 3 4 6 3 2 3" xfId="18790"/>
    <cellStyle name="常规 3 4 6 3 2 4" xfId="27228"/>
    <cellStyle name="常规 3 4 6 3 3" xfId="13479"/>
    <cellStyle name="常规 3 4 6 3 3 2" xfId="31771"/>
    <cellStyle name="常规 3 4 6 3 4" xfId="18789"/>
    <cellStyle name="常规 3 4 6 3 5" xfId="23601"/>
    <cellStyle name="常规 3 4 6 4" xfId="2677"/>
    <cellStyle name="常规 3 4 6 4 2" xfId="8044"/>
    <cellStyle name="常规 3 4 6 4 2 2" xfId="13482"/>
    <cellStyle name="常规 3 4 6 4 2 2 2" xfId="31774"/>
    <cellStyle name="常规 3 4 6 4 2 3" xfId="18792"/>
    <cellStyle name="常规 3 4 6 4 2 4" xfId="27229"/>
    <cellStyle name="常规 3 4 6 4 3" xfId="13481"/>
    <cellStyle name="常规 3 4 6 4 3 2" xfId="31773"/>
    <cellStyle name="常规 3 4 6 4 4" xfId="18791"/>
    <cellStyle name="常规 3 4 6 4 5" xfId="23602"/>
    <cellStyle name="常规 3 4 6 5" xfId="8038"/>
    <cellStyle name="常规 3 4 6 5 2" xfId="13483"/>
    <cellStyle name="常规 3 4 6 5 2 2" xfId="31775"/>
    <cellStyle name="常规 3 4 6 5 3" xfId="18793"/>
    <cellStyle name="常规 3 4 6 5 4" xfId="27223"/>
    <cellStyle name="常规 3 4 6 6" xfId="13484"/>
    <cellStyle name="常规 3 4 6 6 2" xfId="18794"/>
    <cellStyle name="常规 3 4 6 6 3" xfId="31776"/>
    <cellStyle name="常规 3 4 6 7" xfId="13470"/>
    <cellStyle name="常规 3 4 6 7 2" xfId="31762"/>
    <cellStyle name="常规 3 4 6 8" xfId="18780"/>
    <cellStyle name="常规 3 4 6 9" xfId="23596"/>
    <cellStyle name="常规 3 4 7" xfId="2678"/>
    <cellStyle name="常规 3 4 7 2" xfId="2679"/>
    <cellStyle name="常规 3 4 7 2 2" xfId="8046"/>
    <cellStyle name="常规 3 4 7 2 2 2" xfId="13487"/>
    <cellStyle name="常规 3 4 7 2 2 2 2" xfId="31779"/>
    <cellStyle name="常规 3 4 7 2 2 3" xfId="18797"/>
    <cellStyle name="常规 3 4 7 2 2 4" xfId="27231"/>
    <cellStyle name="常规 3 4 7 2 3" xfId="13486"/>
    <cellStyle name="常规 3 4 7 2 3 2" xfId="31778"/>
    <cellStyle name="常规 3 4 7 2 4" xfId="18796"/>
    <cellStyle name="常规 3 4 7 2 5" xfId="23604"/>
    <cellStyle name="常规 3 4 7 3" xfId="2680"/>
    <cellStyle name="常规 3 4 7 3 2" xfId="8047"/>
    <cellStyle name="常规 3 4 7 3 2 2" xfId="13489"/>
    <cellStyle name="常规 3 4 7 3 2 2 2" xfId="31781"/>
    <cellStyle name="常规 3 4 7 3 2 3" xfId="18799"/>
    <cellStyle name="常规 3 4 7 3 2 4" xfId="27232"/>
    <cellStyle name="常规 3 4 7 3 3" xfId="13488"/>
    <cellStyle name="常规 3 4 7 3 3 2" xfId="31780"/>
    <cellStyle name="常规 3 4 7 3 4" xfId="18798"/>
    <cellStyle name="常规 3 4 7 3 5" xfId="23605"/>
    <cellStyle name="常规 3 4 7 4" xfId="2681"/>
    <cellStyle name="常规 3 4 7 4 2" xfId="8048"/>
    <cellStyle name="常规 3 4 7 4 2 2" xfId="13491"/>
    <cellStyle name="常规 3 4 7 4 2 2 2" xfId="31783"/>
    <cellStyle name="常规 3 4 7 4 2 3" xfId="18801"/>
    <cellStyle name="常规 3 4 7 4 2 4" xfId="27233"/>
    <cellStyle name="常规 3 4 7 4 3" xfId="13490"/>
    <cellStyle name="常规 3 4 7 4 3 2" xfId="31782"/>
    <cellStyle name="常规 3 4 7 4 4" xfId="18800"/>
    <cellStyle name="常规 3 4 7 4 5" xfId="23606"/>
    <cellStyle name="常规 3 4 7 5" xfId="8045"/>
    <cellStyle name="常规 3 4 7 5 2" xfId="13492"/>
    <cellStyle name="常规 3 4 7 5 2 2" xfId="31784"/>
    <cellStyle name="常规 3 4 7 5 3" xfId="18802"/>
    <cellStyle name="常规 3 4 7 5 4" xfId="27230"/>
    <cellStyle name="常规 3 4 7 6" xfId="13485"/>
    <cellStyle name="常规 3 4 7 6 2" xfId="31777"/>
    <cellStyle name="常规 3 4 7 7" xfId="18795"/>
    <cellStyle name="常规 3 4 7 8" xfId="23603"/>
    <cellStyle name="常规 3 4 8" xfId="2682"/>
    <cellStyle name="常规 3 4 8 2" xfId="8049"/>
    <cellStyle name="常规 3 4 8 2 2" xfId="13494"/>
    <cellStyle name="常规 3 4 8 2 2 2" xfId="31786"/>
    <cellStyle name="常规 3 4 8 2 3" xfId="18804"/>
    <cellStyle name="常规 3 4 8 2 4" xfId="27234"/>
    <cellStyle name="常规 3 4 8 3" xfId="13493"/>
    <cellStyle name="常规 3 4 8 3 2" xfId="31785"/>
    <cellStyle name="常规 3 4 8 4" xfId="18803"/>
    <cellStyle name="常规 3 4 8 5" xfId="23607"/>
    <cellStyle name="常规 3 4 9" xfId="2683"/>
    <cellStyle name="常规 3 4 9 2" xfId="8050"/>
    <cellStyle name="常规 3 4 9 2 2" xfId="13496"/>
    <cellStyle name="常规 3 4 9 2 2 2" xfId="31788"/>
    <cellStyle name="常规 3 4 9 2 3" xfId="18806"/>
    <cellStyle name="常规 3 4 9 2 4" xfId="27235"/>
    <cellStyle name="常规 3 4 9 3" xfId="13495"/>
    <cellStyle name="常规 3 4 9 3 2" xfId="31787"/>
    <cellStyle name="常规 3 4 9 4" xfId="18805"/>
    <cellStyle name="常规 3 4 9 5" xfId="23608"/>
    <cellStyle name="常规 3 5" xfId="2684"/>
    <cellStyle name="常规 3 5 10" xfId="13497"/>
    <cellStyle name="常规 3 5 10 2" xfId="31789"/>
    <cellStyle name="常规 3 5 11" xfId="18807"/>
    <cellStyle name="常规 3 5 12" xfId="23609"/>
    <cellStyle name="常规 3 5 2" xfId="2685"/>
    <cellStyle name="常规 3 5 2 2" xfId="2686"/>
    <cellStyle name="常规 3 5 2 2 2" xfId="2687"/>
    <cellStyle name="常规 3 5 2 2 2 2" xfId="8054"/>
    <cellStyle name="常规 3 5 2 2 2 2 2" xfId="13501"/>
    <cellStyle name="常规 3 5 2 2 2 2 2 2" xfId="31793"/>
    <cellStyle name="常规 3 5 2 2 2 2 3" xfId="18811"/>
    <cellStyle name="常规 3 5 2 2 2 2 4" xfId="27239"/>
    <cellStyle name="常规 3 5 2 2 2 3" xfId="13500"/>
    <cellStyle name="常规 3 5 2 2 2 3 2" xfId="31792"/>
    <cellStyle name="常规 3 5 2 2 2 4" xfId="18810"/>
    <cellStyle name="常规 3 5 2 2 2 5" xfId="23612"/>
    <cellStyle name="常规 3 5 2 2 3" xfId="2688"/>
    <cellStyle name="常规 3 5 2 2 3 2" xfId="8055"/>
    <cellStyle name="常规 3 5 2 2 3 2 2" xfId="13503"/>
    <cellStyle name="常规 3 5 2 2 3 2 2 2" xfId="31795"/>
    <cellStyle name="常规 3 5 2 2 3 2 3" xfId="18813"/>
    <cellStyle name="常规 3 5 2 2 3 2 4" xfId="27240"/>
    <cellStyle name="常规 3 5 2 2 3 3" xfId="13502"/>
    <cellStyle name="常规 3 5 2 2 3 3 2" xfId="31794"/>
    <cellStyle name="常规 3 5 2 2 3 4" xfId="18812"/>
    <cellStyle name="常规 3 5 2 2 3 5" xfId="23613"/>
    <cellStyle name="常规 3 5 2 2 4" xfId="2689"/>
    <cellStyle name="常规 3 5 2 2 4 2" xfId="8056"/>
    <cellStyle name="常规 3 5 2 2 4 2 2" xfId="13505"/>
    <cellStyle name="常规 3 5 2 2 4 2 2 2" xfId="31797"/>
    <cellStyle name="常规 3 5 2 2 4 2 3" xfId="18815"/>
    <cellStyle name="常规 3 5 2 2 4 2 4" xfId="27241"/>
    <cellStyle name="常规 3 5 2 2 4 3" xfId="13504"/>
    <cellStyle name="常规 3 5 2 2 4 3 2" xfId="31796"/>
    <cellStyle name="常规 3 5 2 2 4 4" xfId="18814"/>
    <cellStyle name="常规 3 5 2 2 4 5" xfId="23614"/>
    <cellStyle name="常规 3 5 2 2 5" xfId="8053"/>
    <cellStyle name="常规 3 5 2 2 5 2" xfId="13506"/>
    <cellStyle name="常规 3 5 2 2 5 2 2" xfId="31798"/>
    <cellStyle name="常规 3 5 2 2 5 3" xfId="18816"/>
    <cellStyle name="常规 3 5 2 2 5 4" xfId="27238"/>
    <cellStyle name="常规 3 5 2 2 6" xfId="13499"/>
    <cellStyle name="常规 3 5 2 2 6 2" xfId="31791"/>
    <cellStyle name="常规 3 5 2 2 7" xfId="18809"/>
    <cellStyle name="常规 3 5 2 2 8" xfId="23611"/>
    <cellStyle name="常规 3 5 2 3" xfId="2690"/>
    <cellStyle name="常规 3 5 2 3 2" xfId="8057"/>
    <cellStyle name="常规 3 5 2 3 2 2" xfId="13508"/>
    <cellStyle name="常规 3 5 2 3 2 2 2" xfId="31800"/>
    <cellStyle name="常规 3 5 2 3 2 3" xfId="18818"/>
    <cellStyle name="常规 3 5 2 3 2 4" xfId="27242"/>
    <cellStyle name="常规 3 5 2 3 3" xfId="13507"/>
    <cellStyle name="常规 3 5 2 3 3 2" xfId="31799"/>
    <cellStyle name="常规 3 5 2 3 4" xfId="18817"/>
    <cellStyle name="常规 3 5 2 3 5" xfId="23615"/>
    <cellStyle name="常规 3 5 2 4" xfId="2691"/>
    <cellStyle name="常规 3 5 2 4 2" xfId="8058"/>
    <cellStyle name="常规 3 5 2 4 2 2" xfId="13510"/>
    <cellStyle name="常规 3 5 2 4 2 2 2" xfId="31802"/>
    <cellStyle name="常规 3 5 2 4 2 3" xfId="18820"/>
    <cellStyle name="常规 3 5 2 4 2 4" xfId="27243"/>
    <cellStyle name="常规 3 5 2 4 3" xfId="13509"/>
    <cellStyle name="常规 3 5 2 4 3 2" xfId="31801"/>
    <cellStyle name="常规 3 5 2 4 4" xfId="18819"/>
    <cellStyle name="常规 3 5 2 4 5" xfId="23616"/>
    <cellStyle name="常规 3 5 2 5" xfId="8052"/>
    <cellStyle name="常规 3 5 2 5 2" xfId="13511"/>
    <cellStyle name="常规 3 5 2 5 2 2" xfId="31803"/>
    <cellStyle name="常规 3 5 2 5 3" xfId="18821"/>
    <cellStyle name="常规 3 5 2 5 4" xfId="27237"/>
    <cellStyle name="常规 3 5 2 6" xfId="13512"/>
    <cellStyle name="常规 3 5 2 6 2" xfId="18822"/>
    <cellStyle name="常规 3 5 2 6 3" xfId="31804"/>
    <cellStyle name="常规 3 5 2 7" xfId="13498"/>
    <cellStyle name="常规 3 5 2 7 2" xfId="31790"/>
    <cellStyle name="常规 3 5 2 8" xfId="18808"/>
    <cellStyle name="常规 3 5 2 9" xfId="23610"/>
    <cellStyle name="常规 3 5 3" xfId="2692"/>
    <cellStyle name="常规 3 5 3 2" xfId="2693"/>
    <cellStyle name="常规 3 5 3 2 2" xfId="2694"/>
    <cellStyle name="常规 3 5 3 2 2 2" xfId="8061"/>
    <cellStyle name="常规 3 5 3 2 2 2 2" xfId="13516"/>
    <cellStyle name="常规 3 5 3 2 2 2 2 2" xfId="31808"/>
    <cellStyle name="常规 3 5 3 2 2 2 3" xfId="18826"/>
    <cellStyle name="常规 3 5 3 2 2 2 4" xfId="27246"/>
    <cellStyle name="常规 3 5 3 2 2 3" xfId="13515"/>
    <cellStyle name="常规 3 5 3 2 2 3 2" xfId="31807"/>
    <cellStyle name="常规 3 5 3 2 2 4" xfId="18825"/>
    <cellStyle name="常规 3 5 3 2 2 5" xfId="23619"/>
    <cellStyle name="常规 3 5 3 2 3" xfId="2695"/>
    <cellStyle name="常规 3 5 3 2 3 2" xfId="8062"/>
    <cellStyle name="常规 3 5 3 2 3 2 2" xfId="13518"/>
    <cellStyle name="常规 3 5 3 2 3 2 2 2" xfId="31810"/>
    <cellStyle name="常规 3 5 3 2 3 2 3" xfId="18828"/>
    <cellStyle name="常规 3 5 3 2 3 2 4" xfId="27247"/>
    <cellStyle name="常规 3 5 3 2 3 3" xfId="13517"/>
    <cellStyle name="常规 3 5 3 2 3 3 2" xfId="31809"/>
    <cellStyle name="常规 3 5 3 2 3 4" xfId="18827"/>
    <cellStyle name="常规 3 5 3 2 3 5" xfId="23620"/>
    <cellStyle name="常规 3 5 3 2 4" xfId="2696"/>
    <cellStyle name="常规 3 5 3 2 4 2" xfId="8063"/>
    <cellStyle name="常规 3 5 3 2 4 2 2" xfId="13520"/>
    <cellStyle name="常规 3 5 3 2 4 2 2 2" xfId="31812"/>
    <cellStyle name="常规 3 5 3 2 4 2 3" xfId="18830"/>
    <cellStyle name="常规 3 5 3 2 4 2 4" xfId="27248"/>
    <cellStyle name="常规 3 5 3 2 4 3" xfId="13519"/>
    <cellStyle name="常规 3 5 3 2 4 3 2" xfId="31811"/>
    <cellStyle name="常规 3 5 3 2 4 4" xfId="18829"/>
    <cellStyle name="常规 3 5 3 2 4 5" xfId="23621"/>
    <cellStyle name="常规 3 5 3 2 5" xfId="8060"/>
    <cellStyle name="常规 3 5 3 2 5 2" xfId="13521"/>
    <cellStyle name="常规 3 5 3 2 5 2 2" xfId="31813"/>
    <cellStyle name="常规 3 5 3 2 5 3" xfId="18831"/>
    <cellStyle name="常规 3 5 3 2 5 4" xfId="27245"/>
    <cellStyle name="常规 3 5 3 2 6" xfId="13514"/>
    <cellStyle name="常规 3 5 3 2 6 2" xfId="31806"/>
    <cellStyle name="常规 3 5 3 2 7" xfId="18824"/>
    <cellStyle name="常规 3 5 3 2 8" xfId="23618"/>
    <cellStyle name="常规 3 5 3 3" xfId="2697"/>
    <cellStyle name="常规 3 5 3 3 2" xfId="8064"/>
    <cellStyle name="常规 3 5 3 3 2 2" xfId="13523"/>
    <cellStyle name="常规 3 5 3 3 2 2 2" xfId="31815"/>
    <cellStyle name="常规 3 5 3 3 2 3" xfId="18833"/>
    <cellStyle name="常规 3 5 3 3 2 4" xfId="27249"/>
    <cellStyle name="常规 3 5 3 3 3" xfId="13522"/>
    <cellStyle name="常规 3 5 3 3 3 2" xfId="31814"/>
    <cellStyle name="常规 3 5 3 3 4" xfId="18832"/>
    <cellStyle name="常规 3 5 3 3 5" xfId="23622"/>
    <cellStyle name="常规 3 5 3 4" xfId="2698"/>
    <cellStyle name="常规 3 5 3 4 2" xfId="8065"/>
    <cellStyle name="常规 3 5 3 4 2 2" xfId="13525"/>
    <cellStyle name="常规 3 5 3 4 2 2 2" xfId="31817"/>
    <cellStyle name="常规 3 5 3 4 2 3" xfId="18835"/>
    <cellStyle name="常规 3 5 3 4 2 4" xfId="27250"/>
    <cellStyle name="常规 3 5 3 4 3" xfId="13524"/>
    <cellStyle name="常规 3 5 3 4 3 2" xfId="31816"/>
    <cellStyle name="常规 3 5 3 4 4" xfId="18834"/>
    <cellStyle name="常规 3 5 3 4 5" xfId="23623"/>
    <cellStyle name="常规 3 5 3 5" xfId="8059"/>
    <cellStyle name="常规 3 5 3 5 2" xfId="13526"/>
    <cellStyle name="常规 3 5 3 5 2 2" xfId="31818"/>
    <cellStyle name="常规 3 5 3 5 3" xfId="18836"/>
    <cellStyle name="常规 3 5 3 5 4" xfId="27244"/>
    <cellStyle name="常规 3 5 3 6" xfId="13527"/>
    <cellStyle name="常规 3 5 3 6 2" xfId="18837"/>
    <cellStyle name="常规 3 5 3 6 3" xfId="31819"/>
    <cellStyle name="常规 3 5 3 7" xfId="13513"/>
    <cellStyle name="常规 3 5 3 7 2" xfId="31805"/>
    <cellStyle name="常规 3 5 3 8" xfId="18823"/>
    <cellStyle name="常规 3 5 3 9" xfId="23617"/>
    <cellStyle name="常规 3 5 4" xfId="2699"/>
    <cellStyle name="常规 3 5 4 2" xfId="2700"/>
    <cellStyle name="常规 3 5 4 2 2" xfId="2701"/>
    <cellStyle name="常规 3 5 4 2 2 2" xfId="8068"/>
    <cellStyle name="常规 3 5 4 2 2 2 2" xfId="13531"/>
    <cellStyle name="常规 3 5 4 2 2 2 2 2" xfId="31823"/>
    <cellStyle name="常规 3 5 4 2 2 2 3" xfId="18841"/>
    <cellStyle name="常规 3 5 4 2 2 2 4" xfId="27253"/>
    <cellStyle name="常规 3 5 4 2 2 3" xfId="13530"/>
    <cellStyle name="常规 3 5 4 2 2 3 2" xfId="31822"/>
    <cellStyle name="常规 3 5 4 2 2 4" xfId="18840"/>
    <cellStyle name="常规 3 5 4 2 2 5" xfId="23626"/>
    <cellStyle name="常规 3 5 4 2 3" xfId="2702"/>
    <cellStyle name="常规 3 5 4 2 3 2" xfId="8069"/>
    <cellStyle name="常规 3 5 4 2 3 2 2" xfId="13533"/>
    <cellStyle name="常规 3 5 4 2 3 2 2 2" xfId="31825"/>
    <cellStyle name="常规 3 5 4 2 3 2 3" xfId="18843"/>
    <cellStyle name="常规 3 5 4 2 3 2 4" xfId="27254"/>
    <cellStyle name="常规 3 5 4 2 3 3" xfId="13532"/>
    <cellStyle name="常规 3 5 4 2 3 3 2" xfId="31824"/>
    <cellStyle name="常规 3 5 4 2 3 4" xfId="18842"/>
    <cellStyle name="常规 3 5 4 2 3 5" xfId="23627"/>
    <cellStyle name="常规 3 5 4 2 4" xfId="2703"/>
    <cellStyle name="常规 3 5 4 2 4 2" xfId="8070"/>
    <cellStyle name="常规 3 5 4 2 4 2 2" xfId="13535"/>
    <cellStyle name="常规 3 5 4 2 4 2 2 2" xfId="31827"/>
    <cellStyle name="常规 3 5 4 2 4 2 3" xfId="18845"/>
    <cellStyle name="常规 3 5 4 2 4 2 4" xfId="27255"/>
    <cellStyle name="常规 3 5 4 2 4 3" xfId="13534"/>
    <cellStyle name="常规 3 5 4 2 4 3 2" xfId="31826"/>
    <cellStyle name="常规 3 5 4 2 4 4" xfId="18844"/>
    <cellStyle name="常规 3 5 4 2 4 5" xfId="23628"/>
    <cellStyle name="常规 3 5 4 2 5" xfId="8067"/>
    <cellStyle name="常规 3 5 4 2 5 2" xfId="13536"/>
    <cellStyle name="常规 3 5 4 2 5 2 2" xfId="31828"/>
    <cellStyle name="常规 3 5 4 2 5 3" xfId="18846"/>
    <cellStyle name="常规 3 5 4 2 5 4" xfId="27252"/>
    <cellStyle name="常规 3 5 4 2 6" xfId="13529"/>
    <cellStyle name="常规 3 5 4 2 6 2" xfId="31821"/>
    <cellStyle name="常规 3 5 4 2 7" xfId="18839"/>
    <cellStyle name="常规 3 5 4 2 8" xfId="23625"/>
    <cellStyle name="常规 3 5 4 3" xfId="2704"/>
    <cellStyle name="常规 3 5 4 3 2" xfId="8071"/>
    <cellStyle name="常规 3 5 4 3 2 2" xfId="13538"/>
    <cellStyle name="常规 3 5 4 3 2 2 2" xfId="31830"/>
    <cellStyle name="常规 3 5 4 3 2 3" xfId="18848"/>
    <cellStyle name="常规 3 5 4 3 2 4" xfId="27256"/>
    <cellStyle name="常规 3 5 4 3 3" xfId="13537"/>
    <cellStyle name="常规 3 5 4 3 3 2" xfId="31829"/>
    <cellStyle name="常规 3 5 4 3 4" xfId="18847"/>
    <cellStyle name="常规 3 5 4 3 5" xfId="23629"/>
    <cellStyle name="常规 3 5 4 4" xfId="2705"/>
    <cellStyle name="常规 3 5 4 4 2" xfId="8072"/>
    <cellStyle name="常规 3 5 4 4 2 2" xfId="13540"/>
    <cellStyle name="常规 3 5 4 4 2 2 2" xfId="31832"/>
    <cellStyle name="常规 3 5 4 4 2 3" xfId="18850"/>
    <cellStyle name="常规 3 5 4 4 2 4" xfId="27257"/>
    <cellStyle name="常规 3 5 4 4 3" xfId="13539"/>
    <cellStyle name="常规 3 5 4 4 3 2" xfId="31831"/>
    <cellStyle name="常规 3 5 4 4 4" xfId="18849"/>
    <cellStyle name="常规 3 5 4 4 5" xfId="23630"/>
    <cellStyle name="常规 3 5 4 5" xfId="8066"/>
    <cellStyle name="常规 3 5 4 5 2" xfId="13541"/>
    <cellStyle name="常规 3 5 4 5 2 2" xfId="31833"/>
    <cellStyle name="常规 3 5 4 5 3" xfId="18851"/>
    <cellStyle name="常规 3 5 4 5 4" xfId="27251"/>
    <cellStyle name="常规 3 5 4 6" xfId="13542"/>
    <cellStyle name="常规 3 5 4 6 2" xfId="18852"/>
    <cellStyle name="常规 3 5 4 6 3" xfId="31834"/>
    <cellStyle name="常规 3 5 4 7" xfId="13528"/>
    <cellStyle name="常规 3 5 4 7 2" xfId="31820"/>
    <cellStyle name="常规 3 5 4 8" xfId="18838"/>
    <cellStyle name="常规 3 5 4 9" xfId="23624"/>
    <cellStyle name="常规 3 5 5" xfId="2706"/>
    <cellStyle name="常规 3 5 5 2" xfId="2707"/>
    <cellStyle name="常规 3 5 5 2 2" xfId="8074"/>
    <cellStyle name="常规 3 5 5 2 2 2" xfId="13545"/>
    <cellStyle name="常规 3 5 5 2 2 2 2" xfId="31837"/>
    <cellStyle name="常规 3 5 5 2 2 3" xfId="18855"/>
    <cellStyle name="常规 3 5 5 2 2 4" xfId="27259"/>
    <cellStyle name="常规 3 5 5 2 3" xfId="13544"/>
    <cellStyle name="常规 3 5 5 2 3 2" xfId="31836"/>
    <cellStyle name="常规 3 5 5 2 4" xfId="18854"/>
    <cellStyle name="常规 3 5 5 2 5" xfId="23632"/>
    <cellStyle name="常规 3 5 5 3" xfId="2708"/>
    <cellStyle name="常规 3 5 5 3 2" xfId="8075"/>
    <cellStyle name="常规 3 5 5 3 2 2" xfId="13547"/>
    <cellStyle name="常规 3 5 5 3 2 2 2" xfId="31839"/>
    <cellStyle name="常规 3 5 5 3 2 3" xfId="18857"/>
    <cellStyle name="常规 3 5 5 3 2 4" xfId="27260"/>
    <cellStyle name="常规 3 5 5 3 3" xfId="13546"/>
    <cellStyle name="常规 3 5 5 3 3 2" xfId="31838"/>
    <cellStyle name="常规 3 5 5 3 4" xfId="18856"/>
    <cellStyle name="常规 3 5 5 3 5" xfId="23633"/>
    <cellStyle name="常规 3 5 5 4" xfId="2709"/>
    <cellStyle name="常规 3 5 5 4 2" xfId="8076"/>
    <cellStyle name="常规 3 5 5 4 2 2" xfId="13549"/>
    <cellStyle name="常规 3 5 5 4 2 2 2" xfId="31841"/>
    <cellStyle name="常规 3 5 5 4 2 3" xfId="18859"/>
    <cellStyle name="常规 3 5 5 4 2 4" xfId="27261"/>
    <cellStyle name="常规 3 5 5 4 3" xfId="13548"/>
    <cellStyle name="常规 3 5 5 4 3 2" xfId="31840"/>
    <cellStyle name="常规 3 5 5 4 4" xfId="18858"/>
    <cellStyle name="常规 3 5 5 4 5" xfId="23634"/>
    <cellStyle name="常规 3 5 5 5" xfId="8073"/>
    <cellStyle name="常规 3 5 5 5 2" xfId="13550"/>
    <cellStyle name="常规 3 5 5 5 2 2" xfId="31842"/>
    <cellStyle name="常规 3 5 5 5 3" xfId="18860"/>
    <cellStyle name="常规 3 5 5 5 4" xfId="27258"/>
    <cellStyle name="常规 3 5 5 6" xfId="13543"/>
    <cellStyle name="常规 3 5 5 6 2" xfId="31835"/>
    <cellStyle name="常规 3 5 5 7" xfId="18853"/>
    <cellStyle name="常规 3 5 5 8" xfId="23631"/>
    <cellStyle name="常规 3 5 6" xfId="2710"/>
    <cellStyle name="常规 3 5 6 2" xfId="8077"/>
    <cellStyle name="常规 3 5 6 2 2" xfId="13552"/>
    <cellStyle name="常规 3 5 6 2 2 2" xfId="31844"/>
    <cellStyle name="常规 3 5 6 2 3" xfId="18862"/>
    <cellStyle name="常规 3 5 6 2 4" xfId="27262"/>
    <cellStyle name="常规 3 5 6 3" xfId="13551"/>
    <cellStyle name="常规 3 5 6 3 2" xfId="31843"/>
    <cellStyle name="常规 3 5 6 4" xfId="18861"/>
    <cellStyle name="常规 3 5 6 5" xfId="23635"/>
    <cellStyle name="常规 3 5 7" xfId="2711"/>
    <cellStyle name="常规 3 5 7 2" xfId="8078"/>
    <cellStyle name="常规 3 5 7 2 2" xfId="13554"/>
    <cellStyle name="常规 3 5 7 2 2 2" xfId="31846"/>
    <cellStyle name="常规 3 5 7 2 3" xfId="18864"/>
    <cellStyle name="常规 3 5 7 2 4" xfId="27263"/>
    <cellStyle name="常规 3 5 7 3" xfId="13553"/>
    <cellStyle name="常规 3 5 7 3 2" xfId="31845"/>
    <cellStyle name="常规 3 5 7 4" xfId="18863"/>
    <cellStyle name="常规 3 5 7 5" xfId="23636"/>
    <cellStyle name="常规 3 5 8" xfId="8051"/>
    <cellStyle name="常规 3 5 8 2" xfId="13555"/>
    <cellStyle name="常规 3 5 8 2 2" xfId="31847"/>
    <cellStyle name="常规 3 5 8 3" xfId="18865"/>
    <cellStyle name="常规 3 5 8 4" xfId="27236"/>
    <cellStyle name="常规 3 5 9" xfId="13556"/>
    <cellStyle name="常规 3 5 9 2" xfId="18866"/>
    <cellStyle name="常规 3 5 9 3" xfId="31848"/>
    <cellStyle name="常规 3 6" xfId="2712"/>
    <cellStyle name="常规 3 6 10" xfId="13557"/>
    <cellStyle name="常规 3 6 10 2" xfId="31849"/>
    <cellStyle name="常规 3 6 11" xfId="18867"/>
    <cellStyle name="常规 3 6 12" xfId="23637"/>
    <cellStyle name="常规 3 6 2" xfId="2713"/>
    <cellStyle name="常规 3 6 2 2" xfId="2714"/>
    <cellStyle name="常规 3 6 2 2 2" xfId="2715"/>
    <cellStyle name="常规 3 6 2 2 2 2" xfId="8082"/>
    <cellStyle name="常规 3 6 2 2 2 2 2" xfId="13561"/>
    <cellStyle name="常规 3 6 2 2 2 2 2 2" xfId="31853"/>
    <cellStyle name="常规 3 6 2 2 2 2 3" xfId="18871"/>
    <cellStyle name="常规 3 6 2 2 2 2 4" xfId="27267"/>
    <cellStyle name="常规 3 6 2 2 2 3" xfId="13560"/>
    <cellStyle name="常规 3 6 2 2 2 3 2" xfId="31852"/>
    <cellStyle name="常规 3 6 2 2 2 4" xfId="18870"/>
    <cellStyle name="常规 3 6 2 2 2 5" xfId="23640"/>
    <cellStyle name="常规 3 6 2 2 3" xfId="2716"/>
    <cellStyle name="常规 3 6 2 2 3 2" xfId="8083"/>
    <cellStyle name="常规 3 6 2 2 3 2 2" xfId="13563"/>
    <cellStyle name="常规 3 6 2 2 3 2 2 2" xfId="31855"/>
    <cellStyle name="常规 3 6 2 2 3 2 3" xfId="18873"/>
    <cellStyle name="常规 3 6 2 2 3 2 4" xfId="27268"/>
    <cellStyle name="常规 3 6 2 2 3 3" xfId="13562"/>
    <cellStyle name="常规 3 6 2 2 3 3 2" xfId="31854"/>
    <cellStyle name="常规 3 6 2 2 3 4" xfId="18872"/>
    <cellStyle name="常规 3 6 2 2 3 5" xfId="23641"/>
    <cellStyle name="常规 3 6 2 2 4" xfId="2717"/>
    <cellStyle name="常规 3 6 2 2 4 2" xfId="8084"/>
    <cellStyle name="常规 3 6 2 2 4 2 2" xfId="13565"/>
    <cellStyle name="常规 3 6 2 2 4 2 2 2" xfId="31857"/>
    <cellStyle name="常规 3 6 2 2 4 2 3" xfId="18875"/>
    <cellStyle name="常规 3 6 2 2 4 2 4" xfId="27269"/>
    <cellStyle name="常规 3 6 2 2 4 3" xfId="13564"/>
    <cellStyle name="常规 3 6 2 2 4 3 2" xfId="31856"/>
    <cellStyle name="常规 3 6 2 2 4 4" xfId="18874"/>
    <cellStyle name="常规 3 6 2 2 4 5" xfId="23642"/>
    <cellStyle name="常规 3 6 2 2 5" xfId="8081"/>
    <cellStyle name="常规 3 6 2 2 5 2" xfId="13566"/>
    <cellStyle name="常规 3 6 2 2 5 2 2" xfId="31858"/>
    <cellStyle name="常规 3 6 2 2 5 3" xfId="18876"/>
    <cellStyle name="常规 3 6 2 2 5 4" xfId="27266"/>
    <cellStyle name="常规 3 6 2 2 6" xfId="13559"/>
    <cellStyle name="常规 3 6 2 2 6 2" xfId="31851"/>
    <cellStyle name="常规 3 6 2 2 7" xfId="18869"/>
    <cellStyle name="常规 3 6 2 2 8" xfId="23639"/>
    <cellStyle name="常规 3 6 2 3" xfId="2718"/>
    <cellStyle name="常规 3 6 2 3 2" xfId="8085"/>
    <cellStyle name="常规 3 6 2 3 2 2" xfId="13568"/>
    <cellStyle name="常规 3 6 2 3 2 2 2" xfId="31860"/>
    <cellStyle name="常规 3 6 2 3 2 3" xfId="18878"/>
    <cellStyle name="常规 3 6 2 3 2 4" xfId="27270"/>
    <cellStyle name="常规 3 6 2 3 3" xfId="13567"/>
    <cellStyle name="常规 3 6 2 3 3 2" xfId="31859"/>
    <cellStyle name="常规 3 6 2 3 4" xfId="18877"/>
    <cellStyle name="常规 3 6 2 3 5" xfId="23643"/>
    <cellStyle name="常规 3 6 2 4" xfId="2719"/>
    <cellStyle name="常规 3 6 2 4 2" xfId="8086"/>
    <cellStyle name="常规 3 6 2 4 2 2" xfId="13570"/>
    <cellStyle name="常规 3 6 2 4 2 2 2" xfId="31862"/>
    <cellStyle name="常规 3 6 2 4 2 3" xfId="18880"/>
    <cellStyle name="常规 3 6 2 4 2 4" xfId="27271"/>
    <cellStyle name="常规 3 6 2 4 3" xfId="13569"/>
    <cellStyle name="常规 3 6 2 4 3 2" xfId="31861"/>
    <cellStyle name="常规 3 6 2 4 4" xfId="18879"/>
    <cellStyle name="常规 3 6 2 4 5" xfId="23644"/>
    <cellStyle name="常规 3 6 2 5" xfId="8080"/>
    <cellStyle name="常规 3 6 2 5 2" xfId="13571"/>
    <cellStyle name="常规 3 6 2 5 2 2" xfId="31863"/>
    <cellStyle name="常规 3 6 2 5 3" xfId="18881"/>
    <cellStyle name="常规 3 6 2 5 4" xfId="27265"/>
    <cellStyle name="常规 3 6 2 6" xfId="13572"/>
    <cellStyle name="常规 3 6 2 6 2" xfId="18882"/>
    <cellStyle name="常规 3 6 2 6 3" xfId="31864"/>
    <cellStyle name="常规 3 6 2 7" xfId="13558"/>
    <cellStyle name="常规 3 6 2 7 2" xfId="31850"/>
    <cellStyle name="常规 3 6 2 8" xfId="18868"/>
    <cellStyle name="常规 3 6 2 9" xfId="23638"/>
    <cellStyle name="常规 3 6 3" xfId="2720"/>
    <cellStyle name="常规 3 6 3 2" xfId="2721"/>
    <cellStyle name="常规 3 6 3 2 2" xfId="2722"/>
    <cellStyle name="常规 3 6 3 2 2 2" xfId="8089"/>
    <cellStyle name="常规 3 6 3 2 2 2 2" xfId="13576"/>
    <cellStyle name="常规 3 6 3 2 2 2 2 2" xfId="31868"/>
    <cellStyle name="常规 3 6 3 2 2 2 3" xfId="18886"/>
    <cellStyle name="常规 3 6 3 2 2 2 4" xfId="27274"/>
    <cellStyle name="常规 3 6 3 2 2 3" xfId="13575"/>
    <cellStyle name="常规 3 6 3 2 2 3 2" xfId="31867"/>
    <cellStyle name="常规 3 6 3 2 2 4" xfId="18885"/>
    <cellStyle name="常规 3 6 3 2 2 5" xfId="23647"/>
    <cellStyle name="常规 3 6 3 2 3" xfId="2723"/>
    <cellStyle name="常规 3 6 3 2 3 2" xfId="8090"/>
    <cellStyle name="常规 3 6 3 2 3 2 2" xfId="13578"/>
    <cellStyle name="常规 3 6 3 2 3 2 2 2" xfId="31870"/>
    <cellStyle name="常规 3 6 3 2 3 2 3" xfId="18888"/>
    <cellStyle name="常规 3 6 3 2 3 2 4" xfId="27275"/>
    <cellStyle name="常规 3 6 3 2 3 3" xfId="13577"/>
    <cellStyle name="常规 3 6 3 2 3 3 2" xfId="31869"/>
    <cellStyle name="常规 3 6 3 2 3 4" xfId="18887"/>
    <cellStyle name="常规 3 6 3 2 3 5" xfId="23648"/>
    <cellStyle name="常规 3 6 3 2 4" xfId="2724"/>
    <cellStyle name="常规 3 6 3 2 4 2" xfId="8091"/>
    <cellStyle name="常规 3 6 3 2 4 2 2" xfId="13580"/>
    <cellStyle name="常规 3 6 3 2 4 2 2 2" xfId="31872"/>
    <cellStyle name="常规 3 6 3 2 4 2 3" xfId="18890"/>
    <cellStyle name="常规 3 6 3 2 4 2 4" xfId="27276"/>
    <cellStyle name="常规 3 6 3 2 4 3" xfId="13579"/>
    <cellStyle name="常规 3 6 3 2 4 3 2" xfId="31871"/>
    <cellStyle name="常规 3 6 3 2 4 4" xfId="18889"/>
    <cellStyle name="常规 3 6 3 2 4 5" xfId="23649"/>
    <cellStyle name="常规 3 6 3 2 5" xfId="8088"/>
    <cellStyle name="常规 3 6 3 2 5 2" xfId="13581"/>
    <cellStyle name="常规 3 6 3 2 5 2 2" xfId="31873"/>
    <cellStyle name="常规 3 6 3 2 5 3" xfId="18891"/>
    <cellStyle name="常规 3 6 3 2 5 4" xfId="27273"/>
    <cellStyle name="常规 3 6 3 2 6" xfId="13574"/>
    <cellStyle name="常规 3 6 3 2 6 2" xfId="31866"/>
    <cellStyle name="常规 3 6 3 2 7" xfId="18884"/>
    <cellStyle name="常规 3 6 3 2 8" xfId="23646"/>
    <cellStyle name="常规 3 6 3 3" xfId="2725"/>
    <cellStyle name="常规 3 6 3 3 2" xfId="8092"/>
    <cellStyle name="常规 3 6 3 3 2 2" xfId="13583"/>
    <cellStyle name="常规 3 6 3 3 2 2 2" xfId="31875"/>
    <cellStyle name="常规 3 6 3 3 2 3" xfId="18893"/>
    <cellStyle name="常规 3 6 3 3 2 4" xfId="27277"/>
    <cellStyle name="常规 3 6 3 3 3" xfId="13582"/>
    <cellStyle name="常规 3 6 3 3 3 2" xfId="31874"/>
    <cellStyle name="常规 3 6 3 3 4" xfId="18892"/>
    <cellStyle name="常规 3 6 3 3 5" xfId="23650"/>
    <cellStyle name="常规 3 6 3 4" xfId="2726"/>
    <cellStyle name="常规 3 6 3 4 2" xfId="8093"/>
    <cellStyle name="常规 3 6 3 4 2 2" xfId="13585"/>
    <cellStyle name="常规 3 6 3 4 2 2 2" xfId="31877"/>
    <cellStyle name="常规 3 6 3 4 2 3" xfId="18895"/>
    <cellStyle name="常规 3 6 3 4 2 4" xfId="27278"/>
    <cellStyle name="常规 3 6 3 4 3" xfId="13584"/>
    <cellStyle name="常规 3 6 3 4 3 2" xfId="31876"/>
    <cellStyle name="常规 3 6 3 4 4" xfId="18894"/>
    <cellStyle name="常规 3 6 3 4 5" xfId="23651"/>
    <cellStyle name="常规 3 6 3 5" xfId="8087"/>
    <cellStyle name="常规 3 6 3 5 2" xfId="13586"/>
    <cellStyle name="常规 3 6 3 5 2 2" xfId="31878"/>
    <cellStyle name="常规 3 6 3 5 3" xfId="18896"/>
    <cellStyle name="常规 3 6 3 5 4" xfId="27272"/>
    <cellStyle name="常规 3 6 3 6" xfId="13587"/>
    <cellStyle name="常规 3 6 3 6 2" xfId="18897"/>
    <cellStyle name="常规 3 6 3 6 3" xfId="31879"/>
    <cellStyle name="常规 3 6 3 7" xfId="13573"/>
    <cellStyle name="常规 3 6 3 7 2" xfId="31865"/>
    <cellStyle name="常规 3 6 3 8" xfId="18883"/>
    <cellStyle name="常规 3 6 3 9" xfId="23645"/>
    <cellStyle name="常规 3 6 4" xfId="2727"/>
    <cellStyle name="常规 3 6 4 2" xfId="2728"/>
    <cellStyle name="常规 3 6 4 2 2" xfId="2729"/>
    <cellStyle name="常规 3 6 4 2 2 2" xfId="8096"/>
    <cellStyle name="常规 3 6 4 2 2 2 2" xfId="13591"/>
    <cellStyle name="常规 3 6 4 2 2 2 2 2" xfId="31883"/>
    <cellStyle name="常规 3 6 4 2 2 2 3" xfId="18901"/>
    <cellStyle name="常规 3 6 4 2 2 2 4" xfId="27281"/>
    <cellStyle name="常规 3 6 4 2 2 3" xfId="13590"/>
    <cellStyle name="常规 3 6 4 2 2 3 2" xfId="31882"/>
    <cellStyle name="常规 3 6 4 2 2 4" xfId="18900"/>
    <cellStyle name="常规 3 6 4 2 2 5" xfId="23654"/>
    <cellStyle name="常规 3 6 4 2 3" xfId="2730"/>
    <cellStyle name="常规 3 6 4 2 3 2" xfId="8097"/>
    <cellStyle name="常规 3 6 4 2 3 2 2" xfId="13593"/>
    <cellStyle name="常规 3 6 4 2 3 2 2 2" xfId="31885"/>
    <cellStyle name="常规 3 6 4 2 3 2 3" xfId="18903"/>
    <cellStyle name="常规 3 6 4 2 3 2 4" xfId="27282"/>
    <cellStyle name="常规 3 6 4 2 3 3" xfId="13592"/>
    <cellStyle name="常规 3 6 4 2 3 3 2" xfId="31884"/>
    <cellStyle name="常规 3 6 4 2 3 4" xfId="18902"/>
    <cellStyle name="常规 3 6 4 2 3 5" xfId="23655"/>
    <cellStyle name="常规 3 6 4 2 4" xfId="2731"/>
    <cellStyle name="常规 3 6 4 2 4 2" xfId="8098"/>
    <cellStyle name="常规 3 6 4 2 4 2 2" xfId="13595"/>
    <cellStyle name="常规 3 6 4 2 4 2 2 2" xfId="31887"/>
    <cellStyle name="常规 3 6 4 2 4 2 3" xfId="18905"/>
    <cellStyle name="常规 3 6 4 2 4 2 4" xfId="27283"/>
    <cellStyle name="常规 3 6 4 2 4 3" xfId="13594"/>
    <cellStyle name="常规 3 6 4 2 4 3 2" xfId="31886"/>
    <cellStyle name="常规 3 6 4 2 4 4" xfId="18904"/>
    <cellStyle name="常规 3 6 4 2 4 5" xfId="23656"/>
    <cellStyle name="常规 3 6 4 2 5" xfId="8095"/>
    <cellStyle name="常规 3 6 4 2 5 2" xfId="13596"/>
    <cellStyle name="常规 3 6 4 2 5 2 2" xfId="31888"/>
    <cellStyle name="常规 3 6 4 2 5 3" xfId="18906"/>
    <cellStyle name="常规 3 6 4 2 5 4" xfId="27280"/>
    <cellStyle name="常规 3 6 4 2 6" xfId="13589"/>
    <cellStyle name="常规 3 6 4 2 6 2" xfId="31881"/>
    <cellStyle name="常规 3 6 4 2 7" xfId="18899"/>
    <cellStyle name="常规 3 6 4 2 8" xfId="23653"/>
    <cellStyle name="常规 3 6 4 3" xfId="2732"/>
    <cellStyle name="常规 3 6 4 3 2" xfId="8099"/>
    <cellStyle name="常规 3 6 4 3 2 2" xfId="13598"/>
    <cellStyle name="常规 3 6 4 3 2 2 2" xfId="31890"/>
    <cellStyle name="常规 3 6 4 3 2 3" xfId="18908"/>
    <cellStyle name="常规 3 6 4 3 2 4" xfId="27284"/>
    <cellStyle name="常规 3 6 4 3 3" xfId="13597"/>
    <cellStyle name="常规 3 6 4 3 3 2" xfId="31889"/>
    <cellStyle name="常规 3 6 4 3 4" xfId="18907"/>
    <cellStyle name="常规 3 6 4 3 5" xfId="23657"/>
    <cellStyle name="常规 3 6 4 4" xfId="2733"/>
    <cellStyle name="常规 3 6 4 4 2" xfId="8100"/>
    <cellStyle name="常规 3 6 4 4 2 2" xfId="13600"/>
    <cellStyle name="常规 3 6 4 4 2 2 2" xfId="31892"/>
    <cellStyle name="常规 3 6 4 4 2 3" xfId="18910"/>
    <cellStyle name="常规 3 6 4 4 2 4" xfId="27285"/>
    <cellStyle name="常规 3 6 4 4 3" xfId="13599"/>
    <cellStyle name="常规 3 6 4 4 3 2" xfId="31891"/>
    <cellStyle name="常规 3 6 4 4 4" xfId="18909"/>
    <cellStyle name="常规 3 6 4 4 5" xfId="23658"/>
    <cellStyle name="常规 3 6 4 5" xfId="8094"/>
    <cellStyle name="常规 3 6 4 5 2" xfId="13601"/>
    <cellStyle name="常规 3 6 4 5 2 2" xfId="31893"/>
    <cellStyle name="常规 3 6 4 5 3" xfId="18911"/>
    <cellStyle name="常规 3 6 4 5 4" xfId="27279"/>
    <cellStyle name="常规 3 6 4 6" xfId="13602"/>
    <cellStyle name="常规 3 6 4 6 2" xfId="18912"/>
    <cellStyle name="常规 3 6 4 6 3" xfId="31894"/>
    <cellStyle name="常规 3 6 4 7" xfId="13588"/>
    <cellStyle name="常规 3 6 4 7 2" xfId="31880"/>
    <cellStyle name="常规 3 6 4 8" xfId="18898"/>
    <cellStyle name="常规 3 6 4 9" xfId="23652"/>
    <cellStyle name="常规 3 6 5" xfId="2734"/>
    <cellStyle name="常规 3 6 5 2" xfId="2735"/>
    <cellStyle name="常规 3 6 5 2 2" xfId="8102"/>
    <cellStyle name="常规 3 6 5 2 2 2" xfId="13605"/>
    <cellStyle name="常规 3 6 5 2 2 2 2" xfId="31897"/>
    <cellStyle name="常规 3 6 5 2 2 3" xfId="18915"/>
    <cellStyle name="常规 3 6 5 2 2 4" xfId="27287"/>
    <cellStyle name="常规 3 6 5 2 3" xfId="13604"/>
    <cellStyle name="常规 3 6 5 2 3 2" xfId="31896"/>
    <cellStyle name="常规 3 6 5 2 4" xfId="18914"/>
    <cellStyle name="常规 3 6 5 2 5" xfId="23660"/>
    <cellStyle name="常规 3 6 5 3" xfId="2736"/>
    <cellStyle name="常规 3 6 5 3 2" xfId="8103"/>
    <cellStyle name="常规 3 6 5 3 2 2" xfId="13607"/>
    <cellStyle name="常规 3 6 5 3 2 2 2" xfId="31899"/>
    <cellStyle name="常规 3 6 5 3 2 3" xfId="18917"/>
    <cellStyle name="常规 3 6 5 3 2 4" xfId="27288"/>
    <cellStyle name="常规 3 6 5 3 3" xfId="13606"/>
    <cellStyle name="常规 3 6 5 3 3 2" xfId="31898"/>
    <cellStyle name="常规 3 6 5 3 4" xfId="18916"/>
    <cellStyle name="常规 3 6 5 3 5" xfId="23661"/>
    <cellStyle name="常规 3 6 5 4" xfId="2737"/>
    <cellStyle name="常规 3 6 5 4 2" xfId="8104"/>
    <cellStyle name="常规 3 6 5 4 2 2" xfId="13609"/>
    <cellStyle name="常规 3 6 5 4 2 2 2" xfId="31901"/>
    <cellStyle name="常规 3 6 5 4 2 3" xfId="18919"/>
    <cellStyle name="常规 3 6 5 4 2 4" xfId="27289"/>
    <cellStyle name="常规 3 6 5 4 3" xfId="13608"/>
    <cellStyle name="常规 3 6 5 4 3 2" xfId="31900"/>
    <cellStyle name="常规 3 6 5 4 4" xfId="18918"/>
    <cellStyle name="常规 3 6 5 4 5" xfId="23662"/>
    <cellStyle name="常规 3 6 5 5" xfId="8101"/>
    <cellStyle name="常规 3 6 5 5 2" xfId="13610"/>
    <cellStyle name="常规 3 6 5 5 2 2" xfId="31902"/>
    <cellStyle name="常规 3 6 5 5 3" xfId="18920"/>
    <cellStyle name="常规 3 6 5 5 4" xfId="27286"/>
    <cellStyle name="常规 3 6 5 6" xfId="13603"/>
    <cellStyle name="常规 3 6 5 6 2" xfId="31895"/>
    <cellStyle name="常规 3 6 5 7" xfId="18913"/>
    <cellStyle name="常规 3 6 5 8" xfId="23659"/>
    <cellStyle name="常规 3 6 6" xfId="2738"/>
    <cellStyle name="常规 3 6 6 2" xfId="8105"/>
    <cellStyle name="常规 3 6 6 2 2" xfId="13612"/>
    <cellStyle name="常规 3 6 6 2 2 2" xfId="31904"/>
    <cellStyle name="常规 3 6 6 2 3" xfId="18922"/>
    <cellStyle name="常规 3 6 6 2 4" xfId="27290"/>
    <cellStyle name="常规 3 6 6 3" xfId="13611"/>
    <cellStyle name="常规 3 6 6 3 2" xfId="31903"/>
    <cellStyle name="常规 3 6 6 4" xfId="18921"/>
    <cellStyle name="常规 3 6 6 5" xfId="23663"/>
    <cellStyle name="常规 3 6 7" xfId="2739"/>
    <cellStyle name="常规 3 6 7 2" xfId="8106"/>
    <cellStyle name="常规 3 6 7 2 2" xfId="13614"/>
    <cellStyle name="常规 3 6 7 2 2 2" xfId="31906"/>
    <cellStyle name="常规 3 6 7 2 3" xfId="18924"/>
    <cellStyle name="常规 3 6 7 2 4" xfId="27291"/>
    <cellStyle name="常规 3 6 7 3" xfId="13613"/>
    <cellStyle name="常规 3 6 7 3 2" xfId="31905"/>
    <cellStyle name="常规 3 6 7 4" xfId="18923"/>
    <cellStyle name="常规 3 6 7 5" xfId="23664"/>
    <cellStyle name="常规 3 6 8" xfId="8079"/>
    <cellStyle name="常规 3 6 8 2" xfId="13615"/>
    <cellStyle name="常规 3 6 8 2 2" xfId="31907"/>
    <cellStyle name="常规 3 6 8 3" xfId="18925"/>
    <cellStyle name="常规 3 6 8 4" xfId="27264"/>
    <cellStyle name="常规 3 6 9" xfId="13616"/>
    <cellStyle name="常规 3 6 9 2" xfId="18926"/>
    <cellStyle name="常规 3 6 9 3" xfId="31908"/>
    <cellStyle name="常规 3 7" xfId="2740"/>
    <cellStyle name="常规 3 7 10" xfId="13617"/>
    <cellStyle name="常规 3 7 10 2" xfId="31909"/>
    <cellStyle name="常规 3 7 11" xfId="18927"/>
    <cellStyle name="常规 3 7 12" xfId="23665"/>
    <cellStyle name="常规 3 7 2" xfId="2741"/>
    <cellStyle name="常规 3 7 2 2" xfId="2742"/>
    <cellStyle name="常规 3 7 2 2 2" xfId="2743"/>
    <cellStyle name="常规 3 7 2 2 2 2" xfId="8110"/>
    <cellStyle name="常规 3 7 2 2 2 2 2" xfId="13621"/>
    <cellStyle name="常规 3 7 2 2 2 2 2 2" xfId="31913"/>
    <cellStyle name="常规 3 7 2 2 2 2 3" xfId="18931"/>
    <cellStyle name="常规 3 7 2 2 2 2 4" xfId="27295"/>
    <cellStyle name="常规 3 7 2 2 2 3" xfId="13620"/>
    <cellStyle name="常规 3 7 2 2 2 3 2" xfId="31912"/>
    <cellStyle name="常规 3 7 2 2 2 4" xfId="18930"/>
    <cellStyle name="常规 3 7 2 2 2 5" xfId="23668"/>
    <cellStyle name="常规 3 7 2 2 3" xfId="2744"/>
    <cellStyle name="常规 3 7 2 2 3 2" xfId="8111"/>
    <cellStyle name="常规 3 7 2 2 3 2 2" xfId="13623"/>
    <cellStyle name="常规 3 7 2 2 3 2 2 2" xfId="31915"/>
    <cellStyle name="常规 3 7 2 2 3 2 3" xfId="18933"/>
    <cellStyle name="常规 3 7 2 2 3 2 4" xfId="27296"/>
    <cellStyle name="常规 3 7 2 2 3 3" xfId="13622"/>
    <cellStyle name="常规 3 7 2 2 3 3 2" xfId="31914"/>
    <cellStyle name="常规 3 7 2 2 3 4" xfId="18932"/>
    <cellStyle name="常规 3 7 2 2 3 5" xfId="23669"/>
    <cellStyle name="常规 3 7 2 2 4" xfId="2745"/>
    <cellStyle name="常规 3 7 2 2 4 2" xfId="8112"/>
    <cellStyle name="常规 3 7 2 2 4 2 2" xfId="13625"/>
    <cellStyle name="常规 3 7 2 2 4 2 2 2" xfId="31917"/>
    <cellStyle name="常规 3 7 2 2 4 2 3" xfId="18935"/>
    <cellStyle name="常规 3 7 2 2 4 2 4" xfId="27297"/>
    <cellStyle name="常规 3 7 2 2 4 3" xfId="13624"/>
    <cellStyle name="常规 3 7 2 2 4 3 2" xfId="31916"/>
    <cellStyle name="常规 3 7 2 2 4 4" xfId="18934"/>
    <cellStyle name="常规 3 7 2 2 4 5" xfId="23670"/>
    <cellStyle name="常规 3 7 2 2 5" xfId="8109"/>
    <cellStyle name="常规 3 7 2 2 5 2" xfId="13626"/>
    <cellStyle name="常规 3 7 2 2 5 2 2" xfId="31918"/>
    <cellStyle name="常规 3 7 2 2 5 3" xfId="18936"/>
    <cellStyle name="常规 3 7 2 2 5 4" xfId="27294"/>
    <cellStyle name="常规 3 7 2 2 6" xfId="13619"/>
    <cellStyle name="常规 3 7 2 2 6 2" xfId="31911"/>
    <cellStyle name="常规 3 7 2 2 7" xfId="18929"/>
    <cellStyle name="常规 3 7 2 2 8" xfId="23667"/>
    <cellStyle name="常规 3 7 2 3" xfId="2746"/>
    <cellStyle name="常规 3 7 2 3 2" xfId="8113"/>
    <cellStyle name="常规 3 7 2 3 2 2" xfId="13628"/>
    <cellStyle name="常规 3 7 2 3 2 2 2" xfId="31920"/>
    <cellStyle name="常规 3 7 2 3 2 3" xfId="18938"/>
    <cellStyle name="常规 3 7 2 3 2 4" xfId="27298"/>
    <cellStyle name="常规 3 7 2 3 3" xfId="13627"/>
    <cellStyle name="常规 3 7 2 3 3 2" xfId="31919"/>
    <cellStyle name="常规 3 7 2 3 4" xfId="18937"/>
    <cellStyle name="常规 3 7 2 3 5" xfId="23671"/>
    <cellStyle name="常规 3 7 2 4" xfId="2747"/>
    <cellStyle name="常规 3 7 2 4 2" xfId="8114"/>
    <cellStyle name="常规 3 7 2 4 2 2" xfId="13630"/>
    <cellStyle name="常规 3 7 2 4 2 2 2" xfId="31922"/>
    <cellStyle name="常规 3 7 2 4 2 3" xfId="18940"/>
    <cellStyle name="常规 3 7 2 4 2 4" xfId="27299"/>
    <cellStyle name="常规 3 7 2 4 3" xfId="13629"/>
    <cellStyle name="常规 3 7 2 4 3 2" xfId="31921"/>
    <cellStyle name="常规 3 7 2 4 4" xfId="18939"/>
    <cellStyle name="常规 3 7 2 4 5" xfId="23672"/>
    <cellStyle name="常规 3 7 2 5" xfId="8108"/>
    <cellStyle name="常规 3 7 2 5 2" xfId="13631"/>
    <cellStyle name="常规 3 7 2 5 2 2" xfId="31923"/>
    <cellStyle name="常规 3 7 2 5 3" xfId="18941"/>
    <cellStyle name="常规 3 7 2 5 4" xfId="27293"/>
    <cellStyle name="常规 3 7 2 6" xfId="13632"/>
    <cellStyle name="常规 3 7 2 6 2" xfId="18942"/>
    <cellStyle name="常规 3 7 2 6 3" xfId="31924"/>
    <cellStyle name="常规 3 7 2 7" xfId="13618"/>
    <cellStyle name="常规 3 7 2 7 2" xfId="31910"/>
    <cellStyle name="常规 3 7 2 8" xfId="18928"/>
    <cellStyle name="常规 3 7 2 9" xfId="23666"/>
    <cellStyle name="常规 3 7 3" xfId="2748"/>
    <cellStyle name="常规 3 7 3 2" xfId="2749"/>
    <cellStyle name="常规 3 7 3 2 2" xfId="2750"/>
    <cellStyle name="常规 3 7 3 2 2 2" xfId="8117"/>
    <cellStyle name="常规 3 7 3 2 2 2 2" xfId="13636"/>
    <cellStyle name="常规 3 7 3 2 2 2 2 2" xfId="31928"/>
    <cellStyle name="常规 3 7 3 2 2 2 3" xfId="18946"/>
    <cellStyle name="常规 3 7 3 2 2 2 4" xfId="27302"/>
    <cellStyle name="常规 3 7 3 2 2 3" xfId="13635"/>
    <cellStyle name="常规 3 7 3 2 2 3 2" xfId="31927"/>
    <cellStyle name="常规 3 7 3 2 2 4" xfId="18945"/>
    <cellStyle name="常规 3 7 3 2 2 5" xfId="23675"/>
    <cellStyle name="常规 3 7 3 2 3" xfId="2751"/>
    <cellStyle name="常规 3 7 3 2 3 2" xfId="8118"/>
    <cellStyle name="常规 3 7 3 2 3 2 2" xfId="13638"/>
    <cellStyle name="常规 3 7 3 2 3 2 2 2" xfId="31930"/>
    <cellStyle name="常规 3 7 3 2 3 2 3" xfId="18948"/>
    <cellStyle name="常规 3 7 3 2 3 2 4" xfId="27303"/>
    <cellStyle name="常规 3 7 3 2 3 3" xfId="13637"/>
    <cellStyle name="常规 3 7 3 2 3 3 2" xfId="31929"/>
    <cellStyle name="常规 3 7 3 2 3 4" xfId="18947"/>
    <cellStyle name="常规 3 7 3 2 3 5" xfId="23676"/>
    <cellStyle name="常规 3 7 3 2 4" xfId="2752"/>
    <cellStyle name="常规 3 7 3 2 4 2" xfId="8119"/>
    <cellStyle name="常规 3 7 3 2 4 2 2" xfId="13640"/>
    <cellStyle name="常规 3 7 3 2 4 2 2 2" xfId="31932"/>
    <cellStyle name="常规 3 7 3 2 4 2 3" xfId="18950"/>
    <cellStyle name="常规 3 7 3 2 4 2 4" xfId="27304"/>
    <cellStyle name="常规 3 7 3 2 4 3" xfId="13639"/>
    <cellStyle name="常规 3 7 3 2 4 3 2" xfId="31931"/>
    <cellStyle name="常规 3 7 3 2 4 4" xfId="18949"/>
    <cellStyle name="常规 3 7 3 2 4 5" xfId="23677"/>
    <cellStyle name="常规 3 7 3 2 5" xfId="8116"/>
    <cellStyle name="常规 3 7 3 2 5 2" xfId="13641"/>
    <cellStyle name="常规 3 7 3 2 5 2 2" xfId="31933"/>
    <cellStyle name="常规 3 7 3 2 5 3" xfId="18951"/>
    <cellStyle name="常规 3 7 3 2 5 4" xfId="27301"/>
    <cellStyle name="常规 3 7 3 2 6" xfId="13634"/>
    <cellStyle name="常规 3 7 3 2 6 2" xfId="31926"/>
    <cellStyle name="常规 3 7 3 2 7" xfId="18944"/>
    <cellStyle name="常规 3 7 3 2 8" xfId="23674"/>
    <cellStyle name="常规 3 7 3 3" xfId="2753"/>
    <cellStyle name="常规 3 7 3 3 2" xfId="8120"/>
    <cellStyle name="常规 3 7 3 3 2 2" xfId="13643"/>
    <cellStyle name="常规 3 7 3 3 2 2 2" xfId="31935"/>
    <cellStyle name="常规 3 7 3 3 2 3" xfId="18953"/>
    <cellStyle name="常规 3 7 3 3 2 4" xfId="27305"/>
    <cellStyle name="常规 3 7 3 3 3" xfId="13642"/>
    <cellStyle name="常规 3 7 3 3 3 2" xfId="31934"/>
    <cellStyle name="常规 3 7 3 3 4" xfId="18952"/>
    <cellStyle name="常规 3 7 3 3 5" xfId="23678"/>
    <cellStyle name="常规 3 7 3 4" xfId="2754"/>
    <cellStyle name="常规 3 7 3 4 2" xfId="8121"/>
    <cellStyle name="常规 3 7 3 4 2 2" xfId="13645"/>
    <cellStyle name="常规 3 7 3 4 2 2 2" xfId="31937"/>
    <cellStyle name="常规 3 7 3 4 2 3" xfId="18955"/>
    <cellStyle name="常规 3 7 3 4 2 4" xfId="27306"/>
    <cellStyle name="常规 3 7 3 4 3" xfId="13644"/>
    <cellStyle name="常规 3 7 3 4 3 2" xfId="31936"/>
    <cellStyle name="常规 3 7 3 4 4" xfId="18954"/>
    <cellStyle name="常规 3 7 3 4 5" xfId="23679"/>
    <cellStyle name="常规 3 7 3 5" xfId="8115"/>
    <cellStyle name="常规 3 7 3 5 2" xfId="13646"/>
    <cellStyle name="常规 3 7 3 5 2 2" xfId="31938"/>
    <cellStyle name="常规 3 7 3 5 3" xfId="18956"/>
    <cellStyle name="常规 3 7 3 5 4" xfId="27300"/>
    <cellStyle name="常规 3 7 3 6" xfId="13647"/>
    <cellStyle name="常规 3 7 3 6 2" xfId="18957"/>
    <cellStyle name="常规 3 7 3 6 3" xfId="31939"/>
    <cellStyle name="常规 3 7 3 7" xfId="13633"/>
    <cellStyle name="常规 3 7 3 7 2" xfId="31925"/>
    <cellStyle name="常规 3 7 3 8" xfId="18943"/>
    <cellStyle name="常规 3 7 3 9" xfId="23673"/>
    <cellStyle name="常规 3 7 4" xfId="2755"/>
    <cellStyle name="常规 3 7 4 2" xfId="2756"/>
    <cellStyle name="常规 3 7 4 2 2" xfId="2757"/>
    <cellStyle name="常规 3 7 4 2 2 2" xfId="8124"/>
    <cellStyle name="常规 3 7 4 2 2 2 2" xfId="13651"/>
    <cellStyle name="常规 3 7 4 2 2 2 2 2" xfId="31943"/>
    <cellStyle name="常规 3 7 4 2 2 2 3" xfId="18961"/>
    <cellStyle name="常规 3 7 4 2 2 2 4" xfId="27309"/>
    <cellStyle name="常规 3 7 4 2 2 3" xfId="13650"/>
    <cellStyle name="常规 3 7 4 2 2 3 2" xfId="31942"/>
    <cellStyle name="常规 3 7 4 2 2 4" xfId="18960"/>
    <cellStyle name="常规 3 7 4 2 2 5" xfId="23682"/>
    <cellStyle name="常规 3 7 4 2 3" xfId="2758"/>
    <cellStyle name="常规 3 7 4 2 3 2" xfId="8125"/>
    <cellStyle name="常规 3 7 4 2 3 2 2" xfId="13653"/>
    <cellStyle name="常规 3 7 4 2 3 2 2 2" xfId="31945"/>
    <cellStyle name="常规 3 7 4 2 3 2 3" xfId="18963"/>
    <cellStyle name="常规 3 7 4 2 3 2 4" xfId="27310"/>
    <cellStyle name="常规 3 7 4 2 3 3" xfId="13652"/>
    <cellStyle name="常规 3 7 4 2 3 3 2" xfId="31944"/>
    <cellStyle name="常规 3 7 4 2 3 4" xfId="18962"/>
    <cellStyle name="常规 3 7 4 2 3 5" xfId="23683"/>
    <cellStyle name="常规 3 7 4 2 4" xfId="2759"/>
    <cellStyle name="常规 3 7 4 2 4 2" xfId="8126"/>
    <cellStyle name="常规 3 7 4 2 4 2 2" xfId="13655"/>
    <cellStyle name="常规 3 7 4 2 4 2 2 2" xfId="31947"/>
    <cellStyle name="常规 3 7 4 2 4 2 3" xfId="18965"/>
    <cellStyle name="常规 3 7 4 2 4 2 4" xfId="27311"/>
    <cellStyle name="常规 3 7 4 2 4 3" xfId="13654"/>
    <cellStyle name="常规 3 7 4 2 4 3 2" xfId="31946"/>
    <cellStyle name="常规 3 7 4 2 4 4" xfId="18964"/>
    <cellStyle name="常规 3 7 4 2 4 5" xfId="23684"/>
    <cellStyle name="常规 3 7 4 2 5" xfId="8123"/>
    <cellStyle name="常规 3 7 4 2 5 2" xfId="13656"/>
    <cellStyle name="常规 3 7 4 2 5 2 2" xfId="31948"/>
    <cellStyle name="常规 3 7 4 2 5 3" xfId="18966"/>
    <cellStyle name="常规 3 7 4 2 5 4" xfId="27308"/>
    <cellStyle name="常规 3 7 4 2 6" xfId="13649"/>
    <cellStyle name="常规 3 7 4 2 6 2" xfId="31941"/>
    <cellStyle name="常规 3 7 4 2 7" xfId="18959"/>
    <cellStyle name="常规 3 7 4 2 8" xfId="23681"/>
    <cellStyle name="常规 3 7 4 3" xfId="2760"/>
    <cellStyle name="常规 3 7 4 3 2" xfId="8127"/>
    <cellStyle name="常规 3 7 4 3 2 2" xfId="13658"/>
    <cellStyle name="常规 3 7 4 3 2 2 2" xfId="31950"/>
    <cellStyle name="常规 3 7 4 3 2 3" xfId="18968"/>
    <cellStyle name="常规 3 7 4 3 2 4" xfId="27312"/>
    <cellStyle name="常规 3 7 4 3 3" xfId="13657"/>
    <cellStyle name="常规 3 7 4 3 3 2" xfId="31949"/>
    <cellStyle name="常规 3 7 4 3 4" xfId="18967"/>
    <cellStyle name="常规 3 7 4 3 5" xfId="23685"/>
    <cellStyle name="常规 3 7 4 4" xfId="2761"/>
    <cellStyle name="常规 3 7 4 4 2" xfId="8128"/>
    <cellStyle name="常规 3 7 4 4 2 2" xfId="13660"/>
    <cellStyle name="常规 3 7 4 4 2 2 2" xfId="31952"/>
    <cellStyle name="常规 3 7 4 4 2 3" xfId="18970"/>
    <cellStyle name="常规 3 7 4 4 2 4" xfId="27313"/>
    <cellStyle name="常规 3 7 4 4 3" xfId="13659"/>
    <cellStyle name="常规 3 7 4 4 3 2" xfId="31951"/>
    <cellStyle name="常规 3 7 4 4 4" xfId="18969"/>
    <cellStyle name="常规 3 7 4 4 5" xfId="23686"/>
    <cellStyle name="常规 3 7 4 5" xfId="8122"/>
    <cellStyle name="常规 3 7 4 5 2" xfId="13661"/>
    <cellStyle name="常规 3 7 4 5 2 2" xfId="31953"/>
    <cellStyle name="常规 3 7 4 5 3" xfId="18971"/>
    <cellStyle name="常规 3 7 4 5 4" xfId="27307"/>
    <cellStyle name="常规 3 7 4 6" xfId="13662"/>
    <cellStyle name="常规 3 7 4 6 2" xfId="18972"/>
    <cellStyle name="常规 3 7 4 6 3" xfId="31954"/>
    <cellStyle name="常规 3 7 4 7" xfId="13648"/>
    <cellStyle name="常规 3 7 4 7 2" xfId="31940"/>
    <cellStyle name="常规 3 7 4 8" xfId="18958"/>
    <cellStyle name="常规 3 7 4 9" xfId="23680"/>
    <cellStyle name="常规 3 7 5" xfId="2762"/>
    <cellStyle name="常规 3 7 5 2" xfId="2763"/>
    <cellStyle name="常规 3 7 5 2 2" xfId="8130"/>
    <cellStyle name="常规 3 7 5 2 2 2" xfId="13665"/>
    <cellStyle name="常规 3 7 5 2 2 2 2" xfId="31957"/>
    <cellStyle name="常规 3 7 5 2 2 3" xfId="18975"/>
    <cellStyle name="常规 3 7 5 2 2 4" xfId="27315"/>
    <cellStyle name="常规 3 7 5 2 3" xfId="13664"/>
    <cellStyle name="常规 3 7 5 2 3 2" xfId="31956"/>
    <cellStyle name="常规 3 7 5 2 4" xfId="18974"/>
    <cellStyle name="常规 3 7 5 2 5" xfId="23688"/>
    <cellStyle name="常规 3 7 5 3" xfId="2764"/>
    <cellStyle name="常规 3 7 5 3 2" xfId="8131"/>
    <cellStyle name="常规 3 7 5 3 2 2" xfId="13667"/>
    <cellStyle name="常规 3 7 5 3 2 2 2" xfId="31959"/>
    <cellStyle name="常规 3 7 5 3 2 3" xfId="18977"/>
    <cellStyle name="常规 3 7 5 3 2 4" xfId="27316"/>
    <cellStyle name="常规 3 7 5 3 3" xfId="13666"/>
    <cellStyle name="常规 3 7 5 3 3 2" xfId="31958"/>
    <cellStyle name="常规 3 7 5 3 4" xfId="18976"/>
    <cellStyle name="常规 3 7 5 3 5" xfId="23689"/>
    <cellStyle name="常规 3 7 5 4" xfId="2765"/>
    <cellStyle name="常规 3 7 5 4 2" xfId="8132"/>
    <cellStyle name="常规 3 7 5 4 2 2" xfId="13669"/>
    <cellStyle name="常规 3 7 5 4 2 2 2" xfId="31961"/>
    <cellStyle name="常规 3 7 5 4 2 3" xfId="18979"/>
    <cellStyle name="常规 3 7 5 4 2 4" xfId="27317"/>
    <cellStyle name="常规 3 7 5 4 3" xfId="13668"/>
    <cellStyle name="常规 3 7 5 4 3 2" xfId="31960"/>
    <cellStyle name="常规 3 7 5 4 4" xfId="18978"/>
    <cellStyle name="常规 3 7 5 4 5" xfId="23690"/>
    <cellStyle name="常规 3 7 5 5" xfId="8129"/>
    <cellStyle name="常规 3 7 5 5 2" xfId="13670"/>
    <cellStyle name="常规 3 7 5 5 2 2" xfId="31962"/>
    <cellStyle name="常规 3 7 5 5 3" xfId="18980"/>
    <cellStyle name="常规 3 7 5 5 4" xfId="27314"/>
    <cellStyle name="常规 3 7 5 6" xfId="13663"/>
    <cellStyle name="常规 3 7 5 6 2" xfId="31955"/>
    <cellStyle name="常规 3 7 5 7" xfId="18973"/>
    <cellStyle name="常规 3 7 5 8" xfId="23687"/>
    <cellStyle name="常规 3 7 6" xfId="2766"/>
    <cellStyle name="常规 3 7 6 2" xfId="8133"/>
    <cellStyle name="常规 3 7 6 2 2" xfId="13672"/>
    <cellStyle name="常规 3 7 6 2 2 2" xfId="31964"/>
    <cellStyle name="常规 3 7 6 2 3" xfId="18982"/>
    <cellStyle name="常规 3 7 6 2 4" xfId="27318"/>
    <cellStyle name="常规 3 7 6 3" xfId="13671"/>
    <cellStyle name="常规 3 7 6 3 2" xfId="31963"/>
    <cellStyle name="常规 3 7 6 4" xfId="18981"/>
    <cellStyle name="常规 3 7 6 5" xfId="23691"/>
    <cellStyle name="常规 3 7 7" xfId="2767"/>
    <cellStyle name="常规 3 7 7 2" xfId="8134"/>
    <cellStyle name="常规 3 7 7 2 2" xfId="13674"/>
    <cellStyle name="常规 3 7 7 2 2 2" xfId="31966"/>
    <cellStyle name="常规 3 7 7 2 3" xfId="18984"/>
    <cellStyle name="常规 3 7 7 2 4" xfId="27319"/>
    <cellStyle name="常规 3 7 7 3" xfId="13673"/>
    <cellStyle name="常规 3 7 7 3 2" xfId="31965"/>
    <cellStyle name="常规 3 7 7 4" xfId="18983"/>
    <cellStyle name="常规 3 7 7 5" xfId="23692"/>
    <cellStyle name="常规 3 7 8" xfId="8107"/>
    <cellStyle name="常规 3 7 8 2" xfId="13675"/>
    <cellStyle name="常规 3 7 8 2 2" xfId="31967"/>
    <cellStyle name="常规 3 7 8 3" xfId="18985"/>
    <cellStyle name="常规 3 7 8 4" xfId="27292"/>
    <cellStyle name="常规 3 7 9" xfId="13676"/>
    <cellStyle name="常规 3 7 9 2" xfId="18986"/>
    <cellStyle name="常规 3 7 9 3" xfId="31968"/>
    <cellStyle name="常规 3 8" xfId="2768"/>
    <cellStyle name="常规 3 8 10" xfId="18987"/>
    <cellStyle name="常规 3 8 11" xfId="23693"/>
    <cellStyle name="常规 3 8 2" xfId="2769"/>
    <cellStyle name="常规 3 8 2 2" xfId="2770"/>
    <cellStyle name="常规 3 8 2 2 2" xfId="8137"/>
    <cellStyle name="常规 3 8 2 2 2 2" xfId="13680"/>
    <cellStyle name="常规 3 8 2 2 2 2 2" xfId="31972"/>
    <cellStyle name="常规 3 8 2 2 2 3" xfId="18990"/>
    <cellStyle name="常规 3 8 2 2 2 4" xfId="27322"/>
    <cellStyle name="常规 3 8 2 2 3" xfId="13679"/>
    <cellStyle name="常规 3 8 2 2 3 2" xfId="31971"/>
    <cellStyle name="常规 3 8 2 2 4" xfId="18989"/>
    <cellStyle name="常规 3 8 2 2 5" xfId="23695"/>
    <cellStyle name="常规 3 8 2 3" xfId="8136"/>
    <cellStyle name="常规 3 8 2 3 2" xfId="13681"/>
    <cellStyle name="常规 3 8 2 3 2 2" xfId="31973"/>
    <cellStyle name="常规 3 8 2 3 3" xfId="18991"/>
    <cellStyle name="常规 3 8 2 3 4" xfId="27321"/>
    <cellStyle name="常规 3 8 2 4" xfId="13682"/>
    <cellStyle name="常规 3 8 2 4 2" xfId="18992"/>
    <cellStyle name="常规 3 8 2 4 3" xfId="31974"/>
    <cellStyle name="常规 3 8 2 5" xfId="13678"/>
    <cellStyle name="常规 3 8 2 5 2" xfId="31970"/>
    <cellStyle name="常规 3 8 2 6" xfId="18988"/>
    <cellStyle name="常规 3 8 2 7" xfId="23694"/>
    <cellStyle name="常规 3 8 3" xfId="2771"/>
    <cellStyle name="常规 3 8 3 2" xfId="2772"/>
    <cellStyle name="常规 3 8 3 2 2" xfId="8139"/>
    <cellStyle name="常规 3 8 3 2 2 2" xfId="13685"/>
    <cellStyle name="常规 3 8 3 2 2 2 2" xfId="31977"/>
    <cellStyle name="常规 3 8 3 2 2 3" xfId="18995"/>
    <cellStyle name="常规 3 8 3 2 2 4" xfId="27324"/>
    <cellStyle name="常规 3 8 3 2 3" xfId="13684"/>
    <cellStyle name="常规 3 8 3 2 3 2" xfId="31976"/>
    <cellStyle name="常规 3 8 3 2 4" xfId="18994"/>
    <cellStyle name="常规 3 8 3 2 5" xfId="23697"/>
    <cellStyle name="常规 3 8 3 3" xfId="8138"/>
    <cellStyle name="常规 3 8 3 3 2" xfId="13686"/>
    <cellStyle name="常规 3 8 3 3 2 2" xfId="31978"/>
    <cellStyle name="常规 3 8 3 3 3" xfId="18996"/>
    <cellStyle name="常规 3 8 3 3 4" xfId="27323"/>
    <cellStyle name="常规 3 8 3 4" xfId="13687"/>
    <cellStyle name="常规 3 8 3 4 2" xfId="18997"/>
    <cellStyle name="常规 3 8 3 4 3" xfId="31979"/>
    <cellStyle name="常规 3 8 3 5" xfId="13683"/>
    <cellStyle name="常规 3 8 3 5 2" xfId="31975"/>
    <cellStyle name="常规 3 8 3 6" xfId="18993"/>
    <cellStyle name="常规 3 8 3 7" xfId="23696"/>
    <cellStyle name="常规 3 8 4" xfId="2773"/>
    <cellStyle name="常规 3 8 4 2" xfId="2774"/>
    <cellStyle name="常规 3 8 4 2 2" xfId="8141"/>
    <cellStyle name="常规 3 8 4 2 2 2" xfId="13690"/>
    <cellStyle name="常规 3 8 4 2 2 2 2" xfId="31982"/>
    <cellStyle name="常规 3 8 4 2 2 3" xfId="19000"/>
    <cellStyle name="常规 3 8 4 2 2 4" xfId="27326"/>
    <cellStyle name="常规 3 8 4 2 3" xfId="13689"/>
    <cellStyle name="常规 3 8 4 2 3 2" xfId="31981"/>
    <cellStyle name="常规 3 8 4 2 4" xfId="18999"/>
    <cellStyle name="常规 3 8 4 2 5" xfId="23699"/>
    <cellStyle name="常规 3 8 4 3" xfId="2775"/>
    <cellStyle name="常规 3 8 4 3 2" xfId="8142"/>
    <cellStyle name="常规 3 8 4 3 2 2" xfId="13692"/>
    <cellStyle name="常规 3 8 4 3 2 2 2" xfId="31984"/>
    <cellStyle name="常规 3 8 4 3 2 3" xfId="19002"/>
    <cellStyle name="常规 3 8 4 3 2 4" xfId="27327"/>
    <cellStyle name="常规 3 8 4 3 3" xfId="13691"/>
    <cellStyle name="常规 3 8 4 3 3 2" xfId="31983"/>
    <cellStyle name="常规 3 8 4 3 4" xfId="19001"/>
    <cellStyle name="常规 3 8 4 3 5" xfId="23700"/>
    <cellStyle name="常规 3 8 4 4" xfId="8140"/>
    <cellStyle name="常规 3 8 4 4 2" xfId="13693"/>
    <cellStyle name="常规 3 8 4 4 2 2" xfId="31985"/>
    <cellStyle name="常规 3 8 4 4 3" xfId="19003"/>
    <cellStyle name="常规 3 8 4 4 4" xfId="27325"/>
    <cellStyle name="常规 3 8 4 5" xfId="13688"/>
    <cellStyle name="常规 3 8 4 5 2" xfId="31980"/>
    <cellStyle name="常规 3 8 4 6" xfId="18998"/>
    <cellStyle name="常规 3 8 4 7" xfId="23698"/>
    <cellStyle name="常规 3 8 5" xfId="2776"/>
    <cellStyle name="常规 3 8 5 2" xfId="8143"/>
    <cellStyle name="常规 3 8 5 2 2" xfId="13695"/>
    <cellStyle name="常规 3 8 5 2 2 2" xfId="31987"/>
    <cellStyle name="常规 3 8 5 2 3" xfId="19005"/>
    <cellStyle name="常规 3 8 5 2 4" xfId="27328"/>
    <cellStyle name="常规 3 8 5 3" xfId="13694"/>
    <cellStyle name="常规 3 8 5 3 2" xfId="31986"/>
    <cellStyle name="常规 3 8 5 4" xfId="19004"/>
    <cellStyle name="常规 3 8 5 5" xfId="23701"/>
    <cellStyle name="常规 3 8 6" xfId="2777"/>
    <cellStyle name="常规 3 8 6 2" xfId="8144"/>
    <cellStyle name="常规 3 8 6 2 2" xfId="13697"/>
    <cellStyle name="常规 3 8 6 2 2 2" xfId="31989"/>
    <cellStyle name="常规 3 8 6 2 3" xfId="19007"/>
    <cellStyle name="常规 3 8 6 2 4" xfId="27329"/>
    <cellStyle name="常规 3 8 6 3" xfId="13696"/>
    <cellStyle name="常规 3 8 6 3 2" xfId="31988"/>
    <cellStyle name="常规 3 8 6 4" xfId="19006"/>
    <cellStyle name="常规 3 8 6 5" xfId="23702"/>
    <cellStyle name="常规 3 8 7" xfId="8135"/>
    <cellStyle name="常规 3 8 7 2" xfId="13698"/>
    <cellStyle name="常规 3 8 7 2 2" xfId="31990"/>
    <cellStyle name="常规 3 8 7 3" xfId="19008"/>
    <cellStyle name="常规 3 8 7 4" xfId="27320"/>
    <cellStyle name="常规 3 8 8" xfId="13699"/>
    <cellStyle name="常规 3 8 8 2" xfId="19009"/>
    <cellStyle name="常规 3 8 8 3" xfId="31991"/>
    <cellStyle name="常规 3 8 9" xfId="13677"/>
    <cellStyle name="常规 3 8 9 2" xfId="31969"/>
    <cellStyle name="常规 3 9" xfId="2778"/>
    <cellStyle name="常规 3 9 10" xfId="19010"/>
    <cellStyle name="常规 3 9 11" xfId="23703"/>
    <cellStyle name="常规 3 9 2" xfId="2779"/>
    <cellStyle name="常规 3 9 2 2" xfId="2780"/>
    <cellStyle name="常规 3 9 2 2 2" xfId="2781"/>
    <cellStyle name="常规 3 9 2 2 2 2" xfId="8148"/>
    <cellStyle name="常规 3 9 2 2 2 2 2" xfId="13704"/>
    <cellStyle name="常规 3 9 2 2 2 2 2 2" xfId="31996"/>
    <cellStyle name="常规 3 9 2 2 2 2 3" xfId="19014"/>
    <cellStyle name="常规 3 9 2 2 2 2 4" xfId="27333"/>
    <cellStyle name="常规 3 9 2 2 2 3" xfId="13703"/>
    <cellStyle name="常规 3 9 2 2 2 3 2" xfId="31995"/>
    <cellStyle name="常规 3 9 2 2 2 4" xfId="19013"/>
    <cellStyle name="常规 3 9 2 2 2 5" xfId="23706"/>
    <cellStyle name="常规 3 9 2 2 3" xfId="2782"/>
    <cellStyle name="常规 3 9 2 2 3 2" xfId="8149"/>
    <cellStyle name="常规 3 9 2 2 3 2 2" xfId="13706"/>
    <cellStyle name="常规 3 9 2 2 3 2 2 2" xfId="31998"/>
    <cellStyle name="常规 3 9 2 2 3 2 3" xfId="19016"/>
    <cellStyle name="常规 3 9 2 2 3 2 4" xfId="27334"/>
    <cellStyle name="常规 3 9 2 2 3 3" xfId="13705"/>
    <cellStyle name="常规 3 9 2 2 3 3 2" xfId="31997"/>
    <cellStyle name="常规 3 9 2 2 3 4" xfId="19015"/>
    <cellStyle name="常规 3 9 2 2 3 5" xfId="23707"/>
    <cellStyle name="常规 3 9 2 2 4" xfId="2783"/>
    <cellStyle name="常规 3 9 2 2 4 2" xfId="8150"/>
    <cellStyle name="常规 3 9 2 2 4 2 2" xfId="13708"/>
    <cellStyle name="常规 3 9 2 2 4 2 2 2" xfId="32000"/>
    <cellStyle name="常规 3 9 2 2 4 2 3" xfId="19018"/>
    <cellStyle name="常规 3 9 2 2 4 2 4" xfId="27335"/>
    <cellStyle name="常规 3 9 2 2 4 3" xfId="13707"/>
    <cellStyle name="常规 3 9 2 2 4 3 2" xfId="31999"/>
    <cellStyle name="常规 3 9 2 2 4 4" xfId="19017"/>
    <cellStyle name="常规 3 9 2 2 4 5" xfId="23708"/>
    <cellStyle name="常规 3 9 2 2 5" xfId="8147"/>
    <cellStyle name="常规 3 9 2 2 5 2" xfId="13709"/>
    <cellStyle name="常规 3 9 2 2 5 2 2" xfId="32001"/>
    <cellStyle name="常规 3 9 2 2 5 3" xfId="19019"/>
    <cellStyle name="常规 3 9 2 2 5 4" xfId="27332"/>
    <cellStyle name="常规 3 9 2 2 6" xfId="13702"/>
    <cellStyle name="常规 3 9 2 2 6 2" xfId="31994"/>
    <cellStyle name="常规 3 9 2 2 7" xfId="19012"/>
    <cellStyle name="常规 3 9 2 2 8" xfId="23705"/>
    <cellStyle name="常规 3 9 2 3" xfId="2784"/>
    <cellStyle name="常规 3 9 2 3 2" xfId="8151"/>
    <cellStyle name="常规 3 9 2 3 2 2" xfId="13711"/>
    <cellStyle name="常规 3 9 2 3 2 2 2" xfId="32003"/>
    <cellStyle name="常规 3 9 2 3 2 3" xfId="19021"/>
    <cellStyle name="常规 3 9 2 3 2 4" xfId="27336"/>
    <cellStyle name="常规 3 9 2 3 3" xfId="13710"/>
    <cellStyle name="常规 3 9 2 3 3 2" xfId="32002"/>
    <cellStyle name="常规 3 9 2 3 4" xfId="19020"/>
    <cellStyle name="常规 3 9 2 3 5" xfId="23709"/>
    <cellStyle name="常规 3 9 2 4" xfId="2785"/>
    <cellStyle name="常规 3 9 2 4 2" xfId="8152"/>
    <cellStyle name="常规 3 9 2 4 2 2" xfId="13713"/>
    <cellStyle name="常规 3 9 2 4 2 2 2" xfId="32005"/>
    <cellStyle name="常规 3 9 2 4 2 3" xfId="19023"/>
    <cellStyle name="常规 3 9 2 4 2 4" xfId="27337"/>
    <cellStyle name="常规 3 9 2 4 3" xfId="13712"/>
    <cellStyle name="常规 3 9 2 4 3 2" xfId="32004"/>
    <cellStyle name="常规 3 9 2 4 4" xfId="19022"/>
    <cellStyle name="常规 3 9 2 4 5" xfId="23710"/>
    <cellStyle name="常规 3 9 2 5" xfId="8146"/>
    <cellStyle name="常规 3 9 2 5 2" xfId="13714"/>
    <cellStyle name="常规 3 9 2 5 2 2" xfId="32006"/>
    <cellStyle name="常规 3 9 2 5 3" xfId="19024"/>
    <cellStyle name="常规 3 9 2 5 4" xfId="27331"/>
    <cellStyle name="常规 3 9 2 6" xfId="13715"/>
    <cellStyle name="常规 3 9 2 6 2" xfId="19025"/>
    <cellStyle name="常规 3 9 2 6 3" xfId="32007"/>
    <cellStyle name="常规 3 9 2 7" xfId="13701"/>
    <cellStyle name="常规 3 9 2 7 2" xfId="31993"/>
    <cellStyle name="常规 3 9 2 8" xfId="19011"/>
    <cellStyle name="常规 3 9 2 9" xfId="23704"/>
    <cellStyle name="常规 3 9 3" xfId="2786"/>
    <cellStyle name="常规 3 9 3 2" xfId="2787"/>
    <cellStyle name="常规 3 9 3 2 2" xfId="2788"/>
    <cellStyle name="常规 3 9 3 2 2 2" xfId="8155"/>
    <cellStyle name="常规 3 9 3 2 2 2 2" xfId="13719"/>
    <cellStyle name="常规 3 9 3 2 2 2 2 2" xfId="32011"/>
    <cellStyle name="常规 3 9 3 2 2 2 3" xfId="19029"/>
    <cellStyle name="常规 3 9 3 2 2 2 4" xfId="27340"/>
    <cellStyle name="常规 3 9 3 2 2 3" xfId="13718"/>
    <cellStyle name="常规 3 9 3 2 2 3 2" xfId="32010"/>
    <cellStyle name="常规 3 9 3 2 2 4" xfId="19028"/>
    <cellStyle name="常规 3 9 3 2 2 5" xfId="23713"/>
    <cellStyle name="常规 3 9 3 2 3" xfId="2789"/>
    <cellStyle name="常规 3 9 3 2 3 2" xfId="8156"/>
    <cellStyle name="常规 3 9 3 2 3 2 2" xfId="13721"/>
    <cellStyle name="常规 3 9 3 2 3 2 2 2" xfId="32013"/>
    <cellStyle name="常规 3 9 3 2 3 2 3" xfId="19031"/>
    <cellStyle name="常规 3 9 3 2 3 2 4" xfId="27341"/>
    <cellStyle name="常规 3 9 3 2 3 3" xfId="13720"/>
    <cellStyle name="常规 3 9 3 2 3 3 2" xfId="32012"/>
    <cellStyle name="常规 3 9 3 2 3 4" xfId="19030"/>
    <cellStyle name="常规 3 9 3 2 3 5" xfId="23714"/>
    <cellStyle name="常规 3 9 3 2 4" xfId="2790"/>
    <cellStyle name="常规 3 9 3 2 4 2" xfId="8157"/>
    <cellStyle name="常规 3 9 3 2 4 2 2" xfId="13723"/>
    <cellStyle name="常规 3 9 3 2 4 2 2 2" xfId="32015"/>
    <cellStyle name="常规 3 9 3 2 4 2 3" xfId="19033"/>
    <cellStyle name="常规 3 9 3 2 4 2 4" xfId="27342"/>
    <cellStyle name="常规 3 9 3 2 4 3" xfId="13722"/>
    <cellStyle name="常规 3 9 3 2 4 3 2" xfId="32014"/>
    <cellStyle name="常规 3 9 3 2 4 4" xfId="19032"/>
    <cellStyle name="常规 3 9 3 2 4 5" xfId="23715"/>
    <cellStyle name="常规 3 9 3 2 5" xfId="8154"/>
    <cellStyle name="常规 3 9 3 2 5 2" xfId="13724"/>
    <cellStyle name="常规 3 9 3 2 5 2 2" xfId="32016"/>
    <cellStyle name="常规 3 9 3 2 5 3" xfId="19034"/>
    <cellStyle name="常规 3 9 3 2 5 4" xfId="27339"/>
    <cellStyle name="常规 3 9 3 2 6" xfId="13717"/>
    <cellStyle name="常规 3 9 3 2 6 2" xfId="32009"/>
    <cellStyle name="常规 3 9 3 2 7" xfId="19027"/>
    <cellStyle name="常规 3 9 3 2 8" xfId="23712"/>
    <cellStyle name="常规 3 9 3 3" xfId="2791"/>
    <cellStyle name="常规 3 9 3 3 2" xfId="8158"/>
    <cellStyle name="常规 3 9 3 3 2 2" xfId="13726"/>
    <cellStyle name="常规 3 9 3 3 2 2 2" xfId="32018"/>
    <cellStyle name="常规 3 9 3 3 2 3" xfId="19036"/>
    <cellStyle name="常规 3 9 3 3 2 4" xfId="27343"/>
    <cellStyle name="常规 3 9 3 3 3" xfId="13725"/>
    <cellStyle name="常规 3 9 3 3 3 2" xfId="32017"/>
    <cellStyle name="常规 3 9 3 3 4" xfId="19035"/>
    <cellStyle name="常规 3 9 3 3 5" xfId="23716"/>
    <cellStyle name="常规 3 9 3 4" xfId="2792"/>
    <cellStyle name="常规 3 9 3 4 2" xfId="8159"/>
    <cellStyle name="常规 3 9 3 4 2 2" xfId="13728"/>
    <cellStyle name="常规 3 9 3 4 2 2 2" xfId="32020"/>
    <cellStyle name="常规 3 9 3 4 2 3" xfId="19038"/>
    <cellStyle name="常规 3 9 3 4 2 4" xfId="27344"/>
    <cellStyle name="常规 3 9 3 4 3" xfId="13727"/>
    <cellStyle name="常规 3 9 3 4 3 2" xfId="32019"/>
    <cellStyle name="常规 3 9 3 4 4" xfId="19037"/>
    <cellStyle name="常规 3 9 3 4 5" xfId="23717"/>
    <cellStyle name="常规 3 9 3 5" xfId="8153"/>
    <cellStyle name="常规 3 9 3 5 2" xfId="13729"/>
    <cellStyle name="常规 3 9 3 5 2 2" xfId="32021"/>
    <cellStyle name="常规 3 9 3 5 3" xfId="19039"/>
    <cellStyle name="常规 3 9 3 5 4" xfId="27338"/>
    <cellStyle name="常规 3 9 3 6" xfId="13730"/>
    <cellStyle name="常规 3 9 3 6 2" xfId="19040"/>
    <cellStyle name="常规 3 9 3 6 3" xfId="32022"/>
    <cellStyle name="常规 3 9 3 7" xfId="13716"/>
    <cellStyle name="常规 3 9 3 7 2" xfId="32008"/>
    <cellStyle name="常规 3 9 3 8" xfId="19026"/>
    <cellStyle name="常规 3 9 3 9" xfId="23711"/>
    <cellStyle name="常规 3 9 4" xfId="2793"/>
    <cellStyle name="常规 3 9 4 2" xfId="2794"/>
    <cellStyle name="常规 3 9 4 2 2" xfId="8161"/>
    <cellStyle name="常规 3 9 4 2 2 2" xfId="13733"/>
    <cellStyle name="常规 3 9 4 2 2 2 2" xfId="32025"/>
    <cellStyle name="常规 3 9 4 2 2 3" xfId="19043"/>
    <cellStyle name="常规 3 9 4 2 2 4" xfId="27346"/>
    <cellStyle name="常规 3 9 4 2 3" xfId="13732"/>
    <cellStyle name="常规 3 9 4 2 3 2" xfId="32024"/>
    <cellStyle name="常规 3 9 4 2 4" xfId="19042"/>
    <cellStyle name="常规 3 9 4 2 5" xfId="23719"/>
    <cellStyle name="常规 3 9 4 3" xfId="2795"/>
    <cellStyle name="常规 3 9 4 3 2" xfId="8162"/>
    <cellStyle name="常规 3 9 4 3 2 2" xfId="13735"/>
    <cellStyle name="常规 3 9 4 3 2 2 2" xfId="32027"/>
    <cellStyle name="常规 3 9 4 3 2 3" xfId="19045"/>
    <cellStyle name="常规 3 9 4 3 2 4" xfId="27347"/>
    <cellStyle name="常规 3 9 4 3 3" xfId="13734"/>
    <cellStyle name="常规 3 9 4 3 3 2" xfId="32026"/>
    <cellStyle name="常规 3 9 4 3 4" xfId="19044"/>
    <cellStyle name="常规 3 9 4 3 5" xfId="23720"/>
    <cellStyle name="常规 3 9 4 4" xfId="2796"/>
    <cellStyle name="常规 3 9 4 4 2" xfId="8163"/>
    <cellStyle name="常规 3 9 4 4 2 2" xfId="13737"/>
    <cellStyle name="常规 3 9 4 4 2 2 2" xfId="32029"/>
    <cellStyle name="常规 3 9 4 4 2 3" xfId="19047"/>
    <cellStyle name="常规 3 9 4 4 2 4" xfId="27348"/>
    <cellStyle name="常规 3 9 4 4 3" xfId="13736"/>
    <cellStyle name="常规 3 9 4 4 3 2" xfId="32028"/>
    <cellStyle name="常规 3 9 4 4 4" xfId="19046"/>
    <cellStyle name="常规 3 9 4 4 5" xfId="23721"/>
    <cellStyle name="常规 3 9 4 5" xfId="8160"/>
    <cellStyle name="常规 3 9 4 5 2" xfId="13738"/>
    <cellStyle name="常规 3 9 4 5 2 2" xfId="32030"/>
    <cellStyle name="常规 3 9 4 5 3" xfId="19048"/>
    <cellStyle name="常规 3 9 4 5 4" xfId="27345"/>
    <cellStyle name="常规 3 9 4 6" xfId="13731"/>
    <cellStyle name="常规 3 9 4 6 2" xfId="32023"/>
    <cellStyle name="常规 3 9 4 7" xfId="19041"/>
    <cellStyle name="常规 3 9 4 8" xfId="23718"/>
    <cellStyle name="常规 3 9 5" xfId="2797"/>
    <cellStyle name="常规 3 9 5 2" xfId="8164"/>
    <cellStyle name="常规 3 9 5 2 2" xfId="13740"/>
    <cellStyle name="常规 3 9 5 2 2 2" xfId="32032"/>
    <cellStyle name="常规 3 9 5 2 3" xfId="19050"/>
    <cellStyle name="常规 3 9 5 2 4" xfId="27349"/>
    <cellStyle name="常规 3 9 5 3" xfId="13739"/>
    <cellStyle name="常规 3 9 5 3 2" xfId="32031"/>
    <cellStyle name="常规 3 9 5 4" xfId="19049"/>
    <cellStyle name="常规 3 9 5 5" xfId="23722"/>
    <cellStyle name="常规 3 9 6" xfId="2798"/>
    <cellStyle name="常规 3 9 6 2" xfId="8165"/>
    <cellStyle name="常规 3 9 6 2 2" xfId="13742"/>
    <cellStyle name="常规 3 9 6 2 2 2" xfId="32034"/>
    <cellStyle name="常规 3 9 6 2 3" xfId="19052"/>
    <cellStyle name="常规 3 9 6 2 4" xfId="27350"/>
    <cellStyle name="常规 3 9 6 3" xfId="13741"/>
    <cellStyle name="常规 3 9 6 3 2" xfId="32033"/>
    <cellStyle name="常规 3 9 6 4" xfId="19051"/>
    <cellStyle name="常规 3 9 6 5" xfId="23723"/>
    <cellStyle name="常规 3 9 7" xfId="8145"/>
    <cellStyle name="常规 3 9 7 2" xfId="13743"/>
    <cellStyle name="常规 3 9 7 2 2" xfId="32035"/>
    <cellStyle name="常规 3 9 7 3" xfId="19053"/>
    <cellStyle name="常规 3 9 7 4" xfId="27330"/>
    <cellStyle name="常规 3 9 8" xfId="13744"/>
    <cellStyle name="常规 3 9 8 2" xfId="19054"/>
    <cellStyle name="常规 3 9 8 3" xfId="32036"/>
    <cellStyle name="常规 3 9 9" xfId="13700"/>
    <cellStyle name="常规 3 9 9 2" xfId="31992"/>
    <cellStyle name="常规 30" xfId="1"/>
    <cellStyle name="常规 30 2" xfId="19055"/>
    <cellStyle name="常规 30 3" xfId="22689"/>
    <cellStyle name="常规 31" xfId="5383"/>
    <cellStyle name="常规 31 2" xfId="13745"/>
    <cellStyle name="常规 31 2 2" xfId="32037"/>
    <cellStyle name="常规 31 3" xfId="26305"/>
    <cellStyle name="常规 32" xfId="13746"/>
    <cellStyle name="常规 32 2" xfId="19056"/>
    <cellStyle name="常规 32 3" xfId="32038"/>
    <cellStyle name="常规 33" xfId="22688"/>
    <cellStyle name="常规 34" xfId="26546"/>
    <cellStyle name="常规 35" xfId="37043"/>
    <cellStyle name="常规 4" xfId="2799"/>
    <cellStyle name="常规 4 10" xfId="2800"/>
    <cellStyle name="常规 4 10 2" xfId="2801"/>
    <cellStyle name="常规 4 10 2 2" xfId="2802"/>
    <cellStyle name="常规 4 10 2 2 2" xfId="8169"/>
    <cellStyle name="常规 4 10 2 2 2 2" xfId="13751"/>
    <cellStyle name="常规 4 10 2 2 2 2 2" xfId="32043"/>
    <cellStyle name="常规 4 10 2 2 2 3" xfId="19061"/>
    <cellStyle name="常规 4 10 2 2 2 4" xfId="27354"/>
    <cellStyle name="常规 4 10 2 2 3" xfId="13750"/>
    <cellStyle name="常规 4 10 2 2 3 2" xfId="32042"/>
    <cellStyle name="常规 4 10 2 2 4" xfId="19060"/>
    <cellStyle name="常规 4 10 2 2 5" xfId="23727"/>
    <cellStyle name="常规 4 10 2 3" xfId="2803"/>
    <cellStyle name="常规 4 10 2 3 2" xfId="8170"/>
    <cellStyle name="常规 4 10 2 3 2 2" xfId="13753"/>
    <cellStyle name="常规 4 10 2 3 2 2 2" xfId="32045"/>
    <cellStyle name="常规 4 10 2 3 2 3" xfId="19063"/>
    <cellStyle name="常规 4 10 2 3 2 4" xfId="27355"/>
    <cellStyle name="常规 4 10 2 3 3" xfId="13752"/>
    <cellStyle name="常规 4 10 2 3 3 2" xfId="32044"/>
    <cellStyle name="常规 4 10 2 3 4" xfId="19062"/>
    <cellStyle name="常规 4 10 2 3 5" xfId="23728"/>
    <cellStyle name="常规 4 10 2 4" xfId="2804"/>
    <cellStyle name="常规 4 10 2 4 2" xfId="8171"/>
    <cellStyle name="常规 4 10 2 4 2 2" xfId="13755"/>
    <cellStyle name="常规 4 10 2 4 2 2 2" xfId="32047"/>
    <cellStyle name="常规 4 10 2 4 2 3" xfId="19065"/>
    <cellStyle name="常规 4 10 2 4 2 4" xfId="27356"/>
    <cellStyle name="常规 4 10 2 4 3" xfId="13754"/>
    <cellStyle name="常规 4 10 2 4 3 2" xfId="32046"/>
    <cellStyle name="常规 4 10 2 4 4" xfId="19064"/>
    <cellStyle name="常规 4 10 2 4 5" xfId="23729"/>
    <cellStyle name="常规 4 10 2 5" xfId="8168"/>
    <cellStyle name="常规 4 10 2 5 2" xfId="13756"/>
    <cellStyle name="常规 4 10 2 5 2 2" xfId="32048"/>
    <cellStyle name="常规 4 10 2 5 3" xfId="19066"/>
    <cellStyle name="常规 4 10 2 5 4" xfId="27353"/>
    <cellStyle name="常规 4 10 2 6" xfId="13749"/>
    <cellStyle name="常规 4 10 2 6 2" xfId="32041"/>
    <cellStyle name="常规 4 10 2 7" xfId="19059"/>
    <cellStyle name="常规 4 10 2 8" xfId="23726"/>
    <cellStyle name="常规 4 10 3" xfId="2805"/>
    <cellStyle name="常规 4 10 3 2" xfId="8172"/>
    <cellStyle name="常规 4 10 3 2 2" xfId="13758"/>
    <cellStyle name="常规 4 10 3 2 2 2" xfId="32050"/>
    <cellStyle name="常规 4 10 3 2 3" xfId="19068"/>
    <cellStyle name="常规 4 10 3 2 4" xfId="27357"/>
    <cellStyle name="常规 4 10 3 3" xfId="13757"/>
    <cellStyle name="常规 4 10 3 3 2" xfId="32049"/>
    <cellStyle name="常规 4 10 3 4" xfId="19067"/>
    <cellStyle name="常规 4 10 3 5" xfId="23730"/>
    <cellStyle name="常规 4 10 4" xfId="2806"/>
    <cellStyle name="常规 4 10 4 2" xfId="8173"/>
    <cellStyle name="常规 4 10 4 2 2" xfId="13760"/>
    <cellStyle name="常规 4 10 4 2 2 2" xfId="32052"/>
    <cellStyle name="常规 4 10 4 2 3" xfId="19070"/>
    <cellStyle name="常规 4 10 4 2 4" xfId="27358"/>
    <cellStyle name="常规 4 10 4 3" xfId="13759"/>
    <cellStyle name="常规 4 10 4 3 2" xfId="32051"/>
    <cellStyle name="常规 4 10 4 4" xfId="19069"/>
    <cellStyle name="常规 4 10 4 5" xfId="23731"/>
    <cellStyle name="常规 4 10 5" xfId="8167"/>
    <cellStyle name="常规 4 10 5 2" xfId="13761"/>
    <cellStyle name="常规 4 10 5 2 2" xfId="32053"/>
    <cellStyle name="常规 4 10 5 3" xfId="19071"/>
    <cellStyle name="常规 4 10 5 4" xfId="27352"/>
    <cellStyle name="常规 4 10 6" xfId="13762"/>
    <cellStyle name="常规 4 10 6 2" xfId="19072"/>
    <cellStyle name="常规 4 10 6 3" xfId="32054"/>
    <cellStyle name="常规 4 10 7" xfId="13748"/>
    <cellStyle name="常规 4 10 7 2" xfId="32040"/>
    <cellStyle name="常规 4 10 8" xfId="19058"/>
    <cellStyle name="常规 4 10 9" xfId="23725"/>
    <cellStyle name="常规 4 11" xfId="2807"/>
    <cellStyle name="常规 4 11 2" xfId="2808"/>
    <cellStyle name="常规 4 11 2 2" xfId="2809"/>
    <cellStyle name="常规 4 11 2 2 2" xfId="8176"/>
    <cellStyle name="常规 4 11 2 2 2 2" xfId="13766"/>
    <cellStyle name="常规 4 11 2 2 2 2 2" xfId="32058"/>
    <cellStyle name="常规 4 11 2 2 2 3" xfId="19076"/>
    <cellStyle name="常规 4 11 2 2 2 4" xfId="27361"/>
    <cellStyle name="常规 4 11 2 2 3" xfId="13765"/>
    <cellStyle name="常规 4 11 2 2 3 2" xfId="32057"/>
    <cellStyle name="常规 4 11 2 2 4" xfId="19075"/>
    <cellStyle name="常规 4 11 2 2 5" xfId="23734"/>
    <cellStyle name="常规 4 11 2 3" xfId="2810"/>
    <cellStyle name="常规 4 11 2 3 2" xfId="8177"/>
    <cellStyle name="常规 4 11 2 3 2 2" xfId="13768"/>
    <cellStyle name="常规 4 11 2 3 2 2 2" xfId="32060"/>
    <cellStyle name="常规 4 11 2 3 2 3" xfId="19078"/>
    <cellStyle name="常规 4 11 2 3 2 4" xfId="27362"/>
    <cellStyle name="常规 4 11 2 3 3" xfId="13767"/>
    <cellStyle name="常规 4 11 2 3 3 2" xfId="32059"/>
    <cellStyle name="常规 4 11 2 3 4" xfId="19077"/>
    <cellStyle name="常规 4 11 2 3 5" xfId="23735"/>
    <cellStyle name="常规 4 11 2 4" xfId="2811"/>
    <cellStyle name="常规 4 11 2 4 2" xfId="8178"/>
    <cellStyle name="常规 4 11 2 4 2 2" xfId="13770"/>
    <cellStyle name="常规 4 11 2 4 2 2 2" xfId="32062"/>
    <cellStyle name="常规 4 11 2 4 2 3" xfId="19080"/>
    <cellStyle name="常规 4 11 2 4 2 4" xfId="27363"/>
    <cellStyle name="常规 4 11 2 4 3" xfId="13769"/>
    <cellStyle name="常规 4 11 2 4 3 2" xfId="32061"/>
    <cellStyle name="常规 4 11 2 4 4" xfId="19079"/>
    <cellStyle name="常规 4 11 2 4 5" xfId="23736"/>
    <cellStyle name="常规 4 11 2 5" xfId="8175"/>
    <cellStyle name="常规 4 11 2 5 2" xfId="13771"/>
    <cellStyle name="常规 4 11 2 5 2 2" xfId="32063"/>
    <cellStyle name="常规 4 11 2 5 3" xfId="19081"/>
    <cellStyle name="常规 4 11 2 5 4" xfId="27360"/>
    <cellStyle name="常规 4 11 2 6" xfId="13764"/>
    <cellStyle name="常规 4 11 2 6 2" xfId="32056"/>
    <cellStyle name="常规 4 11 2 7" xfId="19074"/>
    <cellStyle name="常规 4 11 2 8" xfId="23733"/>
    <cellStyle name="常规 4 11 3" xfId="2812"/>
    <cellStyle name="常规 4 11 3 2" xfId="8179"/>
    <cellStyle name="常规 4 11 3 2 2" xfId="13773"/>
    <cellStyle name="常规 4 11 3 2 2 2" xfId="32065"/>
    <cellStyle name="常规 4 11 3 2 3" xfId="19083"/>
    <cellStyle name="常规 4 11 3 2 4" xfId="27364"/>
    <cellStyle name="常规 4 11 3 3" xfId="13772"/>
    <cellStyle name="常规 4 11 3 3 2" xfId="32064"/>
    <cellStyle name="常规 4 11 3 4" xfId="19082"/>
    <cellStyle name="常规 4 11 3 5" xfId="23737"/>
    <cellStyle name="常规 4 11 4" xfId="2813"/>
    <cellStyle name="常规 4 11 4 2" xfId="8180"/>
    <cellStyle name="常规 4 11 4 2 2" xfId="13775"/>
    <cellStyle name="常规 4 11 4 2 2 2" xfId="32067"/>
    <cellStyle name="常规 4 11 4 2 3" xfId="19085"/>
    <cellStyle name="常规 4 11 4 2 4" xfId="27365"/>
    <cellStyle name="常规 4 11 4 3" xfId="13774"/>
    <cellStyle name="常规 4 11 4 3 2" xfId="32066"/>
    <cellStyle name="常规 4 11 4 4" xfId="19084"/>
    <cellStyle name="常规 4 11 4 5" xfId="23738"/>
    <cellStyle name="常规 4 11 5" xfId="8174"/>
    <cellStyle name="常规 4 11 5 2" xfId="13776"/>
    <cellStyle name="常规 4 11 5 2 2" xfId="32068"/>
    <cellStyle name="常规 4 11 5 3" xfId="19086"/>
    <cellStyle name="常规 4 11 5 4" xfId="27359"/>
    <cellStyle name="常规 4 11 6" xfId="13777"/>
    <cellStyle name="常规 4 11 6 2" xfId="19087"/>
    <cellStyle name="常规 4 11 6 3" xfId="32069"/>
    <cellStyle name="常规 4 11 7" xfId="13763"/>
    <cellStyle name="常规 4 11 7 2" xfId="32055"/>
    <cellStyle name="常规 4 11 8" xfId="19073"/>
    <cellStyle name="常规 4 11 9" xfId="23732"/>
    <cellStyle name="常规 4 12" xfId="2814"/>
    <cellStyle name="常规 4 12 10" xfId="19088"/>
    <cellStyle name="常规 4 12 11" xfId="23739"/>
    <cellStyle name="常规 4 12 2" xfId="2815"/>
    <cellStyle name="常规 4 12 2 2" xfId="2816"/>
    <cellStyle name="常规 4 12 2 2 2" xfId="8183"/>
    <cellStyle name="常规 4 12 2 2 2 2" xfId="13781"/>
    <cellStyle name="常规 4 12 2 2 2 2 2" xfId="32073"/>
    <cellStyle name="常规 4 12 2 2 2 3" xfId="19091"/>
    <cellStyle name="常规 4 12 2 2 2 4" xfId="27368"/>
    <cellStyle name="常规 4 12 2 2 3" xfId="13780"/>
    <cellStyle name="常规 4 12 2 2 3 2" xfId="32072"/>
    <cellStyle name="常规 4 12 2 2 4" xfId="19090"/>
    <cellStyle name="常规 4 12 2 2 5" xfId="23741"/>
    <cellStyle name="常规 4 12 2 3" xfId="2817"/>
    <cellStyle name="常规 4 12 2 3 2" xfId="8184"/>
    <cellStyle name="常规 4 12 2 3 2 2" xfId="13783"/>
    <cellStyle name="常规 4 12 2 3 2 2 2" xfId="32075"/>
    <cellStyle name="常规 4 12 2 3 2 3" xfId="19093"/>
    <cellStyle name="常规 4 12 2 3 2 4" xfId="27369"/>
    <cellStyle name="常规 4 12 2 3 3" xfId="13782"/>
    <cellStyle name="常规 4 12 2 3 3 2" xfId="32074"/>
    <cellStyle name="常规 4 12 2 3 4" xfId="19092"/>
    <cellStyle name="常规 4 12 2 3 5" xfId="23742"/>
    <cellStyle name="常规 4 12 2 4" xfId="2818"/>
    <cellStyle name="常规 4 12 2 4 2" xfId="8185"/>
    <cellStyle name="常规 4 12 2 4 2 2" xfId="13785"/>
    <cellStyle name="常规 4 12 2 4 2 2 2" xfId="32077"/>
    <cellStyle name="常规 4 12 2 4 2 3" xfId="19095"/>
    <cellStyle name="常规 4 12 2 4 2 4" xfId="27370"/>
    <cellStyle name="常规 4 12 2 4 3" xfId="13784"/>
    <cellStyle name="常规 4 12 2 4 3 2" xfId="32076"/>
    <cellStyle name="常规 4 12 2 4 4" xfId="19094"/>
    <cellStyle name="常规 4 12 2 4 5" xfId="23743"/>
    <cellStyle name="常规 4 12 2 5" xfId="8182"/>
    <cellStyle name="常规 4 12 2 5 2" xfId="13786"/>
    <cellStyle name="常规 4 12 2 5 2 2" xfId="32078"/>
    <cellStyle name="常规 4 12 2 5 3" xfId="19096"/>
    <cellStyle name="常规 4 12 2 5 4" xfId="27367"/>
    <cellStyle name="常规 4 12 2 6" xfId="13779"/>
    <cellStyle name="常规 4 12 2 6 2" xfId="32071"/>
    <cellStyle name="常规 4 12 2 7" xfId="19089"/>
    <cellStyle name="常规 4 12 2 8" xfId="23740"/>
    <cellStyle name="常规 4 12 3" xfId="2819"/>
    <cellStyle name="常规 4 12 3 2" xfId="2820"/>
    <cellStyle name="常规 4 12 3 2 2" xfId="8187"/>
    <cellStyle name="常规 4 12 3 2 2 2" xfId="13789"/>
    <cellStyle name="常规 4 12 3 2 2 2 2" xfId="32081"/>
    <cellStyle name="常规 4 12 3 2 2 3" xfId="19099"/>
    <cellStyle name="常规 4 12 3 2 2 4" xfId="27372"/>
    <cellStyle name="常规 4 12 3 2 3" xfId="13788"/>
    <cellStyle name="常规 4 12 3 2 3 2" xfId="32080"/>
    <cellStyle name="常规 4 12 3 2 4" xfId="19098"/>
    <cellStyle name="常规 4 12 3 2 5" xfId="23745"/>
    <cellStyle name="常规 4 12 3 3" xfId="2821"/>
    <cellStyle name="常规 4 12 3 3 2" xfId="8188"/>
    <cellStyle name="常规 4 12 3 3 2 2" xfId="13791"/>
    <cellStyle name="常规 4 12 3 3 2 2 2" xfId="32083"/>
    <cellStyle name="常规 4 12 3 3 2 3" xfId="19101"/>
    <cellStyle name="常规 4 12 3 3 2 4" xfId="27373"/>
    <cellStyle name="常规 4 12 3 3 3" xfId="13790"/>
    <cellStyle name="常规 4 12 3 3 3 2" xfId="32082"/>
    <cellStyle name="常规 4 12 3 3 4" xfId="19100"/>
    <cellStyle name="常规 4 12 3 3 5" xfId="23746"/>
    <cellStyle name="常规 4 12 3 4" xfId="8186"/>
    <cellStyle name="常规 4 12 3 4 2" xfId="13792"/>
    <cellStyle name="常规 4 12 3 4 2 2" xfId="32084"/>
    <cellStyle name="常规 4 12 3 4 3" xfId="19102"/>
    <cellStyle name="常规 4 12 3 4 4" xfId="27371"/>
    <cellStyle name="常规 4 12 3 5" xfId="13787"/>
    <cellStyle name="常规 4 12 3 5 2" xfId="32079"/>
    <cellStyle name="常规 4 12 3 6" xfId="19097"/>
    <cellStyle name="常规 4 12 3 7" xfId="23744"/>
    <cellStyle name="常规 4 12 4" xfId="2822"/>
    <cellStyle name="常规 4 12 4 2" xfId="8189"/>
    <cellStyle name="常规 4 12 4 2 2" xfId="13794"/>
    <cellStyle name="常规 4 12 4 2 2 2" xfId="32086"/>
    <cellStyle name="常规 4 12 4 2 3" xfId="19104"/>
    <cellStyle name="常规 4 12 4 2 4" xfId="27374"/>
    <cellStyle name="常规 4 12 4 3" xfId="13793"/>
    <cellStyle name="常规 4 12 4 3 2" xfId="32085"/>
    <cellStyle name="常规 4 12 4 4" xfId="19103"/>
    <cellStyle name="常规 4 12 4 5" xfId="23747"/>
    <cellStyle name="常规 4 12 5" xfId="2823"/>
    <cellStyle name="常规 4 12 5 2" xfId="8190"/>
    <cellStyle name="常规 4 12 5 2 2" xfId="13796"/>
    <cellStyle name="常规 4 12 5 2 2 2" xfId="32088"/>
    <cellStyle name="常规 4 12 5 2 3" xfId="19106"/>
    <cellStyle name="常规 4 12 5 2 4" xfId="27375"/>
    <cellStyle name="常规 4 12 5 3" xfId="13795"/>
    <cellStyle name="常规 4 12 5 3 2" xfId="32087"/>
    <cellStyle name="常规 4 12 5 4" xfId="19105"/>
    <cellStyle name="常规 4 12 5 5" xfId="23748"/>
    <cellStyle name="常规 4 12 6" xfId="2824"/>
    <cellStyle name="常规 4 12 6 2" xfId="8191"/>
    <cellStyle name="常规 4 12 6 2 2" xfId="13798"/>
    <cellStyle name="常规 4 12 6 2 2 2" xfId="32090"/>
    <cellStyle name="常规 4 12 6 2 3" xfId="19108"/>
    <cellStyle name="常规 4 12 6 2 4" xfId="27376"/>
    <cellStyle name="常规 4 12 6 3" xfId="13797"/>
    <cellStyle name="常规 4 12 6 3 2" xfId="32089"/>
    <cellStyle name="常规 4 12 6 4" xfId="19107"/>
    <cellStyle name="常规 4 12 6 5" xfId="23749"/>
    <cellStyle name="常规 4 12 7" xfId="8181"/>
    <cellStyle name="常规 4 12 7 2" xfId="13799"/>
    <cellStyle name="常规 4 12 7 2 2" xfId="32091"/>
    <cellStyle name="常规 4 12 7 3" xfId="19109"/>
    <cellStyle name="常规 4 12 7 4" xfId="27366"/>
    <cellStyle name="常规 4 12 8" xfId="13800"/>
    <cellStyle name="常规 4 12 8 2" xfId="19110"/>
    <cellStyle name="常规 4 12 8 3" xfId="32092"/>
    <cellStyle name="常规 4 12 9" xfId="13778"/>
    <cellStyle name="常规 4 12 9 2" xfId="32070"/>
    <cellStyle name="常规 4 13" xfId="2825"/>
    <cellStyle name="常规 4 13 2" xfId="2826"/>
    <cellStyle name="常规 4 13 2 2" xfId="8193"/>
    <cellStyle name="常规 4 13 2 2 2" xfId="13803"/>
    <cellStyle name="常规 4 13 2 2 2 2" xfId="32095"/>
    <cellStyle name="常规 4 13 2 2 3" xfId="19113"/>
    <cellStyle name="常规 4 13 2 2 4" xfId="27378"/>
    <cellStyle name="常规 4 13 2 3" xfId="13802"/>
    <cellStyle name="常规 4 13 2 3 2" xfId="32094"/>
    <cellStyle name="常规 4 13 2 4" xfId="19112"/>
    <cellStyle name="常规 4 13 2 5" xfId="23751"/>
    <cellStyle name="常规 4 13 3" xfId="2827"/>
    <cellStyle name="常规 4 13 3 2" xfId="8194"/>
    <cellStyle name="常规 4 13 3 2 2" xfId="13805"/>
    <cellStyle name="常规 4 13 3 2 2 2" xfId="32097"/>
    <cellStyle name="常规 4 13 3 2 3" xfId="19115"/>
    <cellStyle name="常规 4 13 3 2 4" xfId="27379"/>
    <cellStyle name="常规 4 13 3 3" xfId="13804"/>
    <cellStyle name="常规 4 13 3 3 2" xfId="32096"/>
    <cellStyle name="常规 4 13 3 4" xfId="19114"/>
    <cellStyle name="常规 4 13 3 5" xfId="23752"/>
    <cellStyle name="常规 4 13 4" xfId="2828"/>
    <cellStyle name="常规 4 13 4 2" xfId="8195"/>
    <cellStyle name="常规 4 13 4 2 2" xfId="13807"/>
    <cellStyle name="常规 4 13 4 2 2 2" xfId="32099"/>
    <cellStyle name="常规 4 13 4 2 3" xfId="19117"/>
    <cellStyle name="常规 4 13 4 2 4" xfId="27380"/>
    <cellStyle name="常规 4 13 4 3" xfId="13806"/>
    <cellStyle name="常规 4 13 4 3 2" xfId="32098"/>
    <cellStyle name="常规 4 13 4 4" xfId="19116"/>
    <cellStyle name="常规 4 13 4 5" xfId="23753"/>
    <cellStyle name="常规 4 13 5" xfId="8192"/>
    <cellStyle name="常规 4 13 5 2" xfId="13808"/>
    <cellStyle name="常规 4 13 5 2 2" xfId="32100"/>
    <cellStyle name="常规 4 13 5 3" xfId="19118"/>
    <cellStyle name="常规 4 13 5 4" xfId="27377"/>
    <cellStyle name="常规 4 13 6" xfId="13801"/>
    <cellStyle name="常规 4 13 6 2" xfId="32093"/>
    <cellStyle name="常规 4 13 7" xfId="19111"/>
    <cellStyle name="常规 4 13 8" xfId="23750"/>
    <cellStyle name="常规 4 14" xfId="2829"/>
    <cellStyle name="常规 4 14 2" xfId="8196"/>
    <cellStyle name="常规 4 14 2 2" xfId="13810"/>
    <cellStyle name="常规 4 14 2 2 2" xfId="32102"/>
    <cellStyle name="常规 4 14 2 3" xfId="19120"/>
    <cellStyle name="常规 4 14 2 4" xfId="27381"/>
    <cellStyle name="常规 4 14 3" xfId="13809"/>
    <cellStyle name="常规 4 14 3 2" xfId="32101"/>
    <cellStyle name="常规 4 14 4" xfId="19119"/>
    <cellStyle name="常规 4 14 5" xfId="23754"/>
    <cellStyle name="常规 4 15" xfId="2830"/>
    <cellStyle name="常规 4 15 2" xfId="8197"/>
    <cellStyle name="常规 4 15 2 2" xfId="13812"/>
    <cellStyle name="常规 4 15 2 2 2" xfId="32104"/>
    <cellStyle name="常规 4 15 2 3" xfId="19122"/>
    <cellStyle name="常规 4 15 2 4" xfId="27382"/>
    <cellStyle name="常规 4 15 3" xfId="13811"/>
    <cellStyle name="常规 4 15 3 2" xfId="32103"/>
    <cellStyle name="常规 4 15 4" xfId="19121"/>
    <cellStyle name="常规 4 15 5" xfId="23755"/>
    <cellStyle name="常规 4 16" xfId="8166"/>
    <cellStyle name="常规 4 16 2" xfId="13813"/>
    <cellStyle name="常规 4 16 2 2" xfId="32105"/>
    <cellStyle name="常规 4 16 3" xfId="19123"/>
    <cellStyle name="常规 4 16 4" xfId="27351"/>
    <cellStyle name="常规 4 17" xfId="13814"/>
    <cellStyle name="常规 4 17 2" xfId="19124"/>
    <cellStyle name="常规 4 17 3" xfId="32106"/>
    <cellStyle name="常规 4 18" xfId="13747"/>
    <cellStyle name="常规 4 18 2" xfId="32039"/>
    <cellStyle name="常规 4 19" xfId="19057"/>
    <cellStyle name="常规 4 2" xfId="2831"/>
    <cellStyle name="常规 4 2 10" xfId="2832"/>
    <cellStyle name="常规 4 2 10 2" xfId="8199"/>
    <cellStyle name="常规 4 2 10 2 2" xfId="13817"/>
    <cellStyle name="常规 4 2 10 2 2 2" xfId="32109"/>
    <cellStyle name="常规 4 2 10 2 3" xfId="19127"/>
    <cellStyle name="常规 4 2 10 2 4" xfId="27384"/>
    <cellStyle name="常规 4 2 10 3" xfId="13816"/>
    <cellStyle name="常规 4 2 10 3 2" xfId="32108"/>
    <cellStyle name="常规 4 2 10 4" xfId="19126"/>
    <cellStyle name="常规 4 2 10 5" xfId="23757"/>
    <cellStyle name="常规 4 2 11" xfId="2833"/>
    <cellStyle name="常规 4 2 11 2" xfId="8200"/>
    <cellStyle name="常规 4 2 11 2 2" xfId="13819"/>
    <cellStyle name="常规 4 2 11 2 2 2" xfId="32111"/>
    <cellStyle name="常规 4 2 11 2 3" xfId="19129"/>
    <cellStyle name="常规 4 2 11 2 4" xfId="27385"/>
    <cellStyle name="常规 4 2 11 3" xfId="13818"/>
    <cellStyle name="常规 4 2 11 3 2" xfId="32110"/>
    <cellStyle name="常规 4 2 11 4" xfId="19128"/>
    <cellStyle name="常规 4 2 11 5" xfId="23758"/>
    <cellStyle name="常规 4 2 12" xfId="8198"/>
    <cellStyle name="常规 4 2 12 2" xfId="13820"/>
    <cellStyle name="常规 4 2 12 2 2" xfId="32112"/>
    <cellStyle name="常规 4 2 12 3" xfId="19130"/>
    <cellStyle name="常规 4 2 12 4" xfId="27383"/>
    <cellStyle name="常规 4 2 13" xfId="13821"/>
    <cellStyle name="常规 4 2 13 2" xfId="19131"/>
    <cellStyle name="常规 4 2 13 3" xfId="32113"/>
    <cellStyle name="常规 4 2 14" xfId="13815"/>
    <cellStyle name="常规 4 2 14 2" xfId="32107"/>
    <cellStyle name="常规 4 2 15" xfId="19125"/>
    <cellStyle name="常规 4 2 16" xfId="23756"/>
    <cellStyle name="常规 4 2 2" xfId="2834"/>
    <cellStyle name="常规 4 2 2 10" xfId="8201"/>
    <cellStyle name="常规 4 2 2 10 2" xfId="13823"/>
    <cellStyle name="常规 4 2 2 10 2 2" xfId="32115"/>
    <cellStyle name="常规 4 2 2 10 3" xfId="19133"/>
    <cellStyle name="常规 4 2 2 10 4" xfId="27386"/>
    <cellStyle name="常规 4 2 2 11" xfId="13824"/>
    <cellStyle name="常规 4 2 2 11 2" xfId="19134"/>
    <cellStyle name="常规 4 2 2 11 3" xfId="32116"/>
    <cellStyle name="常规 4 2 2 12" xfId="13822"/>
    <cellStyle name="常规 4 2 2 12 2" xfId="32114"/>
    <cellStyle name="常规 4 2 2 13" xfId="19132"/>
    <cellStyle name="常规 4 2 2 14" xfId="23759"/>
    <cellStyle name="常规 4 2 2 2" xfId="2835"/>
    <cellStyle name="常规 4 2 2 2 10" xfId="13825"/>
    <cellStyle name="常规 4 2 2 2 10 2" xfId="32117"/>
    <cellStyle name="常规 4 2 2 2 11" xfId="19135"/>
    <cellStyle name="常规 4 2 2 2 12" xfId="23760"/>
    <cellStyle name="常规 4 2 2 2 2" xfId="2836"/>
    <cellStyle name="常规 4 2 2 2 2 2" xfId="2837"/>
    <cellStyle name="常规 4 2 2 2 2 2 2" xfId="8204"/>
    <cellStyle name="常规 4 2 2 2 2 2 2 2" xfId="13828"/>
    <cellStyle name="常规 4 2 2 2 2 2 2 2 2" xfId="32120"/>
    <cellStyle name="常规 4 2 2 2 2 2 2 3" xfId="19138"/>
    <cellStyle name="常规 4 2 2 2 2 2 2 4" xfId="27389"/>
    <cellStyle name="常规 4 2 2 2 2 2 3" xfId="13827"/>
    <cellStyle name="常规 4 2 2 2 2 2 3 2" xfId="32119"/>
    <cellStyle name="常规 4 2 2 2 2 2 4" xfId="19137"/>
    <cellStyle name="常规 4 2 2 2 2 2 5" xfId="23762"/>
    <cellStyle name="常规 4 2 2 2 2 3" xfId="8203"/>
    <cellStyle name="常规 4 2 2 2 2 3 2" xfId="13829"/>
    <cellStyle name="常规 4 2 2 2 2 3 2 2" xfId="32121"/>
    <cellStyle name="常规 4 2 2 2 2 3 3" xfId="19139"/>
    <cellStyle name="常规 4 2 2 2 2 3 4" xfId="27388"/>
    <cellStyle name="常规 4 2 2 2 2 4" xfId="13830"/>
    <cellStyle name="常规 4 2 2 2 2 4 2" xfId="19140"/>
    <cellStyle name="常规 4 2 2 2 2 4 3" xfId="32122"/>
    <cellStyle name="常规 4 2 2 2 2 5" xfId="13826"/>
    <cellStyle name="常规 4 2 2 2 2 5 2" xfId="32118"/>
    <cellStyle name="常规 4 2 2 2 2 6" xfId="19136"/>
    <cellStyle name="常规 4 2 2 2 2 7" xfId="23761"/>
    <cellStyle name="常规 4 2 2 2 3" xfId="2838"/>
    <cellStyle name="常规 4 2 2 2 3 2" xfId="2839"/>
    <cellStyle name="常规 4 2 2 2 3 2 2" xfId="8206"/>
    <cellStyle name="常规 4 2 2 2 3 2 2 2" xfId="13833"/>
    <cellStyle name="常规 4 2 2 2 3 2 2 2 2" xfId="32125"/>
    <cellStyle name="常规 4 2 2 2 3 2 2 3" xfId="19143"/>
    <cellStyle name="常规 4 2 2 2 3 2 2 4" xfId="27391"/>
    <cellStyle name="常规 4 2 2 2 3 2 3" xfId="13832"/>
    <cellStyle name="常规 4 2 2 2 3 2 3 2" xfId="32124"/>
    <cellStyle name="常规 4 2 2 2 3 2 4" xfId="19142"/>
    <cellStyle name="常规 4 2 2 2 3 2 5" xfId="23764"/>
    <cellStyle name="常规 4 2 2 2 3 3" xfId="8205"/>
    <cellStyle name="常规 4 2 2 2 3 3 2" xfId="13834"/>
    <cellStyle name="常规 4 2 2 2 3 3 2 2" xfId="32126"/>
    <cellStyle name="常规 4 2 2 2 3 3 3" xfId="19144"/>
    <cellStyle name="常规 4 2 2 2 3 3 4" xfId="27390"/>
    <cellStyle name="常规 4 2 2 2 3 4" xfId="13835"/>
    <cellStyle name="常规 4 2 2 2 3 4 2" xfId="19145"/>
    <cellStyle name="常规 4 2 2 2 3 4 3" xfId="32127"/>
    <cellStyle name="常规 4 2 2 2 3 5" xfId="13831"/>
    <cellStyle name="常规 4 2 2 2 3 5 2" xfId="32123"/>
    <cellStyle name="常规 4 2 2 2 3 6" xfId="19141"/>
    <cellStyle name="常规 4 2 2 2 3 7" xfId="23763"/>
    <cellStyle name="常规 4 2 2 2 4" xfId="2840"/>
    <cellStyle name="常规 4 2 2 2 4 2" xfId="2841"/>
    <cellStyle name="常规 4 2 2 2 4 2 2" xfId="2842"/>
    <cellStyle name="常规 4 2 2 2 4 2 2 2" xfId="8209"/>
    <cellStyle name="常规 4 2 2 2 4 2 2 2 2" xfId="13839"/>
    <cellStyle name="常规 4 2 2 2 4 2 2 2 2 2" xfId="32131"/>
    <cellStyle name="常规 4 2 2 2 4 2 2 2 3" xfId="19149"/>
    <cellStyle name="常规 4 2 2 2 4 2 2 2 4" xfId="27394"/>
    <cellStyle name="常规 4 2 2 2 4 2 2 3" xfId="13838"/>
    <cellStyle name="常规 4 2 2 2 4 2 2 3 2" xfId="32130"/>
    <cellStyle name="常规 4 2 2 2 4 2 2 4" xfId="19148"/>
    <cellStyle name="常规 4 2 2 2 4 2 2 5" xfId="23767"/>
    <cellStyle name="常规 4 2 2 2 4 2 3" xfId="2843"/>
    <cellStyle name="常规 4 2 2 2 4 2 3 2" xfId="8210"/>
    <cellStyle name="常规 4 2 2 2 4 2 3 2 2" xfId="13841"/>
    <cellStyle name="常规 4 2 2 2 4 2 3 2 2 2" xfId="32133"/>
    <cellStyle name="常规 4 2 2 2 4 2 3 2 3" xfId="19151"/>
    <cellStyle name="常规 4 2 2 2 4 2 3 2 4" xfId="27395"/>
    <cellStyle name="常规 4 2 2 2 4 2 3 3" xfId="13840"/>
    <cellStyle name="常规 4 2 2 2 4 2 3 3 2" xfId="32132"/>
    <cellStyle name="常规 4 2 2 2 4 2 3 4" xfId="19150"/>
    <cellStyle name="常规 4 2 2 2 4 2 3 5" xfId="23768"/>
    <cellStyle name="常规 4 2 2 2 4 2 4" xfId="2844"/>
    <cellStyle name="常规 4 2 2 2 4 2 4 2" xfId="8211"/>
    <cellStyle name="常规 4 2 2 2 4 2 4 2 2" xfId="13843"/>
    <cellStyle name="常规 4 2 2 2 4 2 4 2 2 2" xfId="32135"/>
    <cellStyle name="常规 4 2 2 2 4 2 4 2 3" xfId="19153"/>
    <cellStyle name="常规 4 2 2 2 4 2 4 2 4" xfId="27396"/>
    <cellStyle name="常规 4 2 2 2 4 2 4 3" xfId="13842"/>
    <cellStyle name="常规 4 2 2 2 4 2 4 3 2" xfId="32134"/>
    <cellStyle name="常规 4 2 2 2 4 2 4 4" xfId="19152"/>
    <cellStyle name="常规 4 2 2 2 4 2 4 5" xfId="23769"/>
    <cellStyle name="常规 4 2 2 2 4 2 5" xfId="8208"/>
    <cellStyle name="常规 4 2 2 2 4 2 5 2" xfId="13844"/>
    <cellStyle name="常规 4 2 2 2 4 2 5 2 2" xfId="32136"/>
    <cellStyle name="常规 4 2 2 2 4 2 5 3" xfId="19154"/>
    <cellStyle name="常规 4 2 2 2 4 2 5 4" xfId="27393"/>
    <cellStyle name="常规 4 2 2 2 4 2 6" xfId="13837"/>
    <cellStyle name="常规 4 2 2 2 4 2 6 2" xfId="32129"/>
    <cellStyle name="常规 4 2 2 2 4 2 7" xfId="19147"/>
    <cellStyle name="常规 4 2 2 2 4 2 8" xfId="23766"/>
    <cellStyle name="常规 4 2 2 2 4 3" xfId="2845"/>
    <cellStyle name="常规 4 2 2 2 4 3 2" xfId="8212"/>
    <cellStyle name="常规 4 2 2 2 4 3 2 2" xfId="13846"/>
    <cellStyle name="常规 4 2 2 2 4 3 2 2 2" xfId="32138"/>
    <cellStyle name="常规 4 2 2 2 4 3 2 3" xfId="19156"/>
    <cellStyle name="常规 4 2 2 2 4 3 2 4" xfId="27397"/>
    <cellStyle name="常规 4 2 2 2 4 3 3" xfId="13845"/>
    <cellStyle name="常规 4 2 2 2 4 3 3 2" xfId="32137"/>
    <cellStyle name="常规 4 2 2 2 4 3 4" xfId="19155"/>
    <cellStyle name="常规 4 2 2 2 4 3 5" xfId="23770"/>
    <cellStyle name="常规 4 2 2 2 4 4" xfId="2846"/>
    <cellStyle name="常规 4 2 2 2 4 4 2" xfId="8213"/>
    <cellStyle name="常规 4 2 2 2 4 4 2 2" xfId="13848"/>
    <cellStyle name="常规 4 2 2 2 4 4 2 2 2" xfId="32140"/>
    <cellStyle name="常规 4 2 2 2 4 4 2 3" xfId="19158"/>
    <cellStyle name="常规 4 2 2 2 4 4 2 4" xfId="27398"/>
    <cellStyle name="常规 4 2 2 2 4 4 3" xfId="13847"/>
    <cellStyle name="常规 4 2 2 2 4 4 3 2" xfId="32139"/>
    <cellStyle name="常规 4 2 2 2 4 4 4" xfId="19157"/>
    <cellStyle name="常规 4 2 2 2 4 4 5" xfId="23771"/>
    <cellStyle name="常规 4 2 2 2 4 5" xfId="8207"/>
    <cellStyle name="常规 4 2 2 2 4 5 2" xfId="13849"/>
    <cellStyle name="常规 4 2 2 2 4 5 2 2" xfId="32141"/>
    <cellStyle name="常规 4 2 2 2 4 5 3" xfId="19159"/>
    <cellStyle name="常规 4 2 2 2 4 5 4" xfId="27392"/>
    <cellStyle name="常规 4 2 2 2 4 6" xfId="13850"/>
    <cellStyle name="常规 4 2 2 2 4 6 2" xfId="19160"/>
    <cellStyle name="常规 4 2 2 2 4 6 3" xfId="32142"/>
    <cellStyle name="常规 4 2 2 2 4 7" xfId="13836"/>
    <cellStyle name="常规 4 2 2 2 4 7 2" xfId="32128"/>
    <cellStyle name="常规 4 2 2 2 4 8" xfId="19146"/>
    <cellStyle name="常规 4 2 2 2 4 9" xfId="23765"/>
    <cellStyle name="常规 4 2 2 2 5" xfId="2847"/>
    <cellStyle name="常规 4 2 2 2 5 2" xfId="2848"/>
    <cellStyle name="常规 4 2 2 2 5 2 2" xfId="8215"/>
    <cellStyle name="常规 4 2 2 2 5 2 2 2" xfId="13853"/>
    <cellStyle name="常规 4 2 2 2 5 2 2 2 2" xfId="32145"/>
    <cellStyle name="常规 4 2 2 2 5 2 2 3" xfId="19163"/>
    <cellStyle name="常规 4 2 2 2 5 2 2 4" xfId="27400"/>
    <cellStyle name="常规 4 2 2 2 5 2 3" xfId="13852"/>
    <cellStyle name="常规 4 2 2 2 5 2 3 2" xfId="32144"/>
    <cellStyle name="常规 4 2 2 2 5 2 4" xfId="19162"/>
    <cellStyle name="常规 4 2 2 2 5 2 5" xfId="23773"/>
    <cellStyle name="常规 4 2 2 2 5 3" xfId="2849"/>
    <cellStyle name="常规 4 2 2 2 5 3 2" xfId="8216"/>
    <cellStyle name="常规 4 2 2 2 5 3 2 2" xfId="13855"/>
    <cellStyle name="常规 4 2 2 2 5 3 2 2 2" xfId="32147"/>
    <cellStyle name="常规 4 2 2 2 5 3 2 3" xfId="19165"/>
    <cellStyle name="常规 4 2 2 2 5 3 2 4" xfId="27401"/>
    <cellStyle name="常规 4 2 2 2 5 3 3" xfId="13854"/>
    <cellStyle name="常规 4 2 2 2 5 3 3 2" xfId="32146"/>
    <cellStyle name="常规 4 2 2 2 5 3 4" xfId="19164"/>
    <cellStyle name="常规 4 2 2 2 5 3 5" xfId="23774"/>
    <cellStyle name="常规 4 2 2 2 5 4" xfId="8214"/>
    <cellStyle name="常规 4 2 2 2 5 4 2" xfId="13856"/>
    <cellStyle name="常规 4 2 2 2 5 4 2 2" xfId="32148"/>
    <cellStyle name="常规 4 2 2 2 5 4 3" xfId="19166"/>
    <cellStyle name="常规 4 2 2 2 5 4 4" xfId="27399"/>
    <cellStyle name="常规 4 2 2 2 5 5" xfId="13851"/>
    <cellStyle name="常规 4 2 2 2 5 5 2" xfId="32143"/>
    <cellStyle name="常规 4 2 2 2 5 6" xfId="19161"/>
    <cellStyle name="常规 4 2 2 2 5 7" xfId="23772"/>
    <cellStyle name="常规 4 2 2 2 6" xfId="2850"/>
    <cellStyle name="常规 4 2 2 2 6 2" xfId="8217"/>
    <cellStyle name="常规 4 2 2 2 6 2 2" xfId="13858"/>
    <cellStyle name="常规 4 2 2 2 6 2 2 2" xfId="32150"/>
    <cellStyle name="常规 4 2 2 2 6 2 3" xfId="19168"/>
    <cellStyle name="常规 4 2 2 2 6 2 4" xfId="27402"/>
    <cellStyle name="常规 4 2 2 2 6 3" xfId="13857"/>
    <cellStyle name="常规 4 2 2 2 6 3 2" xfId="32149"/>
    <cellStyle name="常规 4 2 2 2 6 4" xfId="19167"/>
    <cellStyle name="常规 4 2 2 2 6 5" xfId="23775"/>
    <cellStyle name="常规 4 2 2 2 7" xfId="2851"/>
    <cellStyle name="常规 4 2 2 2 7 2" xfId="8218"/>
    <cellStyle name="常规 4 2 2 2 7 2 2" xfId="13860"/>
    <cellStyle name="常规 4 2 2 2 7 2 2 2" xfId="32152"/>
    <cellStyle name="常规 4 2 2 2 7 2 3" xfId="19170"/>
    <cellStyle name="常规 4 2 2 2 7 2 4" xfId="27403"/>
    <cellStyle name="常规 4 2 2 2 7 3" xfId="13859"/>
    <cellStyle name="常规 4 2 2 2 7 3 2" xfId="32151"/>
    <cellStyle name="常规 4 2 2 2 7 4" xfId="19169"/>
    <cellStyle name="常规 4 2 2 2 7 5" xfId="23776"/>
    <cellStyle name="常规 4 2 2 2 8" xfId="8202"/>
    <cellStyle name="常规 4 2 2 2 8 2" xfId="13861"/>
    <cellStyle name="常规 4 2 2 2 8 2 2" xfId="32153"/>
    <cellStyle name="常规 4 2 2 2 8 3" xfId="19171"/>
    <cellStyle name="常规 4 2 2 2 8 4" xfId="27387"/>
    <cellStyle name="常规 4 2 2 2 9" xfId="13862"/>
    <cellStyle name="常规 4 2 2 2 9 2" xfId="19172"/>
    <cellStyle name="常规 4 2 2 2 9 3" xfId="32154"/>
    <cellStyle name="常规 4 2 2 3" xfId="2852"/>
    <cellStyle name="常规 4 2 2 3 2" xfId="2853"/>
    <cellStyle name="常规 4 2 2 3 2 2" xfId="2854"/>
    <cellStyle name="常规 4 2 2 3 2 2 2" xfId="8221"/>
    <cellStyle name="常规 4 2 2 3 2 2 2 2" xfId="13866"/>
    <cellStyle name="常规 4 2 2 3 2 2 2 2 2" xfId="32158"/>
    <cellStyle name="常规 4 2 2 3 2 2 2 3" xfId="19176"/>
    <cellStyle name="常规 4 2 2 3 2 2 2 4" xfId="27406"/>
    <cellStyle name="常规 4 2 2 3 2 2 3" xfId="13865"/>
    <cellStyle name="常规 4 2 2 3 2 2 3 2" xfId="32157"/>
    <cellStyle name="常规 4 2 2 3 2 2 4" xfId="19175"/>
    <cellStyle name="常规 4 2 2 3 2 2 5" xfId="23779"/>
    <cellStyle name="常规 4 2 2 3 2 3" xfId="2855"/>
    <cellStyle name="常规 4 2 2 3 2 3 2" xfId="8222"/>
    <cellStyle name="常规 4 2 2 3 2 3 2 2" xfId="13868"/>
    <cellStyle name="常规 4 2 2 3 2 3 2 2 2" xfId="32160"/>
    <cellStyle name="常规 4 2 2 3 2 3 2 3" xfId="19178"/>
    <cellStyle name="常规 4 2 2 3 2 3 2 4" xfId="27407"/>
    <cellStyle name="常规 4 2 2 3 2 3 3" xfId="13867"/>
    <cellStyle name="常规 4 2 2 3 2 3 3 2" xfId="32159"/>
    <cellStyle name="常规 4 2 2 3 2 3 4" xfId="19177"/>
    <cellStyle name="常规 4 2 2 3 2 3 5" xfId="23780"/>
    <cellStyle name="常规 4 2 2 3 2 4" xfId="2856"/>
    <cellStyle name="常规 4 2 2 3 2 4 2" xfId="8223"/>
    <cellStyle name="常规 4 2 2 3 2 4 2 2" xfId="13870"/>
    <cellStyle name="常规 4 2 2 3 2 4 2 2 2" xfId="32162"/>
    <cellStyle name="常规 4 2 2 3 2 4 2 3" xfId="19180"/>
    <cellStyle name="常规 4 2 2 3 2 4 2 4" xfId="27408"/>
    <cellStyle name="常规 4 2 2 3 2 4 3" xfId="13869"/>
    <cellStyle name="常规 4 2 2 3 2 4 3 2" xfId="32161"/>
    <cellStyle name="常规 4 2 2 3 2 4 4" xfId="19179"/>
    <cellStyle name="常规 4 2 2 3 2 4 5" xfId="23781"/>
    <cellStyle name="常规 4 2 2 3 2 5" xfId="8220"/>
    <cellStyle name="常规 4 2 2 3 2 5 2" xfId="13871"/>
    <cellStyle name="常规 4 2 2 3 2 5 2 2" xfId="32163"/>
    <cellStyle name="常规 4 2 2 3 2 5 3" xfId="19181"/>
    <cellStyle name="常规 4 2 2 3 2 5 4" xfId="27405"/>
    <cellStyle name="常规 4 2 2 3 2 6" xfId="13864"/>
    <cellStyle name="常规 4 2 2 3 2 6 2" xfId="32156"/>
    <cellStyle name="常规 4 2 2 3 2 7" xfId="19174"/>
    <cellStyle name="常规 4 2 2 3 2 8" xfId="23778"/>
    <cellStyle name="常规 4 2 2 3 3" xfId="2857"/>
    <cellStyle name="常规 4 2 2 3 3 2" xfId="8224"/>
    <cellStyle name="常规 4 2 2 3 3 2 2" xfId="13873"/>
    <cellStyle name="常规 4 2 2 3 3 2 2 2" xfId="32165"/>
    <cellStyle name="常规 4 2 2 3 3 2 3" xfId="19183"/>
    <cellStyle name="常规 4 2 2 3 3 2 4" xfId="27409"/>
    <cellStyle name="常规 4 2 2 3 3 3" xfId="13872"/>
    <cellStyle name="常规 4 2 2 3 3 3 2" xfId="32164"/>
    <cellStyle name="常规 4 2 2 3 3 4" xfId="19182"/>
    <cellStyle name="常规 4 2 2 3 3 5" xfId="23782"/>
    <cellStyle name="常规 4 2 2 3 4" xfId="2858"/>
    <cellStyle name="常规 4 2 2 3 4 2" xfId="8225"/>
    <cellStyle name="常规 4 2 2 3 4 2 2" xfId="13875"/>
    <cellStyle name="常规 4 2 2 3 4 2 2 2" xfId="32167"/>
    <cellStyle name="常规 4 2 2 3 4 2 3" xfId="19185"/>
    <cellStyle name="常规 4 2 2 3 4 2 4" xfId="27410"/>
    <cellStyle name="常规 4 2 2 3 4 3" xfId="13874"/>
    <cellStyle name="常规 4 2 2 3 4 3 2" xfId="32166"/>
    <cellStyle name="常规 4 2 2 3 4 4" xfId="19184"/>
    <cellStyle name="常规 4 2 2 3 4 5" xfId="23783"/>
    <cellStyle name="常规 4 2 2 3 5" xfId="8219"/>
    <cellStyle name="常规 4 2 2 3 5 2" xfId="13876"/>
    <cellStyle name="常规 4 2 2 3 5 2 2" xfId="32168"/>
    <cellStyle name="常规 4 2 2 3 5 3" xfId="19186"/>
    <cellStyle name="常规 4 2 2 3 5 4" xfId="27404"/>
    <cellStyle name="常规 4 2 2 3 6" xfId="13877"/>
    <cellStyle name="常规 4 2 2 3 6 2" xfId="19187"/>
    <cellStyle name="常规 4 2 2 3 6 3" xfId="32169"/>
    <cellStyle name="常规 4 2 2 3 7" xfId="13863"/>
    <cellStyle name="常规 4 2 2 3 7 2" xfId="32155"/>
    <cellStyle name="常规 4 2 2 3 8" xfId="19173"/>
    <cellStyle name="常规 4 2 2 3 9" xfId="23777"/>
    <cellStyle name="常规 4 2 2 4" xfId="2859"/>
    <cellStyle name="常规 4 2 2 4 2" xfId="2860"/>
    <cellStyle name="常规 4 2 2 4 2 2" xfId="2861"/>
    <cellStyle name="常规 4 2 2 4 2 2 2" xfId="8228"/>
    <cellStyle name="常规 4 2 2 4 2 2 2 2" xfId="13881"/>
    <cellStyle name="常规 4 2 2 4 2 2 2 2 2" xfId="32173"/>
    <cellStyle name="常规 4 2 2 4 2 2 2 3" xfId="19191"/>
    <cellStyle name="常规 4 2 2 4 2 2 2 4" xfId="27413"/>
    <cellStyle name="常规 4 2 2 4 2 2 3" xfId="13880"/>
    <cellStyle name="常规 4 2 2 4 2 2 3 2" xfId="32172"/>
    <cellStyle name="常规 4 2 2 4 2 2 4" xfId="19190"/>
    <cellStyle name="常规 4 2 2 4 2 2 5" xfId="23786"/>
    <cellStyle name="常规 4 2 2 4 2 3" xfId="2862"/>
    <cellStyle name="常规 4 2 2 4 2 3 2" xfId="8229"/>
    <cellStyle name="常规 4 2 2 4 2 3 2 2" xfId="13883"/>
    <cellStyle name="常规 4 2 2 4 2 3 2 2 2" xfId="32175"/>
    <cellStyle name="常规 4 2 2 4 2 3 2 3" xfId="19193"/>
    <cellStyle name="常规 4 2 2 4 2 3 2 4" xfId="27414"/>
    <cellStyle name="常规 4 2 2 4 2 3 3" xfId="13882"/>
    <cellStyle name="常规 4 2 2 4 2 3 3 2" xfId="32174"/>
    <cellStyle name="常规 4 2 2 4 2 3 4" xfId="19192"/>
    <cellStyle name="常规 4 2 2 4 2 3 5" xfId="23787"/>
    <cellStyle name="常规 4 2 2 4 2 4" xfId="2863"/>
    <cellStyle name="常规 4 2 2 4 2 4 2" xfId="8230"/>
    <cellStyle name="常规 4 2 2 4 2 4 2 2" xfId="13885"/>
    <cellStyle name="常规 4 2 2 4 2 4 2 2 2" xfId="32177"/>
    <cellStyle name="常规 4 2 2 4 2 4 2 3" xfId="19195"/>
    <cellStyle name="常规 4 2 2 4 2 4 2 4" xfId="27415"/>
    <cellStyle name="常规 4 2 2 4 2 4 3" xfId="13884"/>
    <cellStyle name="常规 4 2 2 4 2 4 3 2" xfId="32176"/>
    <cellStyle name="常规 4 2 2 4 2 4 4" xfId="19194"/>
    <cellStyle name="常规 4 2 2 4 2 4 5" xfId="23788"/>
    <cellStyle name="常规 4 2 2 4 2 5" xfId="8227"/>
    <cellStyle name="常规 4 2 2 4 2 5 2" xfId="13886"/>
    <cellStyle name="常规 4 2 2 4 2 5 2 2" xfId="32178"/>
    <cellStyle name="常规 4 2 2 4 2 5 3" xfId="19196"/>
    <cellStyle name="常规 4 2 2 4 2 5 4" xfId="27412"/>
    <cellStyle name="常规 4 2 2 4 2 6" xfId="13879"/>
    <cellStyle name="常规 4 2 2 4 2 6 2" xfId="32171"/>
    <cellStyle name="常规 4 2 2 4 2 7" xfId="19189"/>
    <cellStyle name="常规 4 2 2 4 2 8" xfId="23785"/>
    <cellStyle name="常规 4 2 2 4 3" xfId="2864"/>
    <cellStyle name="常规 4 2 2 4 3 2" xfId="8231"/>
    <cellStyle name="常规 4 2 2 4 3 2 2" xfId="13888"/>
    <cellStyle name="常规 4 2 2 4 3 2 2 2" xfId="32180"/>
    <cellStyle name="常规 4 2 2 4 3 2 3" xfId="19198"/>
    <cellStyle name="常规 4 2 2 4 3 2 4" xfId="27416"/>
    <cellStyle name="常规 4 2 2 4 3 3" xfId="13887"/>
    <cellStyle name="常规 4 2 2 4 3 3 2" xfId="32179"/>
    <cellStyle name="常规 4 2 2 4 3 4" xfId="19197"/>
    <cellStyle name="常规 4 2 2 4 3 5" xfId="23789"/>
    <cellStyle name="常规 4 2 2 4 4" xfId="2865"/>
    <cellStyle name="常规 4 2 2 4 4 2" xfId="8232"/>
    <cellStyle name="常规 4 2 2 4 4 2 2" xfId="13890"/>
    <cellStyle name="常规 4 2 2 4 4 2 2 2" xfId="32182"/>
    <cellStyle name="常规 4 2 2 4 4 2 3" xfId="19200"/>
    <cellStyle name="常规 4 2 2 4 4 2 4" xfId="27417"/>
    <cellStyle name="常规 4 2 2 4 4 3" xfId="13889"/>
    <cellStyle name="常规 4 2 2 4 4 3 2" xfId="32181"/>
    <cellStyle name="常规 4 2 2 4 4 4" xfId="19199"/>
    <cellStyle name="常规 4 2 2 4 4 5" xfId="23790"/>
    <cellStyle name="常规 4 2 2 4 5" xfId="8226"/>
    <cellStyle name="常规 4 2 2 4 5 2" xfId="13891"/>
    <cellStyle name="常规 4 2 2 4 5 2 2" xfId="32183"/>
    <cellStyle name="常规 4 2 2 4 5 3" xfId="19201"/>
    <cellStyle name="常规 4 2 2 4 5 4" xfId="27411"/>
    <cellStyle name="常规 4 2 2 4 6" xfId="13892"/>
    <cellStyle name="常规 4 2 2 4 6 2" xfId="19202"/>
    <cellStyle name="常规 4 2 2 4 6 3" xfId="32184"/>
    <cellStyle name="常规 4 2 2 4 7" xfId="13878"/>
    <cellStyle name="常规 4 2 2 4 7 2" xfId="32170"/>
    <cellStyle name="常规 4 2 2 4 8" xfId="19188"/>
    <cellStyle name="常规 4 2 2 4 9" xfId="23784"/>
    <cellStyle name="常规 4 2 2 5" xfId="2866"/>
    <cellStyle name="常规 4 2 2 5 2" xfId="2867"/>
    <cellStyle name="常规 4 2 2 5 2 2" xfId="2868"/>
    <cellStyle name="常规 4 2 2 5 2 2 2" xfId="8235"/>
    <cellStyle name="常规 4 2 2 5 2 2 2 2" xfId="13896"/>
    <cellStyle name="常规 4 2 2 5 2 2 2 2 2" xfId="32188"/>
    <cellStyle name="常规 4 2 2 5 2 2 2 3" xfId="19206"/>
    <cellStyle name="常规 4 2 2 5 2 2 2 4" xfId="27420"/>
    <cellStyle name="常规 4 2 2 5 2 2 3" xfId="13895"/>
    <cellStyle name="常规 4 2 2 5 2 2 3 2" xfId="32187"/>
    <cellStyle name="常规 4 2 2 5 2 2 4" xfId="19205"/>
    <cellStyle name="常规 4 2 2 5 2 2 5" xfId="23793"/>
    <cellStyle name="常规 4 2 2 5 2 3" xfId="2869"/>
    <cellStyle name="常规 4 2 2 5 2 3 2" xfId="8236"/>
    <cellStyle name="常规 4 2 2 5 2 3 2 2" xfId="13898"/>
    <cellStyle name="常规 4 2 2 5 2 3 2 2 2" xfId="32190"/>
    <cellStyle name="常规 4 2 2 5 2 3 2 3" xfId="19208"/>
    <cellStyle name="常规 4 2 2 5 2 3 2 4" xfId="27421"/>
    <cellStyle name="常规 4 2 2 5 2 3 3" xfId="13897"/>
    <cellStyle name="常规 4 2 2 5 2 3 3 2" xfId="32189"/>
    <cellStyle name="常规 4 2 2 5 2 3 4" xfId="19207"/>
    <cellStyle name="常规 4 2 2 5 2 3 5" xfId="23794"/>
    <cellStyle name="常规 4 2 2 5 2 4" xfId="2870"/>
    <cellStyle name="常规 4 2 2 5 2 4 2" xfId="8237"/>
    <cellStyle name="常规 4 2 2 5 2 4 2 2" xfId="13900"/>
    <cellStyle name="常规 4 2 2 5 2 4 2 2 2" xfId="32192"/>
    <cellStyle name="常规 4 2 2 5 2 4 2 3" xfId="19210"/>
    <cellStyle name="常规 4 2 2 5 2 4 2 4" xfId="27422"/>
    <cellStyle name="常规 4 2 2 5 2 4 3" xfId="13899"/>
    <cellStyle name="常规 4 2 2 5 2 4 3 2" xfId="32191"/>
    <cellStyle name="常规 4 2 2 5 2 4 4" xfId="19209"/>
    <cellStyle name="常规 4 2 2 5 2 4 5" xfId="23795"/>
    <cellStyle name="常规 4 2 2 5 2 5" xfId="8234"/>
    <cellStyle name="常规 4 2 2 5 2 5 2" xfId="13901"/>
    <cellStyle name="常规 4 2 2 5 2 5 2 2" xfId="32193"/>
    <cellStyle name="常规 4 2 2 5 2 5 3" xfId="19211"/>
    <cellStyle name="常规 4 2 2 5 2 5 4" xfId="27419"/>
    <cellStyle name="常规 4 2 2 5 2 6" xfId="13894"/>
    <cellStyle name="常规 4 2 2 5 2 6 2" xfId="32186"/>
    <cellStyle name="常规 4 2 2 5 2 7" xfId="19204"/>
    <cellStyle name="常规 4 2 2 5 2 8" xfId="23792"/>
    <cellStyle name="常规 4 2 2 5 3" xfId="2871"/>
    <cellStyle name="常规 4 2 2 5 3 2" xfId="8238"/>
    <cellStyle name="常规 4 2 2 5 3 2 2" xfId="13903"/>
    <cellStyle name="常规 4 2 2 5 3 2 2 2" xfId="32195"/>
    <cellStyle name="常规 4 2 2 5 3 2 3" xfId="19213"/>
    <cellStyle name="常规 4 2 2 5 3 2 4" xfId="27423"/>
    <cellStyle name="常规 4 2 2 5 3 3" xfId="13902"/>
    <cellStyle name="常规 4 2 2 5 3 3 2" xfId="32194"/>
    <cellStyle name="常规 4 2 2 5 3 4" xfId="19212"/>
    <cellStyle name="常规 4 2 2 5 3 5" xfId="23796"/>
    <cellStyle name="常规 4 2 2 5 4" xfId="2872"/>
    <cellStyle name="常规 4 2 2 5 4 2" xfId="8239"/>
    <cellStyle name="常规 4 2 2 5 4 2 2" xfId="13905"/>
    <cellStyle name="常规 4 2 2 5 4 2 2 2" xfId="32197"/>
    <cellStyle name="常规 4 2 2 5 4 2 3" xfId="19215"/>
    <cellStyle name="常规 4 2 2 5 4 2 4" xfId="27424"/>
    <cellStyle name="常规 4 2 2 5 4 3" xfId="13904"/>
    <cellStyle name="常规 4 2 2 5 4 3 2" xfId="32196"/>
    <cellStyle name="常规 4 2 2 5 4 4" xfId="19214"/>
    <cellStyle name="常规 4 2 2 5 4 5" xfId="23797"/>
    <cellStyle name="常规 4 2 2 5 5" xfId="8233"/>
    <cellStyle name="常规 4 2 2 5 5 2" xfId="13906"/>
    <cellStyle name="常规 4 2 2 5 5 2 2" xfId="32198"/>
    <cellStyle name="常规 4 2 2 5 5 3" xfId="19216"/>
    <cellStyle name="常规 4 2 2 5 5 4" xfId="27418"/>
    <cellStyle name="常规 4 2 2 5 6" xfId="13907"/>
    <cellStyle name="常规 4 2 2 5 6 2" xfId="19217"/>
    <cellStyle name="常规 4 2 2 5 6 3" xfId="32199"/>
    <cellStyle name="常规 4 2 2 5 7" xfId="13893"/>
    <cellStyle name="常规 4 2 2 5 7 2" xfId="32185"/>
    <cellStyle name="常规 4 2 2 5 8" xfId="19203"/>
    <cellStyle name="常规 4 2 2 5 9" xfId="23791"/>
    <cellStyle name="常规 4 2 2 6" xfId="2873"/>
    <cellStyle name="常规 4 2 2 6 2" xfId="2874"/>
    <cellStyle name="常规 4 2 2 6 2 2" xfId="2875"/>
    <cellStyle name="常规 4 2 2 6 2 2 2" xfId="8242"/>
    <cellStyle name="常规 4 2 2 6 2 2 2 2" xfId="13911"/>
    <cellStyle name="常规 4 2 2 6 2 2 2 2 2" xfId="32203"/>
    <cellStyle name="常规 4 2 2 6 2 2 2 3" xfId="19221"/>
    <cellStyle name="常规 4 2 2 6 2 2 2 4" xfId="27427"/>
    <cellStyle name="常规 4 2 2 6 2 2 3" xfId="13910"/>
    <cellStyle name="常规 4 2 2 6 2 2 3 2" xfId="32202"/>
    <cellStyle name="常规 4 2 2 6 2 2 4" xfId="19220"/>
    <cellStyle name="常规 4 2 2 6 2 2 5" xfId="23800"/>
    <cellStyle name="常规 4 2 2 6 2 3" xfId="2876"/>
    <cellStyle name="常规 4 2 2 6 2 3 2" xfId="8243"/>
    <cellStyle name="常规 4 2 2 6 2 3 2 2" xfId="13913"/>
    <cellStyle name="常规 4 2 2 6 2 3 2 2 2" xfId="32205"/>
    <cellStyle name="常规 4 2 2 6 2 3 2 3" xfId="19223"/>
    <cellStyle name="常规 4 2 2 6 2 3 2 4" xfId="27428"/>
    <cellStyle name="常规 4 2 2 6 2 3 3" xfId="13912"/>
    <cellStyle name="常规 4 2 2 6 2 3 3 2" xfId="32204"/>
    <cellStyle name="常规 4 2 2 6 2 3 4" xfId="19222"/>
    <cellStyle name="常规 4 2 2 6 2 3 5" xfId="23801"/>
    <cellStyle name="常规 4 2 2 6 2 4" xfId="2877"/>
    <cellStyle name="常规 4 2 2 6 2 4 2" xfId="8244"/>
    <cellStyle name="常规 4 2 2 6 2 4 2 2" xfId="13915"/>
    <cellStyle name="常规 4 2 2 6 2 4 2 2 2" xfId="32207"/>
    <cellStyle name="常规 4 2 2 6 2 4 2 3" xfId="19225"/>
    <cellStyle name="常规 4 2 2 6 2 4 2 4" xfId="27429"/>
    <cellStyle name="常规 4 2 2 6 2 4 3" xfId="13914"/>
    <cellStyle name="常规 4 2 2 6 2 4 3 2" xfId="32206"/>
    <cellStyle name="常规 4 2 2 6 2 4 4" xfId="19224"/>
    <cellStyle name="常规 4 2 2 6 2 4 5" xfId="23802"/>
    <cellStyle name="常规 4 2 2 6 2 5" xfId="8241"/>
    <cellStyle name="常规 4 2 2 6 2 5 2" xfId="13916"/>
    <cellStyle name="常规 4 2 2 6 2 5 2 2" xfId="32208"/>
    <cellStyle name="常规 4 2 2 6 2 5 3" xfId="19226"/>
    <cellStyle name="常规 4 2 2 6 2 5 4" xfId="27426"/>
    <cellStyle name="常规 4 2 2 6 2 6" xfId="13909"/>
    <cellStyle name="常规 4 2 2 6 2 6 2" xfId="32201"/>
    <cellStyle name="常规 4 2 2 6 2 7" xfId="19219"/>
    <cellStyle name="常规 4 2 2 6 2 8" xfId="23799"/>
    <cellStyle name="常规 4 2 2 6 3" xfId="2878"/>
    <cellStyle name="常规 4 2 2 6 3 2" xfId="8245"/>
    <cellStyle name="常规 4 2 2 6 3 2 2" xfId="13918"/>
    <cellStyle name="常规 4 2 2 6 3 2 2 2" xfId="32210"/>
    <cellStyle name="常规 4 2 2 6 3 2 3" xfId="19228"/>
    <cellStyle name="常规 4 2 2 6 3 2 4" xfId="27430"/>
    <cellStyle name="常规 4 2 2 6 3 3" xfId="13917"/>
    <cellStyle name="常规 4 2 2 6 3 3 2" xfId="32209"/>
    <cellStyle name="常规 4 2 2 6 3 4" xfId="19227"/>
    <cellStyle name="常规 4 2 2 6 3 5" xfId="23803"/>
    <cellStyle name="常规 4 2 2 6 4" xfId="2879"/>
    <cellStyle name="常规 4 2 2 6 4 2" xfId="8246"/>
    <cellStyle name="常规 4 2 2 6 4 2 2" xfId="13920"/>
    <cellStyle name="常规 4 2 2 6 4 2 2 2" xfId="32212"/>
    <cellStyle name="常规 4 2 2 6 4 2 3" xfId="19230"/>
    <cellStyle name="常规 4 2 2 6 4 2 4" xfId="27431"/>
    <cellStyle name="常规 4 2 2 6 4 3" xfId="13919"/>
    <cellStyle name="常规 4 2 2 6 4 3 2" xfId="32211"/>
    <cellStyle name="常规 4 2 2 6 4 4" xfId="19229"/>
    <cellStyle name="常规 4 2 2 6 4 5" xfId="23804"/>
    <cellStyle name="常规 4 2 2 6 5" xfId="8240"/>
    <cellStyle name="常规 4 2 2 6 5 2" xfId="13921"/>
    <cellStyle name="常规 4 2 2 6 5 2 2" xfId="32213"/>
    <cellStyle name="常规 4 2 2 6 5 3" xfId="19231"/>
    <cellStyle name="常规 4 2 2 6 5 4" xfId="27425"/>
    <cellStyle name="常规 4 2 2 6 6" xfId="13922"/>
    <cellStyle name="常规 4 2 2 6 6 2" xfId="19232"/>
    <cellStyle name="常规 4 2 2 6 6 3" xfId="32214"/>
    <cellStyle name="常规 4 2 2 6 7" xfId="13908"/>
    <cellStyle name="常规 4 2 2 6 7 2" xfId="32200"/>
    <cellStyle name="常规 4 2 2 6 8" xfId="19218"/>
    <cellStyle name="常规 4 2 2 6 9" xfId="23798"/>
    <cellStyle name="常规 4 2 2 7" xfId="2880"/>
    <cellStyle name="常规 4 2 2 7 2" xfId="2881"/>
    <cellStyle name="常规 4 2 2 7 2 2" xfId="8248"/>
    <cellStyle name="常规 4 2 2 7 2 2 2" xfId="13925"/>
    <cellStyle name="常规 4 2 2 7 2 2 2 2" xfId="32217"/>
    <cellStyle name="常规 4 2 2 7 2 2 3" xfId="19235"/>
    <cellStyle name="常规 4 2 2 7 2 2 4" xfId="27433"/>
    <cellStyle name="常规 4 2 2 7 2 3" xfId="13924"/>
    <cellStyle name="常规 4 2 2 7 2 3 2" xfId="32216"/>
    <cellStyle name="常规 4 2 2 7 2 4" xfId="19234"/>
    <cellStyle name="常规 4 2 2 7 2 5" xfId="23806"/>
    <cellStyle name="常规 4 2 2 7 3" xfId="2882"/>
    <cellStyle name="常规 4 2 2 7 3 2" xfId="8249"/>
    <cellStyle name="常规 4 2 2 7 3 2 2" xfId="13927"/>
    <cellStyle name="常规 4 2 2 7 3 2 2 2" xfId="32219"/>
    <cellStyle name="常规 4 2 2 7 3 2 3" xfId="19237"/>
    <cellStyle name="常规 4 2 2 7 3 2 4" xfId="27434"/>
    <cellStyle name="常规 4 2 2 7 3 3" xfId="13926"/>
    <cellStyle name="常规 4 2 2 7 3 3 2" xfId="32218"/>
    <cellStyle name="常规 4 2 2 7 3 4" xfId="19236"/>
    <cellStyle name="常规 4 2 2 7 3 5" xfId="23807"/>
    <cellStyle name="常规 4 2 2 7 4" xfId="2883"/>
    <cellStyle name="常规 4 2 2 7 4 2" xfId="8250"/>
    <cellStyle name="常规 4 2 2 7 4 2 2" xfId="13929"/>
    <cellStyle name="常规 4 2 2 7 4 2 2 2" xfId="32221"/>
    <cellStyle name="常规 4 2 2 7 4 2 3" xfId="19239"/>
    <cellStyle name="常规 4 2 2 7 4 2 4" xfId="27435"/>
    <cellStyle name="常规 4 2 2 7 4 3" xfId="13928"/>
    <cellStyle name="常规 4 2 2 7 4 3 2" xfId="32220"/>
    <cellStyle name="常规 4 2 2 7 4 4" xfId="19238"/>
    <cellStyle name="常规 4 2 2 7 4 5" xfId="23808"/>
    <cellStyle name="常规 4 2 2 7 5" xfId="8247"/>
    <cellStyle name="常规 4 2 2 7 5 2" xfId="13930"/>
    <cellStyle name="常规 4 2 2 7 5 2 2" xfId="32222"/>
    <cellStyle name="常规 4 2 2 7 5 3" xfId="19240"/>
    <cellStyle name="常规 4 2 2 7 5 4" xfId="27432"/>
    <cellStyle name="常规 4 2 2 7 6" xfId="13923"/>
    <cellStyle name="常规 4 2 2 7 6 2" xfId="32215"/>
    <cellStyle name="常规 4 2 2 7 7" xfId="19233"/>
    <cellStyle name="常规 4 2 2 7 8" xfId="23805"/>
    <cellStyle name="常规 4 2 2 8" xfId="2884"/>
    <cellStyle name="常规 4 2 2 8 2" xfId="8251"/>
    <cellStyle name="常规 4 2 2 8 2 2" xfId="13932"/>
    <cellStyle name="常规 4 2 2 8 2 2 2" xfId="32224"/>
    <cellStyle name="常规 4 2 2 8 2 3" xfId="19242"/>
    <cellStyle name="常规 4 2 2 8 2 4" xfId="27436"/>
    <cellStyle name="常规 4 2 2 8 3" xfId="13931"/>
    <cellStyle name="常规 4 2 2 8 3 2" xfId="32223"/>
    <cellStyle name="常规 4 2 2 8 4" xfId="19241"/>
    <cellStyle name="常规 4 2 2 8 5" xfId="23809"/>
    <cellStyle name="常规 4 2 2 9" xfId="2885"/>
    <cellStyle name="常规 4 2 2 9 2" xfId="8252"/>
    <cellStyle name="常规 4 2 2 9 2 2" xfId="13934"/>
    <cellStyle name="常规 4 2 2 9 2 2 2" xfId="32226"/>
    <cellStyle name="常规 4 2 2 9 2 3" xfId="19244"/>
    <cellStyle name="常规 4 2 2 9 2 4" xfId="27437"/>
    <cellStyle name="常规 4 2 2 9 3" xfId="13933"/>
    <cellStyle name="常规 4 2 2 9 3 2" xfId="32225"/>
    <cellStyle name="常规 4 2 2 9 4" xfId="19243"/>
    <cellStyle name="常规 4 2 2 9 5" xfId="23810"/>
    <cellStyle name="常规 4 2 3" xfId="2886"/>
    <cellStyle name="常规 4 2 3 2" xfId="13936"/>
    <cellStyle name="常规 4 2 3 2 2" xfId="19246"/>
    <cellStyle name="常规 4 2 3 2 3" xfId="32228"/>
    <cellStyle name="常规 4 2 3 3" xfId="13935"/>
    <cellStyle name="常规 4 2 3 3 2" xfId="32227"/>
    <cellStyle name="常规 4 2 3 4" xfId="19245"/>
    <cellStyle name="常规 4 2 3 5" xfId="23811"/>
    <cellStyle name="常规 4 2 4" xfId="2887"/>
    <cellStyle name="常规 4 2 4 10" xfId="13937"/>
    <cellStyle name="常规 4 2 4 10 2" xfId="32229"/>
    <cellStyle name="常规 4 2 4 11" xfId="19247"/>
    <cellStyle name="常规 4 2 4 12" xfId="23812"/>
    <cellStyle name="常规 4 2 4 2" xfId="2888"/>
    <cellStyle name="常规 4 2 4 2 2" xfId="2889"/>
    <cellStyle name="常规 4 2 4 2 2 2" xfId="8255"/>
    <cellStyle name="常规 4 2 4 2 2 2 2" xfId="13940"/>
    <cellStyle name="常规 4 2 4 2 2 2 2 2" xfId="32232"/>
    <cellStyle name="常规 4 2 4 2 2 2 3" xfId="19250"/>
    <cellStyle name="常规 4 2 4 2 2 2 4" xfId="27440"/>
    <cellStyle name="常规 4 2 4 2 2 3" xfId="13939"/>
    <cellStyle name="常规 4 2 4 2 2 3 2" xfId="32231"/>
    <cellStyle name="常规 4 2 4 2 2 4" xfId="19249"/>
    <cellStyle name="常规 4 2 4 2 2 5" xfId="23814"/>
    <cellStyle name="常规 4 2 4 2 3" xfId="8254"/>
    <cellStyle name="常规 4 2 4 2 3 2" xfId="13941"/>
    <cellStyle name="常规 4 2 4 2 3 2 2" xfId="32233"/>
    <cellStyle name="常规 4 2 4 2 3 3" xfId="19251"/>
    <cellStyle name="常规 4 2 4 2 3 4" xfId="27439"/>
    <cellStyle name="常规 4 2 4 2 4" xfId="13942"/>
    <cellStyle name="常规 4 2 4 2 4 2" xfId="19252"/>
    <cellStyle name="常规 4 2 4 2 4 3" xfId="32234"/>
    <cellStyle name="常规 4 2 4 2 5" xfId="13938"/>
    <cellStyle name="常规 4 2 4 2 5 2" xfId="32230"/>
    <cellStyle name="常规 4 2 4 2 6" xfId="19248"/>
    <cellStyle name="常规 4 2 4 2 7" xfId="23813"/>
    <cellStyle name="常规 4 2 4 3" xfId="2890"/>
    <cellStyle name="常规 4 2 4 3 2" xfId="2891"/>
    <cellStyle name="常规 4 2 4 3 2 2" xfId="8257"/>
    <cellStyle name="常规 4 2 4 3 2 2 2" xfId="13945"/>
    <cellStyle name="常规 4 2 4 3 2 2 2 2" xfId="32237"/>
    <cellStyle name="常规 4 2 4 3 2 2 3" xfId="19255"/>
    <cellStyle name="常规 4 2 4 3 2 2 4" xfId="27442"/>
    <cellStyle name="常规 4 2 4 3 2 3" xfId="13944"/>
    <cellStyle name="常规 4 2 4 3 2 3 2" xfId="32236"/>
    <cellStyle name="常规 4 2 4 3 2 4" xfId="19254"/>
    <cellStyle name="常规 4 2 4 3 2 5" xfId="23816"/>
    <cellStyle name="常规 4 2 4 3 3" xfId="8256"/>
    <cellStyle name="常规 4 2 4 3 3 2" xfId="13946"/>
    <cellStyle name="常规 4 2 4 3 3 2 2" xfId="32238"/>
    <cellStyle name="常规 4 2 4 3 3 3" xfId="19256"/>
    <cellStyle name="常规 4 2 4 3 3 4" xfId="27441"/>
    <cellStyle name="常规 4 2 4 3 4" xfId="13947"/>
    <cellStyle name="常规 4 2 4 3 4 2" xfId="19257"/>
    <cellStyle name="常规 4 2 4 3 4 3" xfId="32239"/>
    <cellStyle name="常规 4 2 4 3 5" xfId="13943"/>
    <cellStyle name="常规 4 2 4 3 5 2" xfId="32235"/>
    <cellStyle name="常规 4 2 4 3 6" xfId="19253"/>
    <cellStyle name="常规 4 2 4 3 7" xfId="23815"/>
    <cellStyle name="常规 4 2 4 4" xfId="2892"/>
    <cellStyle name="常规 4 2 4 4 2" xfId="2893"/>
    <cellStyle name="常规 4 2 4 4 2 2" xfId="2894"/>
    <cellStyle name="常规 4 2 4 4 2 2 2" xfId="8260"/>
    <cellStyle name="常规 4 2 4 4 2 2 2 2" xfId="13951"/>
    <cellStyle name="常规 4 2 4 4 2 2 2 2 2" xfId="32243"/>
    <cellStyle name="常规 4 2 4 4 2 2 2 3" xfId="19261"/>
    <cellStyle name="常规 4 2 4 4 2 2 2 4" xfId="27445"/>
    <cellStyle name="常规 4 2 4 4 2 2 3" xfId="13950"/>
    <cellStyle name="常规 4 2 4 4 2 2 3 2" xfId="32242"/>
    <cellStyle name="常规 4 2 4 4 2 2 4" xfId="19260"/>
    <cellStyle name="常规 4 2 4 4 2 2 5" xfId="23819"/>
    <cellStyle name="常规 4 2 4 4 2 3" xfId="2895"/>
    <cellStyle name="常规 4 2 4 4 2 3 2" xfId="8261"/>
    <cellStyle name="常规 4 2 4 4 2 3 2 2" xfId="13953"/>
    <cellStyle name="常规 4 2 4 4 2 3 2 2 2" xfId="32245"/>
    <cellStyle name="常规 4 2 4 4 2 3 2 3" xfId="19263"/>
    <cellStyle name="常规 4 2 4 4 2 3 2 4" xfId="27446"/>
    <cellStyle name="常规 4 2 4 4 2 3 3" xfId="13952"/>
    <cellStyle name="常规 4 2 4 4 2 3 3 2" xfId="32244"/>
    <cellStyle name="常规 4 2 4 4 2 3 4" xfId="19262"/>
    <cellStyle name="常规 4 2 4 4 2 3 5" xfId="23820"/>
    <cellStyle name="常规 4 2 4 4 2 4" xfId="2896"/>
    <cellStyle name="常规 4 2 4 4 2 4 2" xfId="8262"/>
    <cellStyle name="常规 4 2 4 4 2 4 2 2" xfId="13955"/>
    <cellStyle name="常规 4 2 4 4 2 4 2 2 2" xfId="32247"/>
    <cellStyle name="常规 4 2 4 4 2 4 2 3" xfId="19265"/>
    <cellStyle name="常规 4 2 4 4 2 4 2 4" xfId="27447"/>
    <cellStyle name="常规 4 2 4 4 2 4 3" xfId="13954"/>
    <cellStyle name="常规 4 2 4 4 2 4 3 2" xfId="32246"/>
    <cellStyle name="常规 4 2 4 4 2 4 4" xfId="19264"/>
    <cellStyle name="常规 4 2 4 4 2 4 5" xfId="23821"/>
    <cellStyle name="常规 4 2 4 4 2 5" xfId="8259"/>
    <cellStyle name="常规 4 2 4 4 2 5 2" xfId="13956"/>
    <cellStyle name="常规 4 2 4 4 2 5 2 2" xfId="32248"/>
    <cellStyle name="常规 4 2 4 4 2 5 3" xfId="19266"/>
    <cellStyle name="常规 4 2 4 4 2 5 4" xfId="27444"/>
    <cellStyle name="常规 4 2 4 4 2 6" xfId="13949"/>
    <cellStyle name="常规 4 2 4 4 2 6 2" xfId="32241"/>
    <cellStyle name="常规 4 2 4 4 2 7" xfId="19259"/>
    <cellStyle name="常规 4 2 4 4 2 8" xfId="23818"/>
    <cellStyle name="常规 4 2 4 4 3" xfId="2897"/>
    <cellStyle name="常规 4 2 4 4 3 2" xfId="8263"/>
    <cellStyle name="常规 4 2 4 4 3 2 2" xfId="13958"/>
    <cellStyle name="常规 4 2 4 4 3 2 2 2" xfId="32250"/>
    <cellStyle name="常规 4 2 4 4 3 2 3" xfId="19268"/>
    <cellStyle name="常规 4 2 4 4 3 2 4" xfId="27448"/>
    <cellStyle name="常规 4 2 4 4 3 3" xfId="13957"/>
    <cellStyle name="常规 4 2 4 4 3 3 2" xfId="32249"/>
    <cellStyle name="常规 4 2 4 4 3 4" xfId="19267"/>
    <cellStyle name="常规 4 2 4 4 3 5" xfId="23822"/>
    <cellStyle name="常规 4 2 4 4 4" xfId="2898"/>
    <cellStyle name="常规 4 2 4 4 4 2" xfId="8264"/>
    <cellStyle name="常规 4 2 4 4 4 2 2" xfId="13960"/>
    <cellStyle name="常规 4 2 4 4 4 2 2 2" xfId="32252"/>
    <cellStyle name="常规 4 2 4 4 4 2 3" xfId="19270"/>
    <cellStyle name="常规 4 2 4 4 4 2 4" xfId="27449"/>
    <cellStyle name="常规 4 2 4 4 4 3" xfId="13959"/>
    <cellStyle name="常规 4 2 4 4 4 3 2" xfId="32251"/>
    <cellStyle name="常规 4 2 4 4 4 4" xfId="19269"/>
    <cellStyle name="常规 4 2 4 4 4 5" xfId="23823"/>
    <cellStyle name="常规 4 2 4 4 5" xfId="8258"/>
    <cellStyle name="常规 4 2 4 4 5 2" xfId="13961"/>
    <cellStyle name="常规 4 2 4 4 5 2 2" xfId="32253"/>
    <cellStyle name="常规 4 2 4 4 5 3" xfId="19271"/>
    <cellStyle name="常规 4 2 4 4 5 4" xfId="27443"/>
    <cellStyle name="常规 4 2 4 4 6" xfId="13962"/>
    <cellStyle name="常规 4 2 4 4 6 2" xfId="19272"/>
    <cellStyle name="常规 4 2 4 4 6 3" xfId="32254"/>
    <cellStyle name="常规 4 2 4 4 7" xfId="13948"/>
    <cellStyle name="常规 4 2 4 4 7 2" xfId="32240"/>
    <cellStyle name="常规 4 2 4 4 8" xfId="19258"/>
    <cellStyle name="常规 4 2 4 4 9" xfId="23817"/>
    <cellStyle name="常规 4 2 4 5" xfId="2899"/>
    <cellStyle name="常规 4 2 4 5 2" xfId="2900"/>
    <cellStyle name="常规 4 2 4 5 2 2" xfId="8266"/>
    <cellStyle name="常规 4 2 4 5 2 2 2" xfId="13965"/>
    <cellStyle name="常规 4 2 4 5 2 2 2 2" xfId="32257"/>
    <cellStyle name="常规 4 2 4 5 2 2 3" xfId="19275"/>
    <cellStyle name="常规 4 2 4 5 2 2 4" xfId="27451"/>
    <cellStyle name="常规 4 2 4 5 2 3" xfId="13964"/>
    <cellStyle name="常规 4 2 4 5 2 3 2" xfId="32256"/>
    <cellStyle name="常规 4 2 4 5 2 4" xfId="19274"/>
    <cellStyle name="常规 4 2 4 5 2 5" xfId="23825"/>
    <cellStyle name="常规 4 2 4 5 3" xfId="2901"/>
    <cellStyle name="常规 4 2 4 5 3 2" xfId="8267"/>
    <cellStyle name="常规 4 2 4 5 3 2 2" xfId="13967"/>
    <cellStyle name="常规 4 2 4 5 3 2 2 2" xfId="32259"/>
    <cellStyle name="常规 4 2 4 5 3 2 3" xfId="19277"/>
    <cellStyle name="常规 4 2 4 5 3 2 4" xfId="27452"/>
    <cellStyle name="常规 4 2 4 5 3 3" xfId="13966"/>
    <cellStyle name="常规 4 2 4 5 3 3 2" xfId="32258"/>
    <cellStyle name="常规 4 2 4 5 3 4" xfId="19276"/>
    <cellStyle name="常规 4 2 4 5 3 5" xfId="23826"/>
    <cellStyle name="常规 4 2 4 5 4" xfId="8265"/>
    <cellStyle name="常规 4 2 4 5 4 2" xfId="13968"/>
    <cellStyle name="常规 4 2 4 5 4 2 2" xfId="32260"/>
    <cellStyle name="常规 4 2 4 5 4 3" xfId="19278"/>
    <cellStyle name="常规 4 2 4 5 4 4" xfId="27450"/>
    <cellStyle name="常规 4 2 4 5 5" xfId="13963"/>
    <cellStyle name="常规 4 2 4 5 5 2" xfId="32255"/>
    <cellStyle name="常规 4 2 4 5 6" xfId="19273"/>
    <cellStyle name="常规 4 2 4 5 7" xfId="23824"/>
    <cellStyle name="常规 4 2 4 6" xfId="2902"/>
    <cellStyle name="常规 4 2 4 6 2" xfId="8268"/>
    <cellStyle name="常规 4 2 4 6 2 2" xfId="13970"/>
    <cellStyle name="常规 4 2 4 6 2 2 2" xfId="32262"/>
    <cellStyle name="常规 4 2 4 6 2 3" xfId="19280"/>
    <cellStyle name="常规 4 2 4 6 2 4" xfId="27453"/>
    <cellStyle name="常规 4 2 4 6 3" xfId="13969"/>
    <cellStyle name="常规 4 2 4 6 3 2" xfId="32261"/>
    <cellStyle name="常规 4 2 4 6 4" xfId="19279"/>
    <cellStyle name="常规 4 2 4 6 5" xfId="23827"/>
    <cellStyle name="常规 4 2 4 7" xfId="2903"/>
    <cellStyle name="常规 4 2 4 7 2" xfId="8269"/>
    <cellStyle name="常规 4 2 4 7 2 2" xfId="13972"/>
    <cellStyle name="常规 4 2 4 7 2 2 2" xfId="32264"/>
    <cellStyle name="常规 4 2 4 7 2 3" xfId="19282"/>
    <cellStyle name="常规 4 2 4 7 2 4" xfId="27454"/>
    <cellStyle name="常规 4 2 4 7 3" xfId="13971"/>
    <cellStyle name="常规 4 2 4 7 3 2" xfId="32263"/>
    <cellStyle name="常规 4 2 4 7 4" xfId="19281"/>
    <cellStyle name="常规 4 2 4 7 5" xfId="23828"/>
    <cellStyle name="常规 4 2 4 8" xfId="8253"/>
    <cellStyle name="常规 4 2 4 8 2" xfId="13973"/>
    <cellStyle name="常规 4 2 4 8 2 2" xfId="32265"/>
    <cellStyle name="常规 4 2 4 8 3" xfId="19283"/>
    <cellStyle name="常规 4 2 4 8 4" xfId="27438"/>
    <cellStyle name="常规 4 2 4 9" xfId="13974"/>
    <cellStyle name="常规 4 2 4 9 2" xfId="19284"/>
    <cellStyle name="常规 4 2 4 9 3" xfId="32266"/>
    <cellStyle name="常规 4 2 5" xfId="2904"/>
    <cellStyle name="常规 4 2 5 2" xfId="2905"/>
    <cellStyle name="常规 4 2 5 2 2" xfId="2906"/>
    <cellStyle name="常规 4 2 5 2 2 2" xfId="8272"/>
    <cellStyle name="常规 4 2 5 2 2 2 2" xfId="13978"/>
    <cellStyle name="常规 4 2 5 2 2 2 2 2" xfId="32270"/>
    <cellStyle name="常规 4 2 5 2 2 2 3" xfId="19288"/>
    <cellStyle name="常规 4 2 5 2 2 2 4" xfId="27457"/>
    <cellStyle name="常规 4 2 5 2 2 3" xfId="13977"/>
    <cellStyle name="常规 4 2 5 2 2 3 2" xfId="32269"/>
    <cellStyle name="常规 4 2 5 2 2 4" xfId="19287"/>
    <cellStyle name="常规 4 2 5 2 2 5" xfId="23831"/>
    <cellStyle name="常规 4 2 5 2 3" xfId="2907"/>
    <cellStyle name="常规 4 2 5 2 3 2" xfId="8273"/>
    <cellStyle name="常规 4 2 5 2 3 2 2" xfId="13980"/>
    <cellStyle name="常规 4 2 5 2 3 2 2 2" xfId="32272"/>
    <cellStyle name="常规 4 2 5 2 3 2 3" xfId="19290"/>
    <cellStyle name="常规 4 2 5 2 3 2 4" xfId="27458"/>
    <cellStyle name="常规 4 2 5 2 3 3" xfId="13979"/>
    <cellStyle name="常规 4 2 5 2 3 3 2" xfId="32271"/>
    <cellStyle name="常规 4 2 5 2 3 4" xfId="19289"/>
    <cellStyle name="常规 4 2 5 2 3 5" xfId="23832"/>
    <cellStyle name="常规 4 2 5 2 4" xfId="2908"/>
    <cellStyle name="常规 4 2 5 2 4 2" xfId="8274"/>
    <cellStyle name="常规 4 2 5 2 4 2 2" xfId="13982"/>
    <cellStyle name="常规 4 2 5 2 4 2 2 2" xfId="32274"/>
    <cellStyle name="常规 4 2 5 2 4 2 3" xfId="19292"/>
    <cellStyle name="常规 4 2 5 2 4 2 4" xfId="27459"/>
    <cellStyle name="常规 4 2 5 2 4 3" xfId="13981"/>
    <cellStyle name="常规 4 2 5 2 4 3 2" xfId="32273"/>
    <cellStyle name="常规 4 2 5 2 4 4" xfId="19291"/>
    <cellStyle name="常规 4 2 5 2 4 5" xfId="23833"/>
    <cellStyle name="常规 4 2 5 2 5" xfId="8271"/>
    <cellStyle name="常规 4 2 5 2 5 2" xfId="13983"/>
    <cellStyle name="常规 4 2 5 2 5 2 2" xfId="32275"/>
    <cellStyle name="常规 4 2 5 2 5 3" xfId="19293"/>
    <cellStyle name="常规 4 2 5 2 5 4" xfId="27456"/>
    <cellStyle name="常规 4 2 5 2 6" xfId="13976"/>
    <cellStyle name="常规 4 2 5 2 6 2" xfId="32268"/>
    <cellStyle name="常规 4 2 5 2 7" xfId="19286"/>
    <cellStyle name="常规 4 2 5 2 8" xfId="23830"/>
    <cellStyle name="常规 4 2 5 3" xfId="2909"/>
    <cellStyle name="常规 4 2 5 3 2" xfId="8275"/>
    <cellStyle name="常规 4 2 5 3 2 2" xfId="13985"/>
    <cellStyle name="常规 4 2 5 3 2 2 2" xfId="32277"/>
    <cellStyle name="常规 4 2 5 3 2 3" xfId="19295"/>
    <cellStyle name="常规 4 2 5 3 2 4" xfId="27460"/>
    <cellStyle name="常规 4 2 5 3 3" xfId="13984"/>
    <cellStyle name="常规 4 2 5 3 3 2" xfId="32276"/>
    <cellStyle name="常规 4 2 5 3 4" xfId="19294"/>
    <cellStyle name="常规 4 2 5 3 5" xfId="23834"/>
    <cellStyle name="常规 4 2 5 4" xfId="2910"/>
    <cellStyle name="常规 4 2 5 4 2" xfId="8276"/>
    <cellStyle name="常规 4 2 5 4 2 2" xfId="13987"/>
    <cellStyle name="常规 4 2 5 4 2 2 2" xfId="32279"/>
    <cellStyle name="常规 4 2 5 4 2 3" xfId="19297"/>
    <cellStyle name="常规 4 2 5 4 2 4" xfId="27461"/>
    <cellStyle name="常规 4 2 5 4 3" xfId="13986"/>
    <cellStyle name="常规 4 2 5 4 3 2" xfId="32278"/>
    <cellStyle name="常规 4 2 5 4 4" xfId="19296"/>
    <cellStyle name="常规 4 2 5 4 5" xfId="23835"/>
    <cellStyle name="常规 4 2 5 5" xfId="8270"/>
    <cellStyle name="常规 4 2 5 5 2" xfId="13988"/>
    <cellStyle name="常规 4 2 5 5 2 2" xfId="32280"/>
    <cellStyle name="常规 4 2 5 5 3" xfId="19298"/>
    <cellStyle name="常规 4 2 5 5 4" xfId="27455"/>
    <cellStyle name="常规 4 2 5 6" xfId="13989"/>
    <cellStyle name="常规 4 2 5 6 2" xfId="19299"/>
    <cellStyle name="常规 4 2 5 6 3" xfId="32281"/>
    <cellStyle name="常规 4 2 5 7" xfId="13975"/>
    <cellStyle name="常规 4 2 5 7 2" xfId="32267"/>
    <cellStyle name="常规 4 2 5 8" xfId="19285"/>
    <cellStyle name="常规 4 2 5 9" xfId="23829"/>
    <cellStyle name="常规 4 2 6" xfId="2911"/>
    <cellStyle name="常规 4 2 6 2" xfId="2912"/>
    <cellStyle name="常规 4 2 6 2 2" xfId="2913"/>
    <cellStyle name="常规 4 2 6 2 2 2" xfId="8279"/>
    <cellStyle name="常规 4 2 6 2 2 2 2" xfId="13993"/>
    <cellStyle name="常规 4 2 6 2 2 2 2 2" xfId="32285"/>
    <cellStyle name="常规 4 2 6 2 2 2 3" xfId="19303"/>
    <cellStyle name="常规 4 2 6 2 2 2 4" xfId="27464"/>
    <cellStyle name="常规 4 2 6 2 2 3" xfId="13992"/>
    <cellStyle name="常规 4 2 6 2 2 3 2" xfId="32284"/>
    <cellStyle name="常规 4 2 6 2 2 4" xfId="19302"/>
    <cellStyle name="常规 4 2 6 2 2 5" xfId="23838"/>
    <cellStyle name="常规 4 2 6 2 3" xfId="2914"/>
    <cellStyle name="常规 4 2 6 2 3 2" xfId="8280"/>
    <cellStyle name="常规 4 2 6 2 3 2 2" xfId="13995"/>
    <cellStyle name="常规 4 2 6 2 3 2 2 2" xfId="32287"/>
    <cellStyle name="常规 4 2 6 2 3 2 3" xfId="19305"/>
    <cellStyle name="常规 4 2 6 2 3 2 4" xfId="27465"/>
    <cellStyle name="常规 4 2 6 2 3 3" xfId="13994"/>
    <cellStyle name="常规 4 2 6 2 3 3 2" xfId="32286"/>
    <cellStyle name="常规 4 2 6 2 3 4" xfId="19304"/>
    <cellStyle name="常规 4 2 6 2 3 5" xfId="23839"/>
    <cellStyle name="常规 4 2 6 2 4" xfId="2915"/>
    <cellStyle name="常规 4 2 6 2 4 2" xfId="8281"/>
    <cellStyle name="常规 4 2 6 2 4 2 2" xfId="13997"/>
    <cellStyle name="常规 4 2 6 2 4 2 2 2" xfId="32289"/>
    <cellStyle name="常规 4 2 6 2 4 2 3" xfId="19307"/>
    <cellStyle name="常规 4 2 6 2 4 2 4" xfId="27466"/>
    <cellStyle name="常规 4 2 6 2 4 3" xfId="13996"/>
    <cellStyle name="常规 4 2 6 2 4 3 2" xfId="32288"/>
    <cellStyle name="常规 4 2 6 2 4 4" xfId="19306"/>
    <cellStyle name="常规 4 2 6 2 4 5" xfId="23840"/>
    <cellStyle name="常规 4 2 6 2 5" xfId="8278"/>
    <cellStyle name="常规 4 2 6 2 5 2" xfId="13998"/>
    <cellStyle name="常规 4 2 6 2 5 2 2" xfId="32290"/>
    <cellStyle name="常规 4 2 6 2 5 3" xfId="19308"/>
    <cellStyle name="常规 4 2 6 2 5 4" xfId="27463"/>
    <cellStyle name="常规 4 2 6 2 6" xfId="13991"/>
    <cellStyle name="常规 4 2 6 2 6 2" xfId="32283"/>
    <cellStyle name="常规 4 2 6 2 7" xfId="19301"/>
    <cellStyle name="常规 4 2 6 2 8" xfId="23837"/>
    <cellStyle name="常规 4 2 6 3" xfId="2916"/>
    <cellStyle name="常规 4 2 6 3 2" xfId="8282"/>
    <cellStyle name="常规 4 2 6 3 2 2" xfId="14000"/>
    <cellStyle name="常规 4 2 6 3 2 2 2" xfId="32292"/>
    <cellStyle name="常规 4 2 6 3 2 3" xfId="19310"/>
    <cellStyle name="常规 4 2 6 3 2 4" xfId="27467"/>
    <cellStyle name="常规 4 2 6 3 3" xfId="13999"/>
    <cellStyle name="常规 4 2 6 3 3 2" xfId="32291"/>
    <cellStyle name="常规 4 2 6 3 4" xfId="19309"/>
    <cellStyle name="常规 4 2 6 3 5" xfId="23841"/>
    <cellStyle name="常规 4 2 6 4" xfId="2917"/>
    <cellStyle name="常规 4 2 6 4 2" xfId="8283"/>
    <cellStyle name="常规 4 2 6 4 2 2" xfId="14002"/>
    <cellStyle name="常规 4 2 6 4 2 2 2" xfId="32294"/>
    <cellStyle name="常规 4 2 6 4 2 3" xfId="19312"/>
    <cellStyle name="常规 4 2 6 4 2 4" xfId="27468"/>
    <cellStyle name="常规 4 2 6 4 3" xfId="14001"/>
    <cellStyle name="常规 4 2 6 4 3 2" xfId="32293"/>
    <cellStyle name="常规 4 2 6 4 4" xfId="19311"/>
    <cellStyle name="常规 4 2 6 4 5" xfId="23842"/>
    <cellStyle name="常规 4 2 6 5" xfId="8277"/>
    <cellStyle name="常规 4 2 6 5 2" xfId="14003"/>
    <cellStyle name="常规 4 2 6 5 2 2" xfId="32295"/>
    <cellStyle name="常规 4 2 6 5 3" xfId="19313"/>
    <cellStyle name="常规 4 2 6 5 4" xfId="27462"/>
    <cellStyle name="常规 4 2 6 6" xfId="14004"/>
    <cellStyle name="常规 4 2 6 6 2" xfId="19314"/>
    <cellStyle name="常规 4 2 6 6 3" xfId="32296"/>
    <cellStyle name="常规 4 2 6 7" xfId="13990"/>
    <cellStyle name="常规 4 2 6 7 2" xfId="32282"/>
    <cellStyle name="常规 4 2 6 8" xfId="19300"/>
    <cellStyle name="常规 4 2 6 9" xfId="23836"/>
    <cellStyle name="常规 4 2 7" xfId="2918"/>
    <cellStyle name="常规 4 2 7 2" xfId="2919"/>
    <cellStyle name="常规 4 2 7 2 2" xfId="2920"/>
    <cellStyle name="常规 4 2 7 2 2 2" xfId="8286"/>
    <cellStyle name="常规 4 2 7 2 2 2 2" xfId="14008"/>
    <cellStyle name="常规 4 2 7 2 2 2 2 2" xfId="32300"/>
    <cellStyle name="常规 4 2 7 2 2 2 3" xfId="19318"/>
    <cellStyle name="常规 4 2 7 2 2 2 4" xfId="27471"/>
    <cellStyle name="常规 4 2 7 2 2 3" xfId="14007"/>
    <cellStyle name="常规 4 2 7 2 2 3 2" xfId="32299"/>
    <cellStyle name="常规 4 2 7 2 2 4" xfId="19317"/>
    <cellStyle name="常规 4 2 7 2 2 5" xfId="23845"/>
    <cellStyle name="常规 4 2 7 2 3" xfId="2921"/>
    <cellStyle name="常规 4 2 7 2 3 2" xfId="8287"/>
    <cellStyle name="常规 4 2 7 2 3 2 2" xfId="14010"/>
    <cellStyle name="常规 4 2 7 2 3 2 2 2" xfId="32302"/>
    <cellStyle name="常规 4 2 7 2 3 2 3" xfId="19320"/>
    <cellStyle name="常规 4 2 7 2 3 2 4" xfId="27472"/>
    <cellStyle name="常规 4 2 7 2 3 3" xfId="14009"/>
    <cellStyle name="常规 4 2 7 2 3 3 2" xfId="32301"/>
    <cellStyle name="常规 4 2 7 2 3 4" xfId="19319"/>
    <cellStyle name="常规 4 2 7 2 3 5" xfId="23846"/>
    <cellStyle name="常规 4 2 7 2 4" xfId="2922"/>
    <cellStyle name="常规 4 2 7 2 4 2" xfId="8288"/>
    <cellStyle name="常规 4 2 7 2 4 2 2" xfId="14012"/>
    <cellStyle name="常规 4 2 7 2 4 2 2 2" xfId="32304"/>
    <cellStyle name="常规 4 2 7 2 4 2 3" xfId="19322"/>
    <cellStyle name="常规 4 2 7 2 4 2 4" xfId="27473"/>
    <cellStyle name="常规 4 2 7 2 4 3" xfId="14011"/>
    <cellStyle name="常规 4 2 7 2 4 3 2" xfId="32303"/>
    <cellStyle name="常规 4 2 7 2 4 4" xfId="19321"/>
    <cellStyle name="常规 4 2 7 2 4 5" xfId="23847"/>
    <cellStyle name="常规 4 2 7 2 5" xfId="8285"/>
    <cellStyle name="常规 4 2 7 2 5 2" xfId="14013"/>
    <cellStyle name="常规 4 2 7 2 5 2 2" xfId="32305"/>
    <cellStyle name="常规 4 2 7 2 5 3" xfId="19323"/>
    <cellStyle name="常规 4 2 7 2 5 4" xfId="27470"/>
    <cellStyle name="常规 4 2 7 2 6" xfId="14006"/>
    <cellStyle name="常规 4 2 7 2 6 2" xfId="32298"/>
    <cellStyle name="常规 4 2 7 2 7" xfId="19316"/>
    <cellStyle name="常规 4 2 7 2 8" xfId="23844"/>
    <cellStyle name="常规 4 2 7 3" xfId="2923"/>
    <cellStyle name="常规 4 2 7 3 2" xfId="8289"/>
    <cellStyle name="常规 4 2 7 3 2 2" xfId="14015"/>
    <cellStyle name="常规 4 2 7 3 2 2 2" xfId="32307"/>
    <cellStyle name="常规 4 2 7 3 2 3" xfId="19325"/>
    <cellStyle name="常规 4 2 7 3 2 4" xfId="27474"/>
    <cellStyle name="常规 4 2 7 3 3" xfId="14014"/>
    <cellStyle name="常规 4 2 7 3 3 2" xfId="32306"/>
    <cellStyle name="常规 4 2 7 3 4" xfId="19324"/>
    <cellStyle name="常规 4 2 7 3 5" xfId="23848"/>
    <cellStyle name="常规 4 2 7 4" xfId="2924"/>
    <cellStyle name="常规 4 2 7 4 2" xfId="8290"/>
    <cellStyle name="常规 4 2 7 4 2 2" xfId="14017"/>
    <cellStyle name="常规 4 2 7 4 2 2 2" xfId="32309"/>
    <cellStyle name="常规 4 2 7 4 2 3" xfId="19327"/>
    <cellStyle name="常规 4 2 7 4 2 4" xfId="27475"/>
    <cellStyle name="常规 4 2 7 4 3" xfId="14016"/>
    <cellStyle name="常规 4 2 7 4 3 2" xfId="32308"/>
    <cellStyle name="常规 4 2 7 4 4" xfId="19326"/>
    <cellStyle name="常规 4 2 7 4 5" xfId="23849"/>
    <cellStyle name="常规 4 2 7 5" xfId="8284"/>
    <cellStyle name="常规 4 2 7 5 2" xfId="14018"/>
    <cellStyle name="常规 4 2 7 5 2 2" xfId="32310"/>
    <cellStyle name="常规 4 2 7 5 3" xfId="19328"/>
    <cellStyle name="常规 4 2 7 5 4" xfId="27469"/>
    <cellStyle name="常规 4 2 7 6" xfId="14019"/>
    <cellStyle name="常规 4 2 7 6 2" xfId="19329"/>
    <cellStyle name="常规 4 2 7 6 3" xfId="32311"/>
    <cellStyle name="常规 4 2 7 7" xfId="14005"/>
    <cellStyle name="常规 4 2 7 7 2" xfId="32297"/>
    <cellStyle name="常规 4 2 7 8" xfId="19315"/>
    <cellStyle name="常规 4 2 7 9" xfId="23843"/>
    <cellStyle name="常规 4 2 8" xfId="2925"/>
    <cellStyle name="常规 4 2 8 2" xfId="2926"/>
    <cellStyle name="常规 4 2 8 2 2" xfId="2927"/>
    <cellStyle name="常规 4 2 8 2 2 2" xfId="8293"/>
    <cellStyle name="常规 4 2 8 2 2 2 2" xfId="14023"/>
    <cellStyle name="常规 4 2 8 2 2 2 2 2" xfId="32315"/>
    <cellStyle name="常规 4 2 8 2 2 2 3" xfId="19333"/>
    <cellStyle name="常规 4 2 8 2 2 2 4" xfId="27478"/>
    <cellStyle name="常规 4 2 8 2 2 3" xfId="14022"/>
    <cellStyle name="常规 4 2 8 2 2 3 2" xfId="32314"/>
    <cellStyle name="常规 4 2 8 2 2 4" xfId="19332"/>
    <cellStyle name="常规 4 2 8 2 2 5" xfId="23852"/>
    <cellStyle name="常规 4 2 8 2 3" xfId="2928"/>
    <cellStyle name="常规 4 2 8 2 3 2" xfId="8294"/>
    <cellStyle name="常规 4 2 8 2 3 2 2" xfId="14025"/>
    <cellStyle name="常规 4 2 8 2 3 2 2 2" xfId="32317"/>
    <cellStyle name="常规 4 2 8 2 3 2 3" xfId="19335"/>
    <cellStyle name="常规 4 2 8 2 3 2 4" xfId="27479"/>
    <cellStyle name="常规 4 2 8 2 3 3" xfId="14024"/>
    <cellStyle name="常规 4 2 8 2 3 3 2" xfId="32316"/>
    <cellStyle name="常规 4 2 8 2 3 4" xfId="19334"/>
    <cellStyle name="常规 4 2 8 2 3 5" xfId="23853"/>
    <cellStyle name="常规 4 2 8 2 4" xfId="2929"/>
    <cellStyle name="常规 4 2 8 2 4 2" xfId="8295"/>
    <cellStyle name="常规 4 2 8 2 4 2 2" xfId="14027"/>
    <cellStyle name="常规 4 2 8 2 4 2 2 2" xfId="32319"/>
    <cellStyle name="常规 4 2 8 2 4 2 3" xfId="19337"/>
    <cellStyle name="常规 4 2 8 2 4 2 4" xfId="27480"/>
    <cellStyle name="常规 4 2 8 2 4 3" xfId="14026"/>
    <cellStyle name="常规 4 2 8 2 4 3 2" xfId="32318"/>
    <cellStyle name="常规 4 2 8 2 4 4" xfId="19336"/>
    <cellStyle name="常规 4 2 8 2 4 5" xfId="23854"/>
    <cellStyle name="常规 4 2 8 2 5" xfId="8292"/>
    <cellStyle name="常规 4 2 8 2 5 2" xfId="14028"/>
    <cellStyle name="常规 4 2 8 2 5 2 2" xfId="32320"/>
    <cellStyle name="常规 4 2 8 2 5 3" xfId="19338"/>
    <cellStyle name="常规 4 2 8 2 5 4" xfId="27477"/>
    <cellStyle name="常规 4 2 8 2 6" xfId="14021"/>
    <cellStyle name="常规 4 2 8 2 6 2" xfId="32313"/>
    <cellStyle name="常规 4 2 8 2 7" xfId="19331"/>
    <cellStyle name="常规 4 2 8 2 8" xfId="23851"/>
    <cellStyle name="常规 4 2 8 3" xfId="2930"/>
    <cellStyle name="常规 4 2 8 3 2" xfId="8296"/>
    <cellStyle name="常规 4 2 8 3 2 2" xfId="14030"/>
    <cellStyle name="常规 4 2 8 3 2 2 2" xfId="32322"/>
    <cellStyle name="常规 4 2 8 3 2 3" xfId="19340"/>
    <cellStyle name="常规 4 2 8 3 2 4" xfId="27481"/>
    <cellStyle name="常规 4 2 8 3 3" xfId="14029"/>
    <cellStyle name="常规 4 2 8 3 3 2" xfId="32321"/>
    <cellStyle name="常规 4 2 8 3 4" xfId="19339"/>
    <cellStyle name="常规 4 2 8 3 5" xfId="23855"/>
    <cellStyle name="常规 4 2 8 4" xfId="2931"/>
    <cellStyle name="常规 4 2 8 4 2" xfId="8297"/>
    <cellStyle name="常规 4 2 8 4 2 2" xfId="14032"/>
    <cellStyle name="常规 4 2 8 4 2 2 2" xfId="32324"/>
    <cellStyle name="常规 4 2 8 4 2 3" xfId="19342"/>
    <cellStyle name="常规 4 2 8 4 2 4" xfId="27482"/>
    <cellStyle name="常规 4 2 8 4 3" xfId="14031"/>
    <cellStyle name="常规 4 2 8 4 3 2" xfId="32323"/>
    <cellStyle name="常规 4 2 8 4 4" xfId="19341"/>
    <cellStyle name="常规 4 2 8 4 5" xfId="23856"/>
    <cellStyle name="常规 4 2 8 5" xfId="8291"/>
    <cellStyle name="常规 4 2 8 5 2" xfId="14033"/>
    <cellStyle name="常规 4 2 8 5 2 2" xfId="32325"/>
    <cellStyle name="常规 4 2 8 5 3" xfId="19343"/>
    <cellStyle name="常规 4 2 8 5 4" xfId="27476"/>
    <cellStyle name="常规 4 2 8 6" xfId="14034"/>
    <cellStyle name="常规 4 2 8 6 2" xfId="19344"/>
    <cellStyle name="常规 4 2 8 6 3" xfId="32326"/>
    <cellStyle name="常规 4 2 8 7" xfId="14020"/>
    <cellStyle name="常规 4 2 8 7 2" xfId="32312"/>
    <cellStyle name="常规 4 2 8 8" xfId="19330"/>
    <cellStyle name="常规 4 2 8 9" xfId="23850"/>
    <cellStyle name="常规 4 2 9" xfId="2932"/>
    <cellStyle name="常规 4 2 9 2" xfId="2933"/>
    <cellStyle name="常规 4 2 9 2 2" xfId="8299"/>
    <cellStyle name="常规 4 2 9 2 2 2" xfId="14037"/>
    <cellStyle name="常规 4 2 9 2 2 2 2" xfId="32329"/>
    <cellStyle name="常规 4 2 9 2 2 3" xfId="19347"/>
    <cellStyle name="常规 4 2 9 2 2 4" xfId="27484"/>
    <cellStyle name="常规 4 2 9 2 3" xfId="14036"/>
    <cellStyle name="常规 4 2 9 2 3 2" xfId="32328"/>
    <cellStyle name="常规 4 2 9 2 4" xfId="19346"/>
    <cellStyle name="常规 4 2 9 2 5" xfId="23858"/>
    <cellStyle name="常规 4 2 9 3" xfId="2934"/>
    <cellStyle name="常规 4 2 9 3 2" xfId="8300"/>
    <cellStyle name="常规 4 2 9 3 2 2" xfId="14039"/>
    <cellStyle name="常规 4 2 9 3 2 2 2" xfId="32331"/>
    <cellStyle name="常规 4 2 9 3 2 3" xfId="19349"/>
    <cellStyle name="常规 4 2 9 3 2 4" xfId="27485"/>
    <cellStyle name="常规 4 2 9 3 3" xfId="14038"/>
    <cellStyle name="常规 4 2 9 3 3 2" xfId="32330"/>
    <cellStyle name="常规 4 2 9 3 4" xfId="19348"/>
    <cellStyle name="常规 4 2 9 3 5" xfId="23859"/>
    <cellStyle name="常规 4 2 9 4" xfId="2935"/>
    <cellStyle name="常规 4 2 9 4 2" xfId="8301"/>
    <cellStyle name="常规 4 2 9 4 2 2" xfId="14041"/>
    <cellStyle name="常规 4 2 9 4 2 2 2" xfId="32333"/>
    <cellStyle name="常规 4 2 9 4 2 3" xfId="19351"/>
    <cellStyle name="常规 4 2 9 4 2 4" xfId="27486"/>
    <cellStyle name="常规 4 2 9 4 3" xfId="14040"/>
    <cellStyle name="常规 4 2 9 4 3 2" xfId="32332"/>
    <cellStyle name="常规 4 2 9 4 4" xfId="19350"/>
    <cellStyle name="常规 4 2 9 4 5" xfId="23860"/>
    <cellStyle name="常规 4 2 9 5" xfId="8298"/>
    <cellStyle name="常规 4 2 9 5 2" xfId="14042"/>
    <cellStyle name="常规 4 2 9 5 2 2" xfId="32334"/>
    <cellStyle name="常规 4 2 9 5 3" xfId="19352"/>
    <cellStyle name="常规 4 2 9 5 4" xfId="27483"/>
    <cellStyle name="常规 4 2 9 6" xfId="14035"/>
    <cellStyle name="常规 4 2 9 6 2" xfId="32327"/>
    <cellStyle name="常规 4 2 9 7" xfId="19345"/>
    <cellStyle name="常规 4 2 9 8" xfId="23857"/>
    <cellStyle name="常规 4 20" xfId="23724"/>
    <cellStyle name="常规 4 3" xfId="2936"/>
    <cellStyle name="常规 4 3 10" xfId="2937"/>
    <cellStyle name="常规 4 3 10 2" xfId="8303"/>
    <cellStyle name="常规 4 3 10 2 2" xfId="14045"/>
    <cellStyle name="常规 4 3 10 2 2 2" xfId="32337"/>
    <cellStyle name="常规 4 3 10 2 3" xfId="19355"/>
    <cellStyle name="常规 4 3 10 2 4" xfId="27488"/>
    <cellStyle name="常规 4 3 10 3" xfId="14044"/>
    <cellStyle name="常规 4 3 10 3 2" xfId="32336"/>
    <cellStyle name="常规 4 3 10 4" xfId="19354"/>
    <cellStyle name="常规 4 3 10 5" xfId="23862"/>
    <cellStyle name="常规 4 3 11" xfId="8302"/>
    <cellStyle name="常规 4 3 11 2" xfId="14046"/>
    <cellStyle name="常规 4 3 11 2 2" xfId="32338"/>
    <cellStyle name="常规 4 3 11 3" xfId="19356"/>
    <cellStyle name="常规 4 3 11 4" xfId="27487"/>
    <cellStyle name="常规 4 3 12" xfId="14047"/>
    <cellStyle name="常规 4 3 12 2" xfId="19357"/>
    <cellStyle name="常规 4 3 12 3" xfId="32339"/>
    <cellStyle name="常规 4 3 13" xfId="14043"/>
    <cellStyle name="常规 4 3 13 2" xfId="32335"/>
    <cellStyle name="常规 4 3 14" xfId="19353"/>
    <cellStyle name="常规 4 3 15" xfId="23861"/>
    <cellStyle name="常规 4 3 2" xfId="2938"/>
    <cellStyle name="常规 4 3 2 10" xfId="8304"/>
    <cellStyle name="常规 4 3 2 10 2" xfId="14049"/>
    <cellStyle name="常规 4 3 2 10 2 2" xfId="32341"/>
    <cellStyle name="常规 4 3 2 10 3" xfId="19359"/>
    <cellStyle name="常规 4 3 2 10 4" xfId="27489"/>
    <cellStyle name="常规 4 3 2 11" xfId="14050"/>
    <cellStyle name="常规 4 3 2 11 2" xfId="19360"/>
    <cellStyle name="常规 4 3 2 11 3" xfId="32342"/>
    <cellStyle name="常规 4 3 2 12" xfId="14048"/>
    <cellStyle name="常规 4 3 2 12 2" xfId="32340"/>
    <cellStyle name="常规 4 3 2 13" xfId="19358"/>
    <cellStyle name="常规 4 3 2 14" xfId="23863"/>
    <cellStyle name="常规 4 3 2 2" xfId="2939"/>
    <cellStyle name="常规 4 3 2 2 2" xfId="2940"/>
    <cellStyle name="常规 4 3 2 2 2 2" xfId="2941"/>
    <cellStyle name="常规 4 3 2 2 2 2 2" xfId="8307"/>
    <cellStyle name="常规 4 3 2 2 2 2 2 2" xfId="14054"/>
    <cellStyle name="常规 4 3 2 2 2 2 2 2 2" xfId="32346"/>
    <cellStyle name="常规 4 3 2 2 2 2 2 3" xfId="19364"/>
    <cellStyle name="常规 4 3 2 2 2 2 2 4" xfId="27492"/>
    <cellStyle name="常规 4 3 2 2 2 2 3" xfId="14053"/>
    <cellStyle name="常规 4 3 2 2 2 2 3 2" xfId="32345"/>
    <cellStyle name="常规 4 3 2 2 2 2 4" xfId="19363"/>
    <cellStyle name="常规 4 3 2 2 2 2 5" xfId="23866"/>
    <cellStyle name="常规 4 3 2 2 2 3" xfId="2942"/>
    <cellStyle name="常规 4 3 2 2 2 3 2" xfId="8308"/>
    <cellStyle name="常规 4 3 2 2 2 3 2 2" xfId="14056"/>
    <cellStyle name="常规 4 3 2 2 2 3 2 2 2" xfId="32348"/>
    <cellStyle name="常规 4 3 2 2 2 3 2 3" xfId="19366"/>
    <cellStyle name="常规 4 3 2 2 2 3 2 4" xfId="27493"/>
    <cellStyle name="常规 4 3 2 2 2 3 3" xfId="14055"/>
    <cellStyle name="常规 4 3 2 2 2 3 3 2" xfId="32347"/>
    <cellStyle name="常规 4 3 2 2 2 3 4" xfId="19365"/>
    <cellStyle name="常规 4 3 2 2 2 3 5" xfId="23867"/>
    <cellStyle name="常规 4 3 2 2 2 4" xfId="2943"/>
    <cellStyle name="常规 4 3 2 2 2 4 2" xfId="8309"/>
    <cellStyle name="常规 4 3 2 2 2 4 2 2" xfId="14058"/>
    <cellStyle name="常规 4 3 2 2 2 4 2 2 2" xfId="32350"/>
    <cellStyle name="常规 4 3 2 2 2 4 2 3" xfId="19368"/>
    <cellStyle name="常规 4 3 2 2 2 4 2 4" xfId="27494"/>
    <cellStyle name="常规 4 3 2 2 2 4 3" xfId="14057"/>
    <cellStyle name="常规 4 3 2 2 2 4 3 2" xfId="32349"/>
    <cellStyle name="常规 4 3 2 2 2 4 4" xfId="19367"/>
    <cellStyle name="常规 4 3 2 2 2 4 5" xfId="23868"/>
    <cellStyle name="常规 4 3 2 2 2 5" xfId="8306"/>
    <cellStyle name="常规 4 3 2 2 2 5 2" xfId="14059"/>
    <cellStyle name="常规 4 3 2 2 2 5 2 2" xfId="32351"/>
    <cellStyle name="常规 4 3 2 2 2 5 3" xfId="19369"/>
    <cellStyle name="常规 4 3 2 2 2 5 4" xfId="27491"/>
    <cellStyle name="常规 4 3 2 2 2 6" xfId="14052"/>
    <cellStyle name="常规 4 3 2 2 2 6 2" xfId="32344"/>
    <cellStyle name="常规 4 3 2 2 2 7" xfId="19362"/>
    <cellStyle name="常规 4 3 2 2 2 8" xfId="23865"/>
    <cellStyle name="常规 4 3 2 2 3" xfId="2944"/>
    <cellStyle name="常规 4 3 2 2 3 2" xfId="8310"/>
    <cellStyle name="常规 4 3 2 2 3 2 2" xfId="14061"/>
    <cellStyle name="常规 4 3 2 2 3 2 2 2" xfId="32353"/>
    <cellStyle name="常规 4 3 2 2 3 2 3" xfId="19371"/>
    <cellStyle name="常规 4 3 2 2 3 2 4" xfId="27495"/>
    <cellStyle name="常规 4 3 2 2 3 3" xfId="14060"/>
    <cellStyle name="常规 4 3 2 2 3 3 2" xfId="32352"/>
    <cellStyle name="常规 4 3 2 2 3 4" xfId="19370"/>
    <cellStyle name="常规 4 3 2 2 3 5" xfId="23869"/>
    <cellStyle name="常规 4 3 2 2 4" xfId="2945"/>
    <cellStyle name="常规 4 3 2 2 4 2" xfId="8311"/>
    <cellStyle name="常规 4 3 2 2 4 2 2" xfId="14063"/>
    <cellStyle name="常规 4 3 2 2 4 2 2 2" xfId="32355"/>
    <cellStyle name="常规 4 3 2 2 4 2 3" xfId="19373"/>
    <cellStyle name="常规 4 3 2 2 4 2 4" xfId="27496"/>
    <cellStyle name="常规 4 3 2 2 4 3" xfId="14062"/>
    <cellStyle name="常规 4 3 2 2 4 3 2" xfId="32354"/>
    <cellStyle name="常规 4 3 2 2 4 4" xfId="19372"/>
    <cellStyle name="常规 4 3 2 2 4 5" xfId="23870"/>
    <cellStyle name="常规 4 3 2 2 5" xfId="8305"/>
    <cellStyle name="常规 4 3 2 2 5 2" xfId="14064"/>
    <cellStyle name="常规 4 3 2 2 5 2 2" xfId="32356"/>
    <cellStyle name="常规 4 3 2 2 5 3" xfId="19374"/>
    <cellStyle name="常规 4 3 2 2 5 4" xfId="27490"/>
    <cellStyle name="常规 4 3 2 2 6" xfId="14065"/>
    <cellStyle name="常规 4 3 2 2 6 2" xfId="19375"/>
    <cellStyle name="常规 4 3 2 2 6 3" xfId="32357"/>
    <cellStyle name="常规 4 3 2 2 7" xfId="14051"/>
    <cellStyle name="常规 4 3 2 2 7 2" xfId="32343"/>
    <cellStyle name="常规 4 3 2 2 8" xfId="19361"/>
    <cellStyle name="常规 4 3 2 2 9" xfId="23864"/>
    <cellStyle name="常规 4 3 2 3" xfId="2946"/>
    <cellStyle name="常规 4 3 2 3 2" xfId="2947"/>
    <cellStyle name="常规 4 3 2 3 2 2" xfId="2948"/>
    <cellStyle name="常规 4 3 2 3 2 2 2" xfId="8314"/>
    <cellStyle name="常规 4 3 2 3 2 2 2 2" xfId="14069"/>
    <cellStyle name="常规 4 3 2 3 2 2 2 2 2" xfId="32361"/>
    <cellStyle name="常规 4 3 2 3 2 2 2 3" xfId="19379"/>
    <cellStyle name="常规 4 3 2 3 2 2 2 4" xfId="27499"/>
    <cellStyle name="常规 4 3 2 3 2 2 3" xfId="14068"/>
    <cellStyle name="常规 4 3 2 3 2 2 3 2" xfId="32360"/>
    <cellStyle name="常规 4 3 2 3 2 2 4" xfId="19378"/>
    <cellStyle name="常规 4 3 2 3 2 2 5" xfId="23873"/>
    <cellStyle name="常规 4 3 2 3 2 3" xfId="2949"/>
    <cellStyle name="常规 4 3 2 3 2 3 2" xfId="8315"/>
    <cellStyle name="常规 4 3 2 3 2 3 2 2" xfId="14071"/>
    <cellStyle name="常规 4 3 2 3 2 3 2 2 2" xfId="32363"/>
    <cellStyle name="常规 4 3 2 3 2 3 2 3" xfId="19381"/>
    <cellStyle name="常规 4 3 2 3 2 3 2 4" xfId="27500"/>
    <cellStyle name="常规 4 3 2 3 2 3 3" xfId="14070"/>
    <cellStyle name="常规 4 3 2 3 2 3 3 2" xfId="32362"/>
    <cellStyle name="常规 4 3 2 3 2 3 4" xfId="19380"/>
    <cellStyle name="常规 4 3 2 3 2 3 5" xfId="23874"/>
    <cellStyle name="常规 4 3 2 3 2 4" xfId="2950"/>
    <cellStyle name="常规 4 3 2 3 2 4 2" xfId="8316"/>
    <cellStyle name="常规 4 3 2 3 2 4 2 2" xfId="14073"/>
    <cellStyle name="常规 4 3 2 3 2 4 2 2 2" xfId="32365"/>
    <cellStyle name="常规 4 3 2 3 2 4 2 3" xfId="19383"/>
    <cellStyle name="常规 4 3 2 3 2 4 2 4" xfId="27501"/>
    <cellStyle name="常规 4 3 2 3 2 4 3" xfId="14072"/>
    <cellStyle name="常规 4 3 2 3 2 4 3 2" xfId="32364"/>
    <cellStyle name="常规 4 3 2 3 2 4 4" xfId="19382"/>
    <cellStyle name="常规 4 3 2 3 2 4 5" xfId="23875"/>
    <cellStyle name="常规 4 3 2 3 2 5" xfId="8313"/>
    <cellStyle name="常规 4 3 2 3 2 5 2" xfId="14074"/>
    <cellStyle name="常规 4 3 2 3 2 5 2 2" xfId="32366"/>
    <cellStyle name="常规 4 3 2 3 2 5 3" xfId="19384"/>
    <cellStyle name="常规 4 3 2 3 2 5 4" xfId="27498"/>
    <cellStyle name="常规 4 3 2 3 2 6" xfId="14067"/>
    <cellStyle name="常规 4 3 2 3 2 6 2" xfId="32359"/>
    <cellStyle name="常规 4 3 2 3 2 7" xfId="19377"/>
    <cellStyle name="常规 4 3 2 3 2 8" xfId="23872"/>
    <cellStyle name="常规 4 3 2 3 3" xfId="2951"/>
    <cellStyle name="常规 4 3 2 3 3 2" xfId="8317"/>
    <cellStyle name="常规 4 3 2 3 3 2 2" xfId="14076"/>
    <cellStyle name="常规 4 3 2 3 3 2 2 2" xfId="32368"/>
    <cellStyle name="常规 4 3 2 3 3 2 3" xfId="19386"/>
    <cellStyle name="常规 4 3 2 3 3 2 4" xfId="27502"/>
    <cellStyle name="常规 4 3 2 3 3 3" xfId="14075"/>
    <cellStyle name="常规 4 3 2 3 3 3 2" xfId="32367"/>
    <cellStyle name="常规 4 3 2 3 3 4" xfId="19385"/>
    <cellStyle name="常规 4 3 2 3 3 5" xfId="23876"/>
    <cellStyle name="常规 4 3 2 3 4" xfId="2952"/>
    <cellStyle name="常规 4 3 2 3 4 2" xfId="8318"/>
    <cellStyle name="常规 4 3 2 3 4 2 2" xfId="14078"/>
    <cellStyle name="常规 4 3 2 3 4 2 2 2" xfId="32370"/>
    <cellStyle name="常规 4 3 2 3 4 2 3" xfId="19388"/>
    <cellStyle name="常规 4 3 2 3 4 2 4" xfId="27503"/>
    <cellStyle name="常规 4 3 2 3 4 3" xfId="14077"/>
    <cellStyle name="常规 4 3 2 3 4 3 2" xfId="32369"/>
    <cellStyle name="常规 4 3 2 3 4 4" xfId="19387"/>
    <cellStyle name="常规 4 3 2 3 4 5" xfId="23877"/>
    <cellStyle name="常规 4 3 2 3 5" xfId="8312"/>
    <cellStyle name="常规 4 3 2 3 5 2" xfId="14079"/>
    <cellStyle name="常规 4 3 2 3 5 2 2" xfId="32371"/>
    <cellStyle name="常规 4 3 2 3 5 3" xfId="19389"/>
    <cellStyle name="常规 4 3 2 3 5 4" xfId="27497"/>
    <cellStyle name="常规 4 3 2 3 6" xfId="14080"/>
    <cellStyle name="常规 4 3 2 3 6 2" xfId="19390"/>
    <cellStyle name="常规 4 3 2 3 6 3" xfId="32372"/>
    <cellStyle name="常规 4 3 2 3 7" xfId="14066"/>
    <cellStyle name="常规 4 3 2 3 7 2" xfId="32358"/>
    <cellStyle name="常规 4 3 2 3 8" xfId="19376"/>
    <cellStyle name="常规 4 3 2 3 9" xfId="23871"/>
    <cellStyle name="常规 4 3 2 4" xfId="2953"/>
    <cellStyle name="常规 4 3 2 4 2" xfId="2954"/>
    <cellStyle name="常规 4 3 2 4 2 2" xfId="2955"/>
    <cellStyle name="常规 4 3 2 4 2 2 2" xfId="8321"/>
    <cellStyle name="常规 4 3 2 4 2 2 2 2" xfId="14084"/>
    <cellStyle name="常规 4 3 2 4 2 2 2 2 2" xfId="32376"/>
    <cellStyle name="常规 4 3 2 4 2 2 2 3" xfId="19394"/>
    <cellStyle name="常规 4 3 2 4 2 2 2 4" xfId="27506"/>
    <cellStyle name="常规 4 3 2 4 2 2 3" xfId="14083"/>
    <cellStyle name="常规 4 3 2 4 2 2 3 2" xfId="32375"/>
    <cellStyle name="常规 4 3 2 4 2 2 4" xfId="19393"/>
    <cellStyle name="常规 4 3 2 4 2 2 5" xfId="23880"/>
    <cellStyle name="常规 4 3 2 4 2 3" xfId="2956"/>
    <cellStyle name="常规 4 3 2 4 2 3 2" xfId="8322"/>
    <cellStyle name="常规 4 3 2 4 2 3 2 2" xfId="14086"/>
    <cellStyle name="常规 4 3 2 4 2 3 2 2 2" xfId="32378"/>
    <cellStyle name="常规 4 3 2 4 2 3 2 3" xfId="19396"/>
    <cellStyle name="常规 4 3 2 4 2 3 2 4" xfId="27507"/>
    <cellStyle name="常规 4 3 2 4 2 3 3" xfId="14085"/>
    <cellStyle name="常规 4 3 2 4 2 3 3 2" xfId="32377"/>
    <cellStyle name="常规 4 3 2 4 2 3 4" xfId="19395"/>
    <cellStyle name="常规 4 3 2 4 2 3 5" xfId="23881"/>
    <cellStyle name="常规 4 3 2 4 2 4" xfId="2957"/>
    <cellStyle name="常规 4 3 2 4 2 4 2" xfId="8323"/>
    <cellStyle name="常规 4 3 2 4 2 4 2 2" xfId="14088"/>
    <cellStyle name="常规 4 3 2 4 2 4 2 2 2" xfId="32380"/>
    <cellStyle name="常规 4 3 2 4 2 4 2 3" xfId="19398"/>
    <cellStyle name="常规 4 3 2 4 2 4 2 4" xfId="27508"/>
    <cellStyle name="常规 4 3 2 4 2 4 3" xfId="14087"/>
    <cellStyle name="常规 4 3 2 4 2 4 3 2" xfId="32379"/>
    <cellStyle name="常规 4 3 2 4 2 4 4" xfId="19397"/>
    <cellStyle name="常规 4 3 2 4 2 4 5" xfId="23882"/>
    <cellStyle name="常规 4 3 2 4 2 5" xfId="8320"/>
    <cellStyle name="常规 4 3 2 4 2 5 2" xfId="14089"/>
    <cellStyle name="常规 4 3 2 4 2 5 2 2" xfId="32381"/>
    <cellStyle name="常规 4 3 2 4 2 5 3" xfId="19399"/>
    <cellStyle name="常规 4 3 2 4 2 5 4" xfId="27505"/>
    <cellStyle name="常规 4 3 2 4 2 6" xfId="14082"/>
    <cellStyle name="常规 4 3 2 4 2 6 2" xfId="32374"/>
    <cellStyle name="常规 4 3 2 4 2 7" xfId="19392"/>
    <cellStyle name="常规 4 3 2 4 2 8" xfId="23879"/>
    <cellStyle name="常规 4 3 2 4 3" xfId="2958"/>
    <cellStyle name="常规 4 3 2 4 3 2" xfId="8324"/>
    <cellStyle name="常规 4 3 2 4 3 2 2" xfId="14091"/>
    <cellStyle name="常规 4 3 2 4 3 2 2 2" xfId="32383"/>
    <cellStyle name="常规 4 3 2 4 3 2 3" xfId="19401"/>
    <cellStyle name="常规 4 3 2 4 3 2 4" xfId="27509"/>
    <cellStyle name="常规 4 3 2 4 3 3" xfId="14090"/>
    <cellStyle name="常规 4 3 2 4 3 3 2" xfId="32382"/>
    <cellStyle name="常规 4 3 2 4 3 4" xfId="19400"/>
    <cellStyle name="常规 4 3 2 4 3 5" xfId="23883"/>
    <cellStyle name="常规 4 3 2 4 4" xfId="2959"/>
    <cellStyle name="常规 4 3 2 4 4 2" xfId="8325"/>
    <cellStyle name="常规 4 3 2 4 4 2 2" xfId="14093"/>
    <cellStyle name="常规 4 3 2 4 4 2 2 2" xfId="32385"/>
    <cellStyle name="常规 4 3 2 4 4 2 3" xfId="19403"/>
    <cellStyle name="常规 4 3 2 4 4 2 4" xfId="27510"/>
    <cellStyle name="常规 4 3 2 4 4 3" xfId="14092"/>
    <cellStyle name="常规 4 3 2 4 4 3 2" xfId="32384"/>
    <cellStyle name="常规 4 3 2 4 4 4" xfId="19402"/>
    <cellStyle name="常规 4 3 2 4 4 5" xfId="23884"/>
    <cellStyle name="常规 4 3 2 4 5" xfId="8319"/>
    <cellStyle name="常规 4 3 2 4 5 2" xfId="14094"/>
    <cellStyle name="常规 4 3 2 4 5 2 2" xfId="32386"/>
    <cellStyle name="常规 4 3 2 4 5 3" xfId="19404"/>
    <cellStyle name="常规 4 3 2 4 5 4" xfId="27504"/>
    <cellStyle name="常规 4 3 2 4 6" xfId="14095"/>
    <cellStyle name="常规 4 3 2 4 6 2" xfId="19405"/>
    <cellStyle name="常规 4 3 2 4 6 3" xfId="32387"/>
    <cellStyle name="常规 4 3 2 4 7" xfId="14081"/>
    <cellStyle name="常规 4 3 2 4 7 2" xfId="32373"/>
    <cellStyle name="常规 4 3 2 4 8" xfId="19391"/>
    <cellStyle name="常规 4 3 2 4 9" xfId="23878"/>
    <cellStyle name="常规 4 3 2 5" xfId="2960"/>
    <cellStyle name="常规 4 3 2 5 2" xfId="2961"/>
    <cellStyle name="常规 4 3 2 5 2 2" xfId="2962"/>
    <cellStyle name="常规 4 3 2 5 2 2 2" xfId="8328"/>
    <cellStyle name="常规 4 3 2 5 2 2 2 2" xfId="14099"/>
    <cellStyle name="常规 4 3 2 5 2 2 2 2 2" xfId="32391"/>
    <cellStyle name="常规 4 3 2 5 2 2 2 3" xfId="19409"/>
    <cellStyle name="常规 4 3 2 5 2 2 2 4" xfId="27513"/>
    <cellStyle name="常规 4 3 2 5 2 2 3" xfId="14098"/>
    <cellStyle name="常规 4 3 2 5 2 2 3 2" xfId="32390"/>
    <cellStyle name="常规 4 3 2 5 2 2 4" xfId="19408"/>
    <cellStyle name="常规 4 3 2 5 2 2 5" xfId="23887"/>
    <cellStyle name="常规 4 3 2 5 2 3" xfId="2963"/>
    <cellStyle name="常规 4 3 2 5 2 3 2" xfId="8329"/>
    <cellStyle name="常规 4 3 2 5 2 3 2 2" xfId="14101"/>
    <cellStyle name="常规 4 3 2 5 2 3 2 2 2" xfId="32393"/>
    <cellStyle name="常规 4 3 2 5 2 3 2 3" xfId="19411"/>
    <cellStyle name="常规 4 3 2 5 2 3 2 4" xfId="27514"/>
    <cellStyle name="常规 4 3 2 5 2 3 3" xfId="14100"/>
    <cellStyle name="常规 4 3 2 5 2 3 3 2" xfId="32392"/>
    <cellStyle name="常规 4 3 2 5 2 3 4" xfId="19410"/>
    <cellStyle name="常规 4 3 2 5 2 3 5" xfId="23888"/>
    <cellStyle name="常规 4 3 2 5 2 4" xfId="2964"/>
    <cellStyle name="常规 4 3 2 5 2 4 2" xfId="8330"/>
    <cellStyle name="常规 4 3 2 5 2 4 2 2" xfId="14103"/>
    <cellStyle name="常规 4 3 2 5 2 4 2 2 2" xfId="32395"/>
    <cellStyle name="常规 4 3 2 5 2 4 2 3" xfId="19413"/>
    <cellStyle name="常规 4 3 2 5 2 4 2 4" xfId="27515"/>
    <cellStyle name="常规 4 3 2 5 2 4 3" xfId="14102"/>
    <cellStyle name="常规 4 3 2 5 2 4 3 2" xfId="32394"/>
    <cellStyle name="常规 4 3 2 5 2 4 4" xfId="19412"/>
    <cellStyle name="常规 4 3 2 5 2 4 5" xfId="23889"/>
    <cellStyle name="常规 4 3 2 5 2 5" xfId="8327"/>
    <cellStyle name="常规 4 3 2 5 2 5 2" xfId="14104"/>
    <cellStyle name="常规 4 3 2 5 2 5 2 2" xfId="32396"/>
    <cellStyle name="常规 4 3 2 5 2 5 3" xfId="19414"/>
    <cellStyle name="常规 4 3 2 5 2 5 4" xfId="27512"/>
    <cellStyle name="常规 4 3 2 5 2 6" xfId="14097"/>
    <cellStyle name="常规 4 3 2 5 2 6 2" xfId="32389"/>
    <cellStyle name="常规 4 3 2 5 2 7" xfId="19407"/>
    <cellStyle name="常规 4 3 2 5 2 8" xfId="23886"/>
    <cellStyle name="常规 4 3 2 5 3" xfId="2965"/>
    <cellStyle name="常规 4 3 2 5 3 2" xfId="8331"/>
    <cellStyle name="常规 4 3 2 5 3 2 2" xfId="14106"/>
    <cellStyle name="常规 4 3 2 5 3 2 2 2" xfId="32398"/>
    <cellStyle name="常规 4 3 2 5 3 2 3" xfId="19416"/>
    <cellStyle name="常规 4 3 2 5 3 2 4" xfId="27516"/>
    <cellStyle name="常规 4 3 2 5 3 3" xfId="14105"/>
    <cellStyle name="常规 4 3 2 5 3 3 2" xfId="32397"/>
    <cellStyle name="常规 4 3 2 5 3 4" xfId="19415"/>
    <cellStyle name="常规 4 3 2 5 3 5" xfId="23890"/>
    <cellStyle name="常规 4 3 2 5 4" xfId="2966"/>
    <cellStyle name="常规 4 3 2 5 4 2" xfId="8332"/>
    <cellStyle name="常规 4 3 2 5 4 2 2" xfId="14108"/>
    <cellStyle name="常规 4 3 2 5 4 2 2 2" xfId="32400"/>
    <cellStyle name="常规 4 3 2 5 4 2 3" xfId="19418"/>
    <cellStyle name="常规 4 3 2 5 4 2 4" xfId="27517"/>
    <cellStyle name="常规 4 3 2 5 4 3" xfId="14107"/>
    <cellStyle name="常规 4 3 2 5 4 3 2" xfId="32399"/>
    <cellStyle name="常规 4 3 2 5 4 4" xfId="19417"/>
    <cellStyle name="常规 4 3 2 5 4 5" xfId="23891"/>
    <cellStyle name="常规 4 3 2 5 5" xfId="8326"/>
    <cellStyle name="常规 4 3 2 5 5 2" xfId="14109"/>
    <cellStyle name="常规 4 3 2 5 5 2 2" xfId="32401"/>
    <cellStyle name="常规 4 3 2 5 5 3" xfId="19419"/>
    <cellStyle name="常规 4 3 2 5 5 4" xfId="27511"/>
    <cellStyle name="常规 4 3 2 5 6" xfId="14110"/>
    <cellStyle name="常规 4 3 2 5 6 2" xfId="19420"/>
    <cellStyle name="常规 4 3 2 5 6 3" xfId="32402"/>
    <cellStyle name="常规 4 3 2 5 7" xfId="14096"/>
    <cellStyle name="常规 4 3 2 5 7 2" xfId="32388"/>
    <cellStyle name="常规 4 3 2 5 8" xfId="19406"/>
    <cellStyle name="常规 4 3 2 5 9" xfId="23885"/>
    <cellStyle name="常规 4 3 2 6" xfId="2967"/>
    <cellStyle name="常规 4 3 2 6 2" xfId="2968"/>
    <cellStyle name="常规 4 3 2 6 2 2" xfId="2969"/>
    <cellStyle name="常规 4 3 2 6 2 2 2" xfId="8335"/>
    <cellStyle name="常规 4 3 2 6 2 2 2 2" xfId="14114"/>
    <cellStyle name="常规 4 3 2 6 2 2 2 2 2" xfId="32406"/>
    <cellStyle name="常规 4 3 2 6 2 2 2 3" xfId="19424"/>
    <cellStyle name="常规 4 3 2 6 2 2 2 4" xfId="27520"/>
    <cellStyle name="常规 4 3 2 6 2 2 3" xfId="14113"/>
    <cellStyle name="常规 4 3 2 6 2 2 3 2" xfId="32405"/>
    <cellStyle name="常规 4 3 2 6 2 2 4" xfId="19423"/>
    <cellStyle name="常规 4 3 2 6 2 2 5" xfId="23894"/>
    <cellStyle name="常规 4 3 2 6 2 3" xfId="2970"/>
    <cellStyle name="常规 4 3 2 6 2 3 2" xfId="8336"/>
    <cellStyle name="常规 4 3 2 6 2 3 2 2" xfId="14116"/>
    <cellStyle name="常规 4 3 2 6 2 3 2 2 2" xfId="32408"/>
    <cellStyle name="常规 4 3 2 6 2 3 2 3" xfId="19426"/>
    <cellStyle name="常规 4 3 2 6 2 3 2 4" xfId="27521"/>
    <cellStyle name="常规 4 3 2 6 2 3 3" xfId="14115"/>
    <cellStyle name="常规 4 3 2 6 2 3 3 2" xfId="32407"/>
    <cellStyle name="常规 4 3 2 6 2 3 4" xfId="19425"/>
    <cellStyle name="常规 4 3 2 6 2 3 5" xfId="23895"/>
    <cellStyle name="常规 4 3 2 6 2 4" xfId="2971"/>
    <cellStyle name="常规 4 3 2 6 2 4 2" xfId="8337"/>
    <cellStyle name="常规 4 3 2 6 2 4 2 2" xfId="14118"/>
    <cellStyle name="常规 4 3 2 6 2 4 2 2 2" xfId="32410"/>
    <cellStyle name="常规 4 3 2 6 2 4 2 3" xfId="19428"/>
    <cellStyle name="常规 4 3 2 6 2 4 2 4" xfId="27522"/>
    <cellStyle name="常规 4 3 2 6 2 4 3" xfId="14117"/>
    <cellStyle name="常规 4 3 2 6 2 4 3 2" xfId="32409"/>
    <cellStyle name="常规 4 3 2 6 2 4 4" xfId="19427"/>
    <cellStyle name="常规 4 3 2 6 2 4 5" xfId="23896"/>
    <cellStyle name="常规 4 3 2 6 2 5" xfId="8334"/>
    <cellStyle name="常规 4 3 2 6 2 5 2" xfId="14119"/>
    <cellStyle name="常规 4 3 2 6 2 5 2 2" xfId="32411"/>
    <cellStyle name="常规 4 3 2 6 2 5 3" xfId="19429"/>
    <cellStyle name="常规 4 3 2 6 2 5 4" xfId="27519"/>
    <cellStyle name="常规 4 3 2 6 2 6" xfId="14112"/>
    <cellStyle name="常规 4 3 2 6 2 6 2" xfId="32404"/>
    <cellStyle name="常规 4 3 2 6 2 7" xfId="19422"/>
    <cellStyle name="常规 4 3 2 6 2 8" xfId="23893"/>
    <cellStyle name="常规 4 3 2 6 3" xfId="2972"/>
    <cellStyle name="常规 4 3 2 6 3 2" xfId="8338"/>
    <cellStyle name="常规 4 3 2 6 3 2 2" xfId="14121"/>
    <cellStyle name="常规 4 3 2 6 3 2 2 2" xfId="32413"/>
    <cellStyle name="常规 4 3 2 6 3 2 3" xfId="19431"/>
    <cellStyle name="常规 4 3 2 6 3 2 4" xfId="27523"/>
    <cellStyle name="常规 4 3 2 6 3 3" xfId="14120"/>
    <cellStyle name="常规 4 3 2 6 3 3 2" xfId="32412"/>
    <cellStyle name="常规 4 3 2 6 3 4" xfId="19430"/>
    <cellStyle name="常规 4 3 2 6 3 5" xfId="23897"/>
    <cellStyle name="常规 4 3 2 6 4" xfId="2973"/>
    <cellStyle name="常规 4 3 2 6 4 2" xfId="8339"/>
    <cellStyle name="常规 4 3 2 6 4 2 2" xfId="14123"/>
    <cellStyle name="常规 4 3 2 6 4 2 2 2" xfId="32415"/>
    <cellStyle name="常规 4 3 2 6 4 2 3" xfId="19433"/>
    <cellStyle name="常规 4 3 2 6 4 2 4" xfId="27524"/>
    <cellStyle name="常规 4 3 2 6 4 3" xfId="14122"/>
    <cellStyle name="常规 4 3 2 6 4 3 2" xfId="32414"/>
    <cellStyle name="常规 4 3 2 6 4 4" xfId="19432"/>
    <cellStyle name="常规 4 3 2 6 4 5" xfId="23898"/>
    <cellStyle name="常规 4 3 2 6 5" xfId="8333"/>
    <cellStyle name="常规 4 3 2 6 5 2" xfId="14124"/>
    <cellStyle name="常规 4 3 2 6 5 2 2" xfId="32416"/>
    <cellStyle name="常规 4 3 2 6 5 3" xfId="19434"/>
    <cellStyle name="常规 4 3 2 6 5 4" xfId="27518"/>
    <cellStyle name="常规 4 3 2 6 6" xfId="14125"/>
    <cellStyle name="常规 4 3 2 6 6 2" xfId="19435"/>
    <cellStyle name="常规 4 3 2 6 6 3" xfId="32417"/>
    <cellStyle name="常规 4 3 2 6 7" xfId="14111"/>
    <cellStyle name="常规 4 3 2 6 7 2" xfId="32403"/>
    <cellStyle name="常规 4 3 2 6 8" xfId="19421"/>
    <cellStyle name="常规 4 3 2 6 9" xfId="23892"/>
    <cellStyle name="常规 4 3 2 7" xfId="2974"/>
    <cellStyle name="常规 4 3 2 7 2" xfId="2975"/>
    <cellStyle name="常规 4 3 2 7 2 2" xfId="8341"/>
    <cellStyle name="常规 4 3 2 7 2 2 2" xfId="14128"/>
    <cellStyle name="常规 4 3 2 7 2 2 2 2" xfId="32420"/>
    <cellStyle name="常规 4 3 2 7 2 2 3" xfId="19438"/>
    <cellStyle name="常规 4 3 2 7 2 2 4" xfId="27526"/>
    <cellStyle name="常规 4 3 2 7 2 3" xfId="14127"/>
    <cellStyle name="常规 4 3 2 7 2 3 2" xfId="32419"/>
    <cellStyle name="常规 4 3 2 7 2 4" xfId="19437"/>
    <cellStyle name="常规 4 3 2 7 2 5" xfId="23900"/>
    <cellStyle name="常规 4 3 2 7 3" xfId="2976"/>
    <cellStyle name="常规 4 3 2 7 3 2" xfId="8342"/>
    <cellStyle name="常规 4 3 2 7 3 2 2" xfId="14130"/>
    <cellStyle name="常规 4 3 2 7 3 2 2 2" xfId="32422"/>
    <cellStyle name="常规 4 3 2 7 3 2 3" xfId="19440"/>
    <cellStyle name="常规 4 3 2 7 3 2 4" xfId="27527"/>
    <cellStyle name="常规 4 3 2 7 3 3" xfId="14129"/>
    <cellStyle name="常规 4 3 2 7 3 3 2" xfId="32421"/>
    <cellStyle name="常规 4 3 2 7 3 4" xfId="19439"/>
    <cellStyle name="常规 4 3 2 7 3 5" xfId="23901"/>
    <cellStyle name="常规 4 3 2 7 4" xfId="2977"/>
    <cellStyle name="常规 4 3 2 7 4 2" xfId="8343"/>
    <cellStyle name="常规 4 3 2 7 4 2 2" xfId="14132"/>
    <cellStyle name="常规 4 3 2 7 4 2 2 2" xfId="32424"/>
    <cellStyle name="常规 4 3 2 7 4 2 3" xfId="19442"/>
    <cellStyle name="常规 4 3 2 7 4 2 4" xfId="27528"/>
    <cellStyle name="常规 4 3 2 7 4 3" xfId="14131"/>
    <cellStyle name="常规 4 3 2 7 4 3 2" xfId="32423"/>
    <cellStyle name="常规 4 3 2 7 4 4" xfId="19441"/>
    <cellStyle name="常规 4 3 2 7 4 5" xfId="23902"/>
    <cellStyle name="常规 4 3 2 7 5" xfId="8340"/>
    <cellStyle name="常规 4 3 2 7 5 2" xfId="14133"/>
    <cellStyle name="常规 4 3 2 7 5 2 2" xfId="32425"/>
    <cellStyle name="常规 4 3 2 7 5 3" xfId="19443"/>
    <cellStyle name="常规 4 3 2 7 5 4" xfId="27525"/>
    <cellStyle name="常规 4 3 2 7 6" xfId="14126"/>
    <cellStyle name="常规 4 3 2 7 6 2" xfId="32418"/>
    <cellStyle name="常规 4 3 2 7 7" xfId="19436"/>
    <cellStyle name="常规 4 3 2 7 8" xfId="23899"/>
    <cellStyle name="常规 4 3 2 8" xfId="2978"/>
    <cellStyle name="常规 4 3 2 8 2" xfId="8344"/>
    <cellStyle name="常规 4 3 2 8 2 2" xfId="14135"/>
    <cellStyle name="常规 4 3 2 8 2 2 2" xfId="32427"/>
    <cellStyle name="常规 4 3 2 8 2 3" xfId="19445"/>
    <cellStyle name="常规 4 3 2 8 2 4" xfId="27529"/>
    <cellStyle name="常规 4 3 2 8 3" xfId="14134"/>
    <cellStyle name="常规 4 3 2 8 3 2" xfId="32426"/>
    <cellStyle name="常规 4 3 2 8 4" xfId="19444"/>
    <cellStyle name="常规 4 3 2 8 5" xfId="23903"/>
    <cellStyle name="常规 4 3 2 9" xfId="2979"/>
    <cellStyle name="常规 4 3 2 9 2" xfId="8345"/>
    <cellStyle name="常规 4 3 2 9 2 2" xfId="14137"/>
    <cellStyle name="常规 4 3 2 9 2 2 2" xfId="32429"/>
    <cellStyle name="常规 4 3 2 9 2 3" xfId="19447"/>
    <cellStyle name="常规 4 3 2 9 2 4" xfId="27530"/>
    <cellStyle name="常规 4 3 2 9 3" xfId="14136"/>
    <cellStyle name="常规 4 3 2 9 3 2" xfId="32428"/>
    <cellStyle name="常规 4 3 2 9 4" xfId="19446"/>
    <cellStyle name="常规 4 3 2 9 5" xfId="23904"/>
    <cellStyle name="常规 4 3 3" xfId="2980"/>
    <cellStyle name="常规 4 3 3 10" xfId="14138"/>
    <cellStyle name="常规 4 3 3 10 2" xfId="32430"/>
    <cellStyle name="常规 4 3 3 11" xfId="19448"/>
    <cellStyle name="常规 4 3 3 12" xfId="23905"/>
    <cellStyle name="常规 4 3 3 2" xfId="2981"/>
    <cellStyle name="常规 4 3 3 2 2" xfId="2982"/>
    <cellStyle name="常规 4 3 3 2 2 2" xfId="2983"/>
    <cellStyle name="常规 4 3 3 2 2 2 2" xfId="8349"/>
    <cellStyle name="常规 4 3 3 2 2 2 2 2" xfId="14142"/>
    <cellStyle name="常规 4 3 3 2 2 2 2 2 2" xfId="32434"/>
    <cellStyle name="常规 4 3 3 2 2 2 2 3" xfId="19452"/>
    <cellStyle name="常规 4 3 3 2 2 2 2 4" xfId="27534"/>
    <cellStyle name="常规 4 3 3 2 2 2 3" xfId="14141"/>
    <cellStyle name="常规 4 3 3 2 2 2 3 2" xfId="32433"/>
    <cellStyle name="常规 4 3 3 2 2 2 4" xfId="19451"/>
    <cellStyle name="常规 4 3 3 2 2 2 5" xfId="23908"/>
    <cellStyle name="常规 4 3 3 2 2 3" xfId="2984"/>
    <cellStyle name="常规 4 3 3 2 2 3 2" xfId="8350"/>
    <cellStyle name="常规 4 3 3 2 2 3 2 2" xfId="14144"/>
    <cellStyle name="常规 4 3 3 2 2 3 2 2 2" xfId="32436"/>
    <cellStyle name="常规 4 3 3 2 2 3 2 3" xfId="19454"/>
    <cellStyle name="常规 4 3 3 2 2 3 2 4" xfId="27535"/>
    <cellStyle name="常规 4 3 3 2 2 3 3" xfId="14143"/>
    <cellStyle name="常规 4 3 3 2 2 3 3 2" xfId="32435"/>
    <cellStyle name="常规 4 3 3 2 2 3 4" xfId="19453"/>
    <cellStyle name="常规 4 3 3 2 2 3 5" xfId="23909"/>
    <cellStyle name="常规 4 3 3 2 2 4" xfId="2985"/>
    <cellStyle name="常规 4 3 3 2 2 4 2" xfId="8351"/>
    <cellStyle name="常规 4 3 3 2 2 4 2 2" xfId="14146"/>
    <cellStyle name="常规 4 3 3 2 2 4 2 2 2" xfId="32438"/>
    <cellStyle name="常规 4 3 3 2 2 4 2 3" xfId="19456"/>
    <cellStyle name="常规 4 3 3 2 2 4 2 4" xfId="27536"/>
    <cellStyle name="常规 4 3 3 2 2 4 3" xfId="14145"/>
    <cellStyle name="常规 4 3 3 2 2 4 3 2" xfId="32437"/>
    <cellStyle name="常规 4 3 3 2 2 4 4" xfId="19455"/>
    <cellStyle name="常规 4 3 3 2 2 4 5" xfId="23910"/>
    <cellStyle name="常规 4 3 3 2 2 5" xfId="8348"/>
    <cellStyle name="常规 4 3 3 2 2 5 2" xfId="14147"/>
    <cellStyle name="常规 4 3 3 2 2 5 2 2" xfId="32439"/>
    <cellStyle name="常规 4 3 3 2 2 5 3" xfId="19457"/>
    <cellStyle name="常规 4 3 3 2 2 5 4" xfId="27533"/>
    <cellStyle name="常规 4 3 3 2 2 6" xfId="14140"/>
    <cellStyle name="常规 4 3 3 2 2 6 2" xfId="32432"/>
    <cellStyle name="常规 4 3 3 2 2 7" xfId="19450"/>
    <cellStyle name="常规 4 3 3 2 2 8" xfId="23907"/>
    <cellStyle name="常规 4 3 3 2 3" xfId="2986"/>
    <cellStyle name="常规 4 3 3 2 3 2" xfId="8352"/>
    <cellStyle name="常规 4 3 3 2 3 2 2" xfId="14149"/>
    <cellStyle name="常规 4 3 3 2 3 2 2 2" xfId="32441"/>
    <cellStyle name="常规 4 3 3 2 3 2 3" xfId="19459"/>
    <cellStyle name="常规 4 3 3 2 3 2 4" xfId="27537"/>
    <cellStyle name="常规 4 3 3 2 3 3" xfId="14148"/>
    <cellStyle name="常规 4 3 3 2 3 3 2" xfId="32440"/>
    <cellStyle name="常规 4 3 3 2 3 4" xfId="19458"/>
    <cellStyle name="常规 4 3 3 2 3 5" xfId="23911"/>
    <cellStyle name="常规 4 3 3 2 4" xfId="2987"/>
    <cellStyle name="常规 4 3 3 2 4 2" xfId="8353"/>
    <cellStyle name="常规 4 3 3 2 4 2 2" xfId="14151"/>
    <cellStyle name="常规 4 3 3 2 4 2 2 2" xfId="32443"/>
    <cellStyle name="常规 4 3 3 2 4 2 3" xfId="19461"/>
    <cellStyle name="常规 4 3 3 2 4 2 4" xfId="27538"/>
    <cellStyle name="常规 4 3 3 2 4 3" xfId="14150"/>
    <cellStyle name="常规 4 3 3 2 4 3 2" xfId="32442"/>
    <cellStyle name="常规 4 3 3 2 4 4" xfId="19460"/>
    <cellStyle name="常规 4 3 3 2 4 5" xfId="23912"/>
    <cellStyle name="常规 4 3 3 2 5" xfId="8347"/>
    <cellStyle name="常规 4 3 3 2 5 2" xfId="14152"/>
    <cellStyle name="常规 4 3 3 2 5 2 2" xfId="32444"/>
    <cellStyle name="常规 4 3 3 2 5 3" xfId="19462"/>
    <cellStyle name="常规 4 3 3 2 5 4" xfId="27532"/>
    <cellStyle name="常规 4 3 3 2 6" xfId="14153"/>
    <cellStyle name="常规 4 3 3 2 6 2" xfId="19463"/>
    <cellStyle name="常规 4 3 3 2 6 3" xfId="32445"/>
    <cellStyle name="常规 4 3 3 2 7" xfId="14139"/>
    <cellStyle name="常规 4 3 3 2 7 2" xfId="32431"/>
    <cellStyle name="常规 4 3 3 2 8" xfId="19449"/>
    <cellStyle name="常规 4 3 3 2 9" xfId="23906"/>
    <cellStyle name="常规 4 3 3 3" xfId="2988"/>
    <cellStyle name="常规 4 3 3 3 2" xfId="2989"/>
    <cellStyle name="常规 4 3 3 3 2 2" xfId="2990"/>
    <cellStyle name="常规 4 3 3 3 2 2 2" xfId="8356"/>
    <cellStyle name="常规 4 3 3 3 2 2 2 2" xfId="14157"/>
    <cellStyle name="常规 4 3 3 3 2 2 2 2 2" xfId="32449"/>
    <cellStyle name="常规 4 3 3 3 2 2 2 3" xfId="19467"/>
    <cellStyle name="常规 4 3 3 3 2 2 2 4" xfId="27541"/>
    <cellStyle name="常规 4 3 3 3 2 2 3" xfId="14156"/>
    <cellStyle name="常规 4 3 3 3 2 2 3 2" xfId="32448"/>
    <cellStyle name="常规 4 3 3 3 2 2 4" xfId="19466"/>
    <cellStyle name="常规 4 3 3 3 2 2 5" xfId="23915"/>
    <cellStyle name="常规 4 3 3 3 2 3" xfId="2991"/>
    <cellStyle name="常规 4 3 3 3 2 3 2" xfId="8357"/>
    <cellStyle name="常规 4 3 3 3 2 3 2 2" xfId="14159"/>
    <cellStyle name="常规 4 3 3 3 2 3 2 2 2" xfId="32451"/>
    <cellStyle name="常规 4 3 3 3 2 3 2 3" xfId="19469"/>
    <cellStyle name="常规 4 3 3 3 2 3 2 4" xfId="27542"/>
    <cellStyle name="常规 4 3 3 3 2 3 3" xfId="14158"/>
    <cellStyle name="常规 4 3 3 3 2 3 3 2" xfId="32450"/>
    <cellStyle name="常规 4 3 3 3 2 3 4" xfId="19468"/>
    <cellStyle name="常规 4 3 3 3 2 3 5" xfId="23916"/>
    <cellStyle name="常规 4 3 3 3 2 4" xfId="2992"/>
    <cellStyle name="常规 4 3 3 3 2 4 2" xfId="8358"/>
    <cellStyle name="常规 4 3 3 3 2 4 2 2" xfId="14161"/>
    <cellStyle name="常规 4 3 3 3 2 4 2 2 2" xfId="32453"/>
    <cellStyle name="常规 4 3 3 3 2 4 2 3" xfId="19471"/>
    <cellStyle name="常规 4 3 3 3 2 4 2 4" xfId="27543"/>
    <cellStyle name="常规 4 3 3 3 2 4 3" xfId="14160"/>
    <cellStyle name="常规 4 3 3 3 2 4 3 2" xfId="32452"/>
    <cellStyle name="常规 4 3 3 3 2 4 4" xfId="19470"/>
    <cellStyle name="常规 4 3 3 3 2 4 5" xfId="23917"/>
    <cellStyle name="常规 4 3 3 3 2 5" xfId="8355"/>
    <cellStyle name="常规 4 3 3 3 2 5 2" xfId="14162"/>
    <cellStyle name="常规 4 3 3 3 2 5 2 2" xfId="32454"/>
    <cellStyle name="常规 4 3 3 3 2 5 3" xfId="19472"/>
    <cellStyle name="常规 4 3 3 3 2 5 4" xfId="27540"/>
    <cellStyle name="常规 4 3 3 3 2 6" xfId="14155"/>
    <cellStyle name="常规 4 3 3 3 2 6 2" xfId="32447"/>
    <cellStyle name="常规 4 3 3 3 2 7" xfId="19465"/>
    <cellStyle name="常规 4 3 3 3 2 8" xfId="23914"/>
    <cellStyle name="常规 4 3 3 3 3" xfId="2993"/>
    <cellStyle name="常规 4 3 3 3 3 2" xfId="8359"/>
    <cellStyle name="常规 4 3 3 3 3 2 2" xfId="14164"/>
    <cellStyle name="常规 4 3 3 3 3 2 2 2" xfId="32456"/>
    <cellStyle name="常规 4 3 3 3 3 2 3" xfId="19474"/>
    <cellStyle name="常规 4 3 3 3 3 2 4" xfId="27544"/>
    <cellStyle name="常规 4 3 3 3 3 3" xfId="14163"/>
    <cellStyle name="常规 4 3 3 3 3 3 2" xfId="32455"/>
    <cellStyle name="常规 4 3 3 3 3 4" xfId="19473"/>
    <cellStyle name="常规 4 3 3 3 3 5" xfId="23918"/>
    <cellStyle name="常规 4 3 3 3 4" xfId="2994"/>
    <cellStyle name="常规 4 3 3 3 4 2" xfId="8360"/>
    <cellStyle name="常规 4 3 3 3 4 2 2" xfId="14166"/>
    <cellStyle name="常规 4 3 3 3 4 2 2 2" xfId="32458"/>
    <cellStyle name="常规 4 3 3 3 4 2 3" xfId="19476"/>
    <cellStyle name="常规 4 3 3 3 4 2 4" xfId="27545"/>
    <cellStyle name="常规 4 3 3 3 4 3" xfId="14165"/>
    <cellStyle name="常规 4 3 3 3 4 3 2" xfId="32457"/>
    <cellStyle name="常规 4 3 3 3 4 4" xfId="19475"/>
    <cellStyle name="常规 4 3 3 3 4 5" xfId="23919"/>
    <cellStyle name="常规 4 3 3 3 5" xfId="8354"/>
    <cellStyle name="常规 4 3 3 3 5 2" xfId="14167"/>
    <cellStyle name="常规 4 3 3 3 5 2 2" xfId="32459"/>
    <cellStyle name="常规 4 3 3 3 5 3" xfId="19477"/>
    <cellStyle name="常规 4 3 3 3 5 4" xfId="27539"/>
    <cellStyle name="常规 4 3 3 3 6" xfId="14168"/>
    <cellStyle name="常规 4 3 3 3 6 2" xfId="19478"/>
    <cellStyle name="常规 4 3 3 3 6 3" xfId="32460"/>
    <cellStyle name="常规 4 3 3 3 7" xfId="14154"/>
    <cellStyle name="常规 4 3 3 3 7 2" xfId="32446"/>
    <cellStyle name="常规 4 3 3 3 8" xfId="19464"/>
    <cellStyle name="常规 4 3 3 3 9" xfId="23913"/>
    <cellStyle name="常规 4 3 3 4" xfId="2995"/>
    <cellStyle name="常规 4 3 3 4 2" xfId="2996"/>
    <cellStyle name="常规 4 3 3 4 2 2" xfId="2997"/>
    <cellStyle name="常规 4 3 3 4 2 2 2" xfId="8363"/>
    <cellStyle name="常规 4 3 3 4 2 2 2 2" xfId="14172"/>
    <cellStyle name="常规 4 3 3 4 2 2 2 2 2" xfId="32464"/>
    <cellStyle name="常规 4 3 3 4 2 2 2 3" xfId="19482"/>
    <cellStyle name="常规 4 3 3 4 2 2 2 4" xfId="27548"/>
    <cellStyle name="常规 4 3 3 4 2 2 3" xfId="14171"/>
    <cellStyle name="常规 4 3 3 4 2 2 3 2" xfId="32463"/>
    <cellStyle name="常规 4 3 3 4 2 2 4" xfId="19481"/>
    <cellStyle name="常规 4 3 3 4 2 2 5" xfId="23922"/>
    <cellStyle name="常规 4 3 3 4 2 3" xfId="2998"/>
    <cellStyle name="常规 4 3 3 4 2 3 2" xfId="8364"/>
    <cellStyle name="常规 4 3 3 4 2 3 2 2" xfId="14174"/>
    <cellStyle name="常规 4 3 3 4 2 3 2 2 2" xfId="32466"/>
    <cellStyle name="常规 4 3 3 4 2 3 2 3" xfId="19484"/>
    <cellStyle name="常规 4 3 3 4 2 3 2 4" xfId="27549"/>
    <cellStyle name="常规 4 3 3 4 2 3 3" xfId="14173"/>
    <cellStyle name="常规 4 3 3 4 2 3 3 2" xfId="32465"/>
    <cellStyle name="常规 4 3 3 4 2 3 4" xfId="19483"/>
    <cellStyle name="常规 4 3 3 4 2 3 5" xfId="23923"/>
    <cellStyle name="常规 4 3 3 4 2 4" xfId="2999"/>
    <cellStyle name="常规 4 3 3 4 2 4 2" xfId="8365"/>
    <cellStyle name="常规 4 3 3 4 2 4 2 2" xfId="14176"/>
    <cellStyle name="常规 4 3 3 4 2 4 2 2 2" xfId="32468"/>
    <cellStyle name="常规 4 3 3 4 2 4 2 3" xfId="19486"/>
    <cellStyle name="常规 4 3 3 4 2 4 2 4" xfId="27550"/>
    <cellStyle name="常规 4 3 3 4 2 4 3" xfId="14175"/>
    <cellStyle name="常规 4 3 3 4 2 4 3 2" xfId="32467"/>
    <cellStyle name="常规 4 3 3 4 2 4 4" xfId="19485"/>
    <cellStyle name="常规 4 3 3 4 2 4 5" xfId="23924"/>
    <cellStyle name="常规 4 3 3 4 2 5" xfId="8362"/>
    <cellStyle name="常规 4 3 3 4 2 5 2" xfId="14177"/>
    <cellStyle name="常规 4 3 3 4 2 5 2 2" xfId="32469"/>
    <cellStyle name="常规 4 3 3 4 2 5 3" xfId="19487"/>
    <cellStyle name="常规 4 3 3 4 2 5 4" xfId="27547"/>
    <cellStyle name="常规 4 3 3 4 2 6" xfId="14170"/>
    <cellStyle name="常规 4 3 3 4 2 6 2" xfId="32462"/>
    <cellStyle name="常规 4 3 3 4 2 7" xfId="19480"/>
    <cellStyle name="常规 4 3 3 4 2 8" xfId="23921"/>
    <cellStyle name="常规 4 3 3 4 3" xfId="3000"/>
    <cellStyle name="常规 4 3 3 4 3 2" xfId="8366"/>
    <cellStyle name="常规 4 3 3 4 3 2 2" xfId="14179"/>
    <cellStyle name="常规 4 3 3 4 3 2 2 2" xfId="32471"/>
    <cellStyle name="常规 4 3 3 4 3 2 3" xfId="19489"/>
    <cellStyle name="常规 4 3 3 4 3 2 4" xfId="27551"/>
    <cellStyle name="常规 4 3 3 4 3 3" xfId="14178"/>
    <cellStyle name="常规 4 3 3 4 3 3 2" xfId="32470"/>
    <cellStyle name="常规 4 3 3 4 3 4" xfId="19488"/>
    <cellStyle name="常规 4 3 3 4 3 5" xfId="23925"/>
    <cellStyle name="常规 4 3 3 4 4" xfId="3001"/>
    <cellStyle name="常规 4 3 3 4 4 2" xfId="8367"/>
    <cellStyle name="常规 4 3 3 4 4 2 2" xfId="14181"/>
    <cellStyle name="常规 4 3 3 4 4 2 2 2" xfId="32473"/>
    <cellStyle name="常规 4 3 3 4 4 2 3" xfId="19491"/>
    <cellStyle name="常规 4 3 3 4 4 2 4" xfId="27552"/>
    <cellStyle name="常规 4 3 3 4 4 3" xfId="14180"/>
    <cellStyle name="常规 4 3 3 4 4 3 2" xfId="32472"/>
    <cellStyle name="常规 4 3 3 4 4 4" xfId="19490"/>
    <cellStyle name="常规 4 3 3 4 4 5" xfId="23926"/>
    <cellStyle name="常规 4 3 3 4 5" xfId="8361"/>
    <cellStyle name="常规 4 3 3 4 5 2" xfId="14182"/>
    <cellStyle name="常规 4 3 3 4 5 2 2" xfId="32474"/>
    <cellStyle name="常规 4 3 3 4 5 3" xfId="19492"/>
    <cellStyle name="常规 4 3 3 4 5 4" xfId="27546"/>
    <cellStyle name="常规 4 3 3 4 6" xfId="14183"/>
    <cellStyle name="常规 4 3 3 4 6 2" xfId="19493"/>
    <cellStyle name="常规 4 3 3 4 6 3" xfId="32475"/>
    <cellStyle name="常规 4 3 3 4 7" xfId="14169"/>
    <cellStyle name="常规 4 3 3 4 7 2" xfId="32461"/>
    <cellStyle name="常规 4 3 3 4 8" xfId="19479"/>
    <cellStyle name="常规 4 3 3 4 9" xfId="23920"/>
    <cellStyle name="常规 4 3 3 5" xfId="3002"/>
    <cellStyle name="常规 4 3 3 5 2" xfId="3003"/>
    <cellStyle name="常规 4 3 3 5 2 2" xfId="8369"/>
    <cellStyle name="常规 4 3 3 5 2 2 2" xfId="14186"/>
    <cellStyle name="常规 4 3 3 5 2 2 2 2" xfId="32478"/>
    <cellStyle name="常规 4 3 3 5 2 2 3" xfId="19496"/>
    <cellStyle name="常规 4 3 3 5 2 2 4" xfId="27554"/>
    <cellStyle name="常规 4 3 3 5 2 3" xfId="14185"/>
    <cellStyle name="常规 4 3 3 5 2 3 2" xfId="32477"/>
    <cellStyle name="常规 4 3 3 5 2 4" xfId="19495"/>
    <cellStyle name="常规 4 3 3 5 2 5" xfId="23928"/>
    <cellStyle name="常规 4 3 3 5 3" xfId="3004"/>
    <cellStyle name="常规 4 3 3 5 3 2" xfId="8370"/>
    <cellStyle name="常规 4 3 3 5 3 2 2" xfId="14188"/>
    <cellStyle name="常规 4 3 3 5 3 2 2 2" xfId="32480"/>
    <cellStyle name="常规 4 3 3 5 3 2 3" xfId="19498"/>
    <cellStyle name="常规 4 3 3 5 3 2 4" xfId="27555"/>
    <cellStyle name="常规 4 3 3 5 3 3" xfId="14187"/>
    <cellStyle name="常规 4 3 3 5 3 3 2" xfId="32479"/>
    <cellStyle name="常规 4 3 3 5 3 4" xfId="19497"/>
    <cellStyle name="常规 4 3 3 5 3 5" xfId="23929"/>
    <cellStyle name="常规 4 3 3 5 4" xfId="3005"/>
    <cellStyle name="常规 4 3 3 5 4 2" xfId="8371"/>
    <cellStyle name="常规 4 3 3 5 4 2 2" xfId="14190"/>
    <cellStyle name="常规 4 3 3 5 4 2 2 2" xfId="32482"/>
    <cellStyle name="常规 4 3 3 5 4 2 3" xfId="19500"/>
    <cellStyle name="常规 4 3 3 5 4 2 4" xfId="27556"/>
    <cellStyle name="常规 4 3 3 5 4 3" xfId="14189"/>
    <cellStyle name="常规 4 3 3 5 4 3 2" xfId="32481"/>
    <cellStyle name="常规 4 3 3 5 4 4" xfId="19499"/>
    <cellStyle name="常规 4 3 3 5 4 5" xfId="23930"/>
    <cellStyle name="常规 4 3 3 5 5" xfId="8368"/>
    <cellStyle name="常规 4 3 3 5 5 2" xfId="14191"/>
    <cellStyle name="常规 4 3 3 5 5 2 2" xfId="32483"/>
    <cellStyle name="常规 4 3 3 5 5 3" xfId="19501"/>
    <cellStyle name="常规 4 3 3 5 5 4" xfId="27553"/>
    <cellStyle name="常规 4 3 3 5 6" xfId="14184"/>
    <cellStyle name="常规 4 3 3 5 6 2" xfId="32476"/>
    <cellStyle name="常规 4 3 3 5 7" xfId="19494"/>
    <cellStyle name="常规 4 3 3 5 8" xfId="23927"/>
    <cellStyle name="常规 4 3 3 6" xfId="3006"/>
    <cellStyle name="常规 4 3 3 6 2" xfId="8372"/>
    <cellStyle name="常规 4 3 3 6 2 2" xfId="14193"/>
    <cellStyle name="常规 4 3 3 6 2 2 2" xfId="32485"/>
    <cellStyle name="常规 4 3 3 6 2 3" xfId="19503"/>
    <cellStyle name="常规 4 3 3 6 2 4" xfId="27557"/>
    <cellStyle name="常规 4 3 3 6 3" xfId="14192"/>
    <cellStyle name="常规 4 3 3 6 3 2" xfId="32484"/>
    <cellStyle name="常规 4 3 3 6 4" xfId="19502"/>
    <cellStyle name="常规 4 3 3 6 5" xfId="23931"/>
    <cellStyle name="常规 4 3 3 7" xfId="3007"/>
    <cellStyle name="常规 4 3 3 7 2" xfId="8373"/>
    <cellStyle name="常规 4 3 3 7 2 2" xfId="14195"/>
    <cellStyle name="常规 4 3 3 7 2 2 2" xfId="32487"/>
    <cellStyle name="常规 4 3 3 7 2 3" xfId="19505"/>
    <cellStyle name="常规 4 3 3 7 2 4" xfId="27558"/>
    <cellStyle name="常规 4 3 3 7 3" xfId="14194"/>
    <cellStyle name="常规 4 3 3 7 3 2" xfId="32486"/>
    <cellStyle name="常规 4 3 3 7 4" xfId="19504"/>
    <cellStyle name="常规 4 3 3 7 5" xfId="23932"/>
    <cellStyle name="常规 4 3 3 8" xfId="8346"/>
    <cellStyle name="常规 4 3 3 8 2" xfId="14196"/>
    <cellStyle name="常规 4 3 3 8 2 2" xfId="32488"/>
    <cellStyle name="常规 4 3 3 8 3" xfId="19506"/>
    <cellStyle name="常规 4 3 3 8 4" xfId="27531"/>
    <cellStyle name="常规 4 3 3 9" xfId="14197"/>
    <cellStyle name="常规 4 3 3 9 2" xfId="19507"/>
    <cellStyle name="常规 4 3 3 9 3" xfId="32489"/>
    <cellStyle name="常规 4 3 4" xfId="3008"/>
    <cellStyle name="常规 4 3 4 10" xfId="14198"/>
    <cellStyle name="常规 4 3 4 10 2" xfId="32490"/>
    <cellStyle name="常规 4 3 4 11" xfId="19508"/>
    <cellStyle name="常规 4 3 4 12" xfId="23933"/>
    <cellStyle name="常规 4 3 4 2" xfId="3009"/>
    <cellStyle name="常规 4 3 4 2 2" xfId="3010"/>
    <cellStyle name="常规 4 3 4 2 2 2" xfId="3011"/>
    <cellStyle name="常规 4 3 4 2 2 2 2" xfId="8377"/>
    <cellStyle name="常规 4 3 4 2 2 2 2 2" xfId="14202"/>
    <cellStyle name="常规 4 3 4 2 2 2 2 2 2" xfId="32494"/>
    <cellStyle name="常规 4 3 4 2 2 2 2 3" xfId="19512"/>
    <cellStyle name="常规 4 3 4 2 2 2 2 4" xfId="27562"/>
    <cellStyle name="常规 4 3 4 2 2 2 3" xfId="14201"/>
    <cellStyle name="常规 4 3 4 2 2 2 3 2" xfId="32493"/>
    <cellStyle name="常规 4 3 4 2 2 2 4" xfId="19511"/>
    <cellStyle name="常规 4 3 4 2 2 2 5" xfId="23936"/>
    <cellStyle name="常规 4 3 4 2 2 3" xfId="3012"/>
    <cellStyle name="常规 4 3 4 2 2 3 2" xfId="8378"/>
    <cellStyle name="常规 4 3 4 2 2 3 2 2" xfId="14204"/>
    <cellStyle name="常规 4 3 4 2 2 3 2 2 2" xfId="32496"/>
    <cellStyle name="常规 4 3 4 2 2 3 2 3" xfId="19514"/>
    <cellStyle name="常规 4 3 4 2 2 3 2 4" xfId="27563"/>
    <cellStyle name="常规 4 3 4 2 2 3 3" xfId="14203"/>
    <cellStyle name="常规 4 3 4 2 2 3 3 2" xfId="32495"/>
    <cellStyle name="常规 4 3 4 2 2 3 4" xfId="19513"/>
    <cellStyle name="常规 4 3 4 2 2 3 5" xfId="23937"/>
    <cellStyle name="常规 4 3 4 2 2 4" xfId="3013"/>
    <cellStyle name="常规 4 3 4 2 2 4 2" xfId="8379"/>
    <cellStyle name="常规 4 3 4 2 2 4 2 2" xfId="14206"/>
    <cellStyle name="常规 4 3 4 2 2 4 2 2 2" xfId="32498"/>
    <cellStyle name="常规 4 3 4 2 2 4 2 3" xfId="19516"/>
    <cellStyle name="常规 4 3 4 2 2 4 2 4" xfId="27564"/>
    <cellStyle name="常规 4 3 4 2 2 4 3" xfId="14205"/>
    <cellStyle name="常规 4 3 4 2 2 4 3 2" xfId="32497"/>
    <cellStyle name="常规 4 3 4 2 2 4 4" xfId="19515"/>
    <cellStyle name="常规 4 3 4 2 2 4 5" xfId="23938"/>
    <cellStyle name="常规 4 3 4 2 2 5" xfId="8376"/>
    <cellStyle name="常规 4 3 4 2 2 5 2" xfId="14207"/>
    <cellStyle name="常规 4 3 4 2 2 5 2 2" xfId="32499"/>
    <cellStyle name="常规 4 3 4 2 2 5 3" xfId="19517"/>
    <cellStyle name="常规 4 3 4 2 2 5 4" xfId="27561"/>
    <cellStyle name="常规 4 3 4 2 2 6" xfId="14200"/>
    <cellStyle name="常规 4 3 4 2 2 6 2" xfId="32492"/>
    <cellStyle name="常规 4 3 4 2 2 7" xfId="19510"/>
    <cellStyle name="常规 4 3 4 2 2 8" xfId="23935"/>
    <cellStyle name="常规 4 3 4 2 3" xfId="3014"/>
    <cellStyle name="常规 4 3 4 2 3 2" xfId="8380"/>
    <cellStyle name="常规 4 3 4 2 3 2 2" xfId="14209"/>
    <cellStyle name="常规 4 3 4 2 3 2 2 2" xfId="32501"/>
    <cellStyle name="常规 4 3 4 2 3 2 3" xfId="19519"/>
    <cellStyle name="常规 4 3 4 2 3 2 4" xfId="27565"/>
    <cellStyle name="常规 4 3 4 2 3 3" xfId="14208"/>
    <cellStyle name="常规 4 3 4 2 3 3 2" xfId="32500"/>
    <cellStyle name="常规 4 3 4 2 3 4" xfId="19518"/>
    <cellStyle name="常规 4 3 4 2 3 5" xfId="23939"/>
    <cellStyle name="常规 4 3 4 2 4" xfId="3015"/>
    <cellStyle name="常规 4 3 4 2 4 2" xfId="8381"/>
    <cellStyle name="常规 4 3 4 2 4 2 2" xfId="14211"/>
    <cellStyle name="常规 4 3 4 2 4 2 2 2" xfId="32503"/>
    <cellStyle name="常规 4 3 4 2 4 2 3" xfId="19521"/>
    <cellStyle name="常规 4 3 4 2 4 2 4" xfId="27566"/>
    <cellStyle name="常规 4 3 4 2 4 3" xfId="14210"/>
    <cellStyle name="常规 4 3 4 2 4 3 2" xfId="32502"/>
    <cellStyle name="常规 4 3 4 2 4 4" xfId="19520"/>
    <cellStyle name="常规 4 3 4 2 4 5" xfId="23940"/>
    <cellStyle name="常规 4 3 4 2 5" xfId="8375"/>
    <cellStyle name="常规 4 3 4 2 5 2" xfId="14212"/>
    <cellStyle name="常规 4 3 4 2 5 2 2" xfId="32504"/>
    <cellStyle name="常规 4 3 4 2 5 3" xfId="19522"/>
    <cellStyle name="常规 4 3 4 2 5 4" xfId="27560"/>
    <cellStyle name="常规 4 3 4 2 6" xfId="14213"/>
    <cellStyle name="常规 4 3 4 2 6 2" xfId="19523"/>
    <cellStyle name="常规 4 3 4 2 6 3" xfId="32505"/>
    <cellStyle name="常规 4 3 4 2 7" xfId="14199"/>
    <cellStyle name="常规 4 3 4 2 7 2" xfId="32491"/>
    <cellStyle name="常规 4 3 4 2 8" xfId="19509"/>
    <cellStyle name="常规 4 3 4 2 9" xfId="23934"/>
    <cellStyle name="常规 4 3 4 3" xfId="3016"/>
    <cellStyle name="常规 4 3 4 3 2" xfId="3017"/>
    <cellStyle name="常规 4 3 4 3 2 2" xfId="3018"/>
    <cellStyle name="常规 4 3 4 3 2 2 2" xfId="8384"/>
    <cellStyle name="常规 4 3 4 3 2 2 2 2" xfId="14217"/>
    <cellStyle name="常规 4 3 4 3 2 2 2 2 2" xfId="32509"/>
    <cellStyle name="常规 4 3 4 3 2 2 2 3" xfId="19527"/>
    <cellStyle name="常规 4 3 4 3 2 2 2 4" xfId="27569"/>
    <cellStyle name="常规 4 3 4 3 2 2 3" xfId="14216"/>
    <cellStyle name="常规 4 3 4 3 2 2 3 2" xfId="32508"/>
    <cellStyle name="常规 4 3 4 3 2 2 4" xfId="19526"/>
    <cellStyle name="常规 4 3 4 3 2 2 5" xfId="23943"/>
    <cellStyle name="常规 4 3 4 3 2 3" xfId="3019"/>
    <cellStyle name="常规 4 3 4 3 2 3 2" xfId="8385"/>
    <cellStyle name="常规 4 3 4 3 2 3 2 2" xfId="14219"/>
    <cellStyle name="常规 4 3 4 3 2 3 2 2 2" xfId="32511"/>
    <cellStyle name="常规 4 3 4 3 2 3 2 3" xfId="19529"/>
    <cellStyle name="常规 4 3 4 3 2 3 2 4" xfId="27570"/>
    <cellStyle name="常规 4 3 4 3 2 3 3" xfId="14218"/>
    <cellStyle name="常规 4 3 4 3 2 3 3 2" xfId="32510"/>
    <cellStyle name="常规 4 3 4 3 2 3 4" xfId="19528"/>
    <cellStyle name="常规 4 3 4 3 2 3 5" xfId="23944"/>
    <cellStyle name="常规 4 3 4 3 2 4" xfId="3020"/>
    <cellStyle name="常规 4 3 4 3 2 4 2" xfId="8386"/>
    <cellStyle name="常规 4 3 4 3 2 4 2 2" xfId="14221"/>
    <cellStyle name="常规 4 3 4 3 2 4 2 2 2" xfId="32513"/>
    <cellStyle name="常规 4 3 4 3 2 4 2 3" xfId="19531"/>
    <cellStyle name="常规 4 3 4 3 2 4 2 4" xfId="27571"/>
    <cellStyle name="常规 4 3 4 3 2 4 3" xfId="14220"/>
    <cellStyle name="常规 4 3 4 3 2 4 3 2" xfId="32512"/>
    <cellStyle name="常规 4 3 4 3 2 4 4" xfId="19530"/>
    <cellStyle name="常规 4 3 4 3 2 4 5" xfId="23945"/>
    <cellStyle name="常规 4 3 4 3 2 5" xfId="8383"/>
    <cellStyle name="常规 4 3 4 3 2 5 2" xfId="14222"/>
    <cellStyle name="常规 4 3 4 3 2 5 2 2" xfId="32514"/>
    <cellStyle name="常规 4 3 4 3 2 5 3" xfId="19532"/>
    <cellStyle name="常规 4 3 4 3 2 5 4" xfId="27568"/>
    <cellStyle name="常规 4 3 4 3 2 6" xfId="14215"/>
    <cellStyle name="常规 4 3 4 3 2 6 2" xfId="32507"/>
    <cellStyle name="常规 4 3 4 3 2 7" xfId="19525"/>
    <cellStyle name="常规 4 3 4 3 2 8" xfId="23942"/>
    <cellStyle name="常规 4 3 4 3 3" xfId="3021"/>
    <cellStyle name="常规 4 3 4 3 3 2" xfId="8387"/>
    <cellStyle name="常规 4 3 4 3 3 2 2" xfId="14224"/>
    <cellStyle name="常规 4 3 4 3 3 2 2 2" xfId="32516"/>
    <cellStyle name="常规 4 3 4 3 3 2 3" xfId="19534"/>
    <cellStyle name="常规 4 3 4 3 3 2 4" xfId="27572"/>
    <cellStyle name="常规 4 3 4 3 3 3" xfId="14223"/>
    <cellStyle name="常规 4 3 4 3 3 3 2" xfId="32515"/>
    <cellStyle name="常规 4 3 4 3 3 4" xfId="19533"/>
    <cellStyle name="常规 4 3 4 3 3 5" xfId="23946"/>
    <cellStyle name="常规 4 3 4 3 4" xfId="3022"/>
    <cellStyle name="常规 4 3 4 3 4 2" xfId="8388"/>
    <cellStyle name="常规 4 3 4 3 4 2 2" xfId="14226"/>
    <cellStyle name="常规 4 3 4 3 4 2 2 2" xfId="32518"/>
    <cellStyle name="常规 4 3 4 3 4 2 3" xfId="19536"/>
    <cellStyle name="常规 4 3 4 3 4 2 4" xfId="27573"/>
    <cellStyle name="常规 4 3 4 3 4 3" xfId="14225"/>
    <cellStyle name="常规 4 3 4 3 4 3 2" xfId="32517"/>
    <cellStyle name="常规 4 3 4 3 4 4" xfId="19535"/>
    <cellStyle name="常规 4 3 4 3 4 5" xfId="23947"/>
    <cellStyle name="常规 4 3 4 3 5" xfId="8382"/>
    <cellStyle name="常规 4 3 4 3 5 2" xfId="14227"/>
    <cellStyle name="常规 4 3 4 3 5 2 2" xfId="32519"/>
    <cellStyle name="常规 4 3 4 3 5 3" xfId="19537"/>
    <cellStyle name="常规 4 3 4 3 5 4" xfId="27567"/>
    <cellStyle name="常规 4 3 4 3 6" xfId="14228"/>
    <cellStyle name="常规 4 3 4 3 6 2" xfId="19538"/>
    <cellStyle name="常规 4 3 4 3 6 3" xfId="32520"/>
    <cellStyle name="常规 4 3 4 3 7" xfId="14214"/>
    <cellStyle name="常规 4 3 4 3 7 2" xfId="32506"/>
    <cellStyle name="常规 4 3 4 3 8" xfId="19524"/>
    <cellStyle name="常规 4 3 4 3 9" xfId="23941"/>
    <cellStyle name="常规 4 3 4 4" xfId="3023"/>
    <cellStyle name="常规 4 3 4 4 2" xfId="3024"/>
    <cellStyle name="常规 4 3 4 4 2 2" xfId="3025"/>
    <cellStyle name="常规 4 3 4 4 2 2 2" xfId="8391"/>
    <cellStyle name="常规 4 3 4 4 2 2 2 2" xfId="14232"/>
    <cellStyle name="常规 4 3 4 4 2 2 2 2 2" xfId="32524"/>
    <cellStyle name="常规 4 3 4 4 2 2 2 3" xfId="19542"/>
    <cellStyle name="常规 4 3 4 4 2 2 2 4" xfId="27576"/>
    <cellStyle name="常规 4 3 4 4 2 2 3" xfId="14231"/>
    <cellStyle name="常规 4 3 4 4 2 2 3 2" xfId="32523"/>
    <cellStyle name="常规 4 3 4 4 2 2 4" xfId="19541"/>
    <cellStyle name="常规 4 3 4 4 2 2 5" xfId="23950"/>
    <cellStyle name="常规 4 3 4 4 2 3" xfId="3026"/>
    <cellStyle name="常规 4 3 4 4 2 3 2" xfId="8392"/>
    <cellStyle name="常规 4 3 4 4 2 3 2 2" xfId="14234"/>
    <cellStyle name="常规 4 3 4 4 2 3 2 2 2" xfId="32526"/>
    <cellStyle name="常规 4 3 4 4 2 3 2 3" xfId="19544"/>
    <cellStyle name="常规 4 3 4 4 2 3 2 4" xfId="27577"/>
    <cellStyle name="常规 4 3 4 4 2 3 3" xfId="14233"/>
    <cellStyle name="常规 4 3 4 4 2 3 3 2" xfId="32525"/>
    <cellStyle name="常规 4 3 4 4 2 3 4" xfId="19543"/>
    <cellStyle name="常规 4 3 4 4 2 3 5" xfId="23951"/>
    <cellStyle name="常规 4 3 4 4 2 4" xfId="3027"/>
    <cellStyle name="常规 4 3 4 4 2 4 2" xfId="8393"/>
    <cellStyle name="常规 4 3 4 4 2 4 2 2" xfId="14236"/>
    <cellStyle name="常规 4 3 4 4 2 4 2 2 2" xfId="32528"/>
    <cellStyle name="常规 4 3 4 4 2 4 2 3" xfId="19546"/>
    <cellStyle name="常规 4 3 4 4 2 4 2 4" xfId="27578"/>
    <cellStyle name="常规 4 3 4 4 2 4 3" xfId="14235"/>
    <cellStyle name="常规 4 3 4 4 2 4 3 2" xfId="32527"/>
    <cellStyle name="常规 4 3 4 4 2 4 4" xfId="19545"/>
    <cellStyle name="常规 4 3 4 4 2 4 5" xfId="23952"/>
    <cellStyle name="常规 4 3 4 4 2 5" xfId="8390"/>
    <cellStyle name="常规 4 3 4 4 2 5 2" xfId="14237"/>
    <cellStyle name="常规 4 3 4 4 2 5 2 2" xfId="32529"/>
    <cellStyle name="常规 4 3 4 4 2 5 3" xfId="19547"/>
    <cellStyle name="常规 4 3 4 4 2 5 4" xfId="27575"/>
    <cellStyle name="常规 4 3 4 4 2 6" xfId="14230"/>
    <cellStyle name="常规 4 3 4 4 2 6 2" xfId="32522"/>
    <cellStyle name="常规 4 3 4 4 2 7" xfId="19540"/>
    <cellStyle name="常规 4 3 4 4 2 8" xfId="23949"/>
    <cellStyle name="常规 4 3 4 4 3" xfId="3028"/>
    <cellStyle name="常规 4 3 4 4 3 2" xfId="8394"/>
    <cellStyle name="常规 4 3 4 4 3 2 2" xfId="14239"/>
    <cellStyle name="常规 4 3 4 4 3 2 2 2" xfId="32531"/>
    <cellStyle name="常规 4 3 4 4 3 2 3" xfId="19549"/>
    <cellStyle name="常规 4 3 4 4 3 2 4" xfId="27579"/>
    <cellStyle name="常规 4 3 4 4 3 3" xfId="14238"/>
    <cellStyle name="常规 4 3 4 4 3 3 2" xfId="32530"/>
    <cellStyle name="常规 4 3 4 4 3 4" xfId="19548"/>
    <cellStyle name="常规 4 3 4 4 3 5" xfId="23953"/>
    <cellStyle name="常规 4 3 4 4 4" xfId="3029"/>
    <cellStyle name="常规 4 3 4 4 4 2" xfId="8395"/>
    <cellStyle name="常规 4 3 4 4 4 2 2" xfId="14241"/>
    <cellStyle name="常规 4 3 4 4 4 2 2 2" xfId="32533"/>
    <cellStyle name="常规 4 3 4 4 4 2 3" xfId="19551"/>
    <cellStyle name="常规 4 3 4 4 4 2 4" xfId="27580"/>
    <cellStyle name="常规 4 3 4 4 4 3" xfId="14240"/>
    <cellStyle name="常规 4 3 4 4 4 3 2" xfId="32532"/>
    <cellStyle name="常规 4 3 4 4 4 4" xfId="19550"/>
    <cellStyle name="常规 4 3 4 4 4 5" xfId="23954"/>
    <cellStyle name="常规 4 3 4 4 5" xfId="8389"/>
    <cellStyle name="常规 4 3 4 4 5 2" xfId="14242"/>
    <cellStyle name="常规 4 3 4 4 5 2 2" xfId="32534"/>
    <cellStyle name="常规 4 3 4 4 5 3" xfId="19552"/>
    <cellStyle name="常规 4 3 4 4 5 4" xfId="27574"/>
    <cellStyle name="常规 4 3 4 4 6" xfId="14243"/>
    <cellStyle name="常规 4 3 4 4 6 2" xfId="19553"/>
    <cellStyle name="常规 4 3 4 4 6 3" xfId="32535"/>
    <cellStyle name="常规 4 3 4 4 7" xfId="14229"/>
    <cellStyle name="常规 4 3 4 4 7 2" xfId="32521"/>
    <cellStyle name="常规 4 3 4 4 8" xfId="19539"/>
    <cellStyle name="常规 4 3 4 4 9" xfId="23948"/>
    <cellStyle name="常规 4 3 4 5" xfId="3030"/>
    <cellStyle name="常规 4 3 4 5 2" xfId="3031"/>
    <cellStyle name="常规 4 3 4 5 2 2" xfId="8397"/>
    <cellStyle name="常规 4 3 4 5 2 2 2" xfId="14246"/>
    <cellStyle name="常规 4 3 4 5 2 2 2 2" xfId="32538"/>
    <cellStyle name="常规 4 3 4 5 2 2 3" xfId="19556"/>
    <cellStyle name="常规 4 3 4 5 2 2 4" xfId="27582"/>
    <cellStyle name="常规 4 3 4 5 2 3" xfId="14245"/>
    <cellStyle name="常规 4 3 4 5 2 3 2" xfId="32537"/>
    <cellStyle name="常规 4 3 4 5 2 4" xfId="19555"/>
    <cellStyle name="常规 4 3 4 5 2 5" xfId="23956"/>
    <cellStyle name="常规 4 3 4 5 3" xfId="3032"/>
    <cellStyle name="常规 4 3 4 5 3 2" xfId="8398"/>
    <cellStyle name="常规 4 3 4 5 3 2 2" xfId="14248"/>
    <cellStyle name="常规 4 3 4 5 3 2 2 2" xfId="32540"/>
    <cellStyle name="常规 4 3 4 5 3 2 3" xfId="19558"/>
    <cellStyle name="常规 4 3 4 5 3 2 4" xfId="27583"/>
    <cellStyle name="常规 4 3 4 5 3 3" xfId="14247"/>
    <cellStyle name="常规 4 3 4 5 3 3 2" xfId="32539"/>
    <cellStyle name="常规 4 3 4 5 3 4" xfId="19557"/>
    <cellStyle name="常规 4 3 4 5 3 5" xfId="23957"/>
    <cellStyle name="常规 4 3 4 5 4" xfId="3033"/>
    <cellStyle name="常规 4 3 4 5 4 2" xfId="8399"/>
    <cellStyle name="常规 4 3 4 5 4 2 2" xfId="14250"/>
    <cellStyle name="常规 4 3 4 5 4 2 2 2" xfId="32542"/>
    <cellStyle name="常规 4 3 4 5 4 2 3" xfId="19560"/>
    <cellStyle name="常规 4 3 4 5 4 2 4" xfId="27584"/>
    <cellStyle name="常规 4 3 4 5 4 3" xfId="14249"/>
    <cellStyle name="常规 4 3 4 5 4 3 2" xfId="32541"/>
    <cellStyle name="常规 4 3 4 5 4 4" xfId="19559"/>
    <cellStyle name="常规 4 3 4 5 4 5" xfId="23958"/>
    <cellStyle name="常规 4 3 4 5 5" xfId="8396"/>
    <cellStyle name="常规 4 3 4 5 5 2" xfId="14251"/>
    <cellStyle name="常规 4 3 4 5 5 2 2" xfId="32543"/>
    <cellStyle name="常规 4 3 4 5 5 3" xfId="19561"/>
    <cellStyle name="常规 4 3 4 5 5 4" xfId="27581"/>
    <cellStyle name="常规 4 3 4 5 6" xfId="14244"/>
    <cellStyle name="常规 4 3 4 5 6 2" xfId="32536"/>
    <cellStyle name="常规 4 3 4 5 7" xfId="19554"/>
    <cellStyle name="常规 4 3 4 5 8" xfId="23955"/>
    <cellStyle name="常规 4 3 4 6" xfId="3034"/>
    <cellStyle name="常规 4 3 4 6 2" xfId="8400"/>
    <cellStyle name="常规 4 3 4 6 2 2" xfId="14253"/>
    <cellStyle name="常规 4 3 4 6 2 2 2" xfId="32545"/>
    <cellStyle name="常规 4 3 4 6 2 3" xfId="19563"/>
    <cellStyle name="常规 4 3 4 6 2 4" xfId="27585"/>
    <cellStyle name="常规 4 3 4 6 3" xfId="14252"/>
    <cellStyle name="常规 4 3 4 6 3 2" xfId="32544"/>
    <cellStyle name="常规 4 3 4 6 4" xfId="19562"/>
    <cellStyle name="常规 4 3 4 6 5" xfId="23959"/>
    <cellStyle name="常规 4 3 4 7" xfId="3035"/>
    <cellStyle name="常规 4 3 4 7 2" xfId="8401"/>
    <cellStyle name="常规 4 3 4 7 2 2" xfId="14255"/>
    <cellStyle name="常规 4 3 4 7 2 2 2" xfId="32547"/>
    <cellStyle name="常规 4 3 4 7 2 3" xfId="19565"/>
    <cellStyle name="常规 4 3 4 7 2 4" xfId="27586"/>
    <cellStyle name="常规 4 3 4 7 3" xfId="14254"/>
    <cellStyle name="常规 4 3 4 7 3 2" xfId="32546"/>
    <cellStyle name="常规 4 3 4 7 4" xfId="19564"/>
    <cellStyle name="常规 4 3 4 7 5" xfId="23960"/>
    <cellStyle name="常规 4 3 4 8" xfId="8374"/>
    <cellStyle name="常规 4 3 4 8 2" xfId="14256"/>
    <cellStyle name="常规 4 3 4 8 2 2" xfId="32548"/>
    <cellStyle name="常规 4 3 4 8 3" xfId="19566"/>
    <cellStyle name="常规 4 3 4 8 4" xfId="27559"/>
    <cellStyle name="常规 4 3 4 9" xfId="14257"/>
    <cellStyle name="常规 4 3 4 9 2" xfId="19567"/>
    <cellStyle name="常规 4 3 4 9 3" xfId="32549"/>
    <cellStyle name="常规 4 3 5" xfId="3036"/>
    <cellStyle name="常规 4 3 5 10" xfId="14258"/>
    <cellStyle name="常规 4 3 5 10 2" xfId="32550"/>
    <cellStyle name="常规 4 3 5 11" xfId="19568"/>
    <cellStyle name="常规 4 3 5 12" xfId="23961"/>
    <cellStyle name="常规 4 3 5 2" xfId="3037"/>
    <cellStyle name="常规 4 3 5 2 2" xfId="3038"/>
    <cellStyle name="常规 4 3 5 2 2 2" xfId="8404"/>
    <cellStyle name="常规 4 3 5 2 2 2 2" xfId="14261"/>
    <cellStyle name="常规 4 3 5 2 2 2 2 2" xfId="32553"/>
    <cellStyle name="常规 4 3 5 2 2 2 3" xfId="19571"/>
    <cellStyle name="常规 4 3 5 2 2 2 4" xfId="27589"/>
    <cellStyle name="常规 4 3 5 2 2 3" xfId="14260"/>
    <cellStyle name="常规 4 3 5 2 2 3 2" xfId="32552"/>
    <cellStyle name="常规 4 3 5 2 2 4" xfId="19570"/>
    <cellStyle name="常规 4 3 5 2 2 5" xfId="23963"/>
    <cellStyle name="常规 4 3 5 2 3" xfId="8403"/>
    <cellStyle name="常规 4 3 5 2 3 2" xfId="14262"/>
    <cellStyle name="常规 4 3 5 2 3 2 2" xfId="32554"/>
    <cellStyle name="常规 4 3 5 2 3 3" xfId="19572"/>
    <cellStyle name="常规 4 3 5 2 3 4" xfId="27588"/>
    <cellStyle name="常规 4 3 5 2 4" xfId="14263"/>
    <cellStyle name="常规 4 3 5 2 4 2" xfId="19573"/>
    <cellStyle name="常规 4 3 5 2 4 3" xfId="32555"/>
    <cellStyle name="常规 4 3 5 2 5" xfId="14259"/>
    <cellStyle name="常规 4 3 5 2 5 2" xfId="32551"/>
    <cellStyle name="常规 4 3 5 2 6" xfId="19569"/>
    <cellStyle name="常规 4 3 5 2 7" xfId="23962"/>
    <cellStyle name="常规 4 3 5 3" xfId="3039"/>
    <cellStyle name="常规 4 3 5 3 2" xfId="3040"/>
    <cellStyle name="常规 4 3 5 3 2 2" xfId="8406"/>
    <cellStyle name="常规 4 3 5 3 2 2 2" xfId="14266"/>
    <cellStyle name="常规 4 3 5 3 2 2 2 2" xfId="32558"/>
    <cellStyle name="常规 4 3 5 3 2 2 3" xfId="19576"/>
    <cellStyle name="常规 4 3 5 3 2 2 4" xfId="27591"/>
    <cellStyle name="常规 4 3 5 3 2 3" xfId="14265"/>
    <cellStyle name="常规 4 3 5 3 2 3 2" xfId="32557"/>
    <cellStyle name="常规 4 3 5 3 2 4" xfId="19575"/>
    <cellStyle name="常规 4 3 5 3 2 5" xfId="23965"/>
    <cellStyle name="常规 4 3 5 3 3" xfId="8405"/>
    <cellStyle name="常规 4 3 5 3 3 2" xfId="14267"/>
    <cellStyle name="常规 4 3 5 3 3 2 2" xfId="32559"/>
    <cellStyle name="常规 4 3 5 3 3 3" xfId="19577"/>
    <cellStyle name="常规 4 3 5 3 3 4" xfId="27590"/>
    <cellStyle name="常规 4 3 5 3 4" xfId="14268"/>
    <cellStyle name="常规 4 3 5 3 4 2" xfId="19578"/>
    <cellStyle name="常规 4 3 5 3 4 3" xfId="32560"/>
    <cellStyle name="常规 4 3 5 3 5" xfId="14264"/>
    <cellStyle name="常规 4 3 5 3 5 2" xfId="32556"/>
    <cellStyle name="常规 4 3 5 3 6" xfId="19574"/>
    <cellStyle name="常规 4 3 5 3 7" xfId="23964"/>
    <cellStyle name="常规 4 3 5 4" xfId="3041"/>
    <cellStyle name="常规 4 3 5 4 2" xfId="3042"/>
    <cellStyle name="常规 4 3 5 4 2 2" xfId="3043"/>
    <cellStyle name="常规 4 3 5 4 2 2 2" xfId="8409"/>
    <cellStyle name="常规 4 3 5 4 2 2 2 2" xfId="14272"/>
    <cellStyle name="常规 4 3 5 4 2 2 2 2 2" xfId="32564"/>
    <cellStyle name="常规 4 3 5 4 2 2 2 3" xfId="19582"/>
    <cellStyle name="常规 4 3 5 4 2 2 2 4" xfId="27594"/>
    <cellStyle name="常规 4 3 5 4 2 2 3" xfId="14271"/>
    <cellStyle name="常规 4 3 5 4 2 2 3 2" xfId="32563"/>
    <cellStyle name="常规 4 3 5 4 2 2 4" xfId="19581"/>
    <cellStyle name="常规 4 3 5 4 2 2 5" xfId="23968"/>
    <cellStyle name="常规 4 3 5 4 2 3" xfId="3044"/>
    <cellStyle name="常规 4 3 5 4 2 3 2" xfId="8410"/>
    <cellStyle name="常规 4 3 5 4 2 3 2 2" xfId="14274"/>
    <cellStyle name="常规 4 3 5 4 2 3 2 2 2" xfId="32566"/>
    <cellStyle name="常规 4 3 5 4 2 3 2 3" xfId="19584"/>
    <cellStyle name="常规 4 3 5 4 2 3 2 4" xfId="27595"/>
    <cellStyle name="常规 4 3 5 4 2 3 3" xfId="14273"/>
    <cellStyle name="常规 4 3 5 4 2 3 3 2" xfId="32565"/>
    <cellStyle name="常规 4 3 5 4 2 3 4" xfId="19583"/>
    <cellStyle name="常规 4 3 5 4 2 3 5" xfId="23969"/>
    <cellStyle name="常规 4 3 5 4 2 4" xfId="3045"/>
    <cellStyle name="常规 4 3 5 4 2 4 2" xfId="8411"/>
    <cellStyle name="常规 4 3 5 4 2 4 2 2" xfId="14276"/>
    <cellStyle name="常规 4 3 5 4 2 4 2 2 2" xfId="32568"/>
    <cellStyle name="常规 4 3 5 4 2 4 2 3" xfId="19586"/>
    <cellStyle name="常规 4 3 5 4 2 4 2 4" xfId="27596"/>
    <cellStyle name="常规 4 3 5 4 2 4 3" xfId="14275"/>
    <cellStyle name="常规 4 3 5 4 2 4 3 2" xfId="32567"/>
    <cellStyle name="常规 4 3 5 4 2 4 4" xfId="19585"/>
    <cellStyle name="常规 4 3 5 4 2 4 5" xfId="23970"/>
    <cellStyle name="常规 4 3 5 4 2 5" xfId="8408"/>
    <cellStyle name="常规 4 3 5 4 2 5 2" xfId="14277"/>
    <cellStyle name="常规 4 3 5 4 2 5 2 2" xfId="32569"/>
    <cellStyle name="常规 4 3 5 4 2 5 3" xfId="19587"/>
    <cellStyle name="常规 4 3 5 4 2 5 4" xfId="27593"/>
    <cellStyle name="常规 4 3 5 4 2 6" xfId="14270"/>
    <cellStyle name="常规 4 3 5 4 2 6 2" xfId="32562"/>
    <cellStyle name="常规 4 3 5 4 2 7" xfId="19580"/>
    <cellStyle name="常规 4 3 5 4 2 8" xfId="23967"/>
    <cellStyle name="常规 4 3 5 4 3" xfId="3046"/>
    <cellStyle name="常规 4 3 5 4 3 2" xfId="8412"/>
    <cellStyle name="常规 4 3 5 4 3 2 2" xfId="14279"/>
    <cellStyle name="常规 4 3 5 4 3 2 2 2" xfId="32571"/>
    <cellStyle name="常规 4 3 5 4 3 2 3" xfId="19589"/>
    <cellStyle name="常规 4 3 5 4 3 2 4" xfId="27597"/>
    <cellStyle name="常规 4 3 5 4 3 3" xfId="14278"/>
    <cellStyle name="常规 4 3 5 4 3 3 2" xfId="32570"/>
    <cellStyle name="常规 4 3 5 4 3 4" xfId="19588"/>
    <cellStyle name="常规 4 3 5 4 3 5" xfId="23971"/>
    <cellStyle name="常规 4 3 5 4 4" xfId="3047"/>
    <cellStyle name="常规 4 3 5 4 4 2" xfId="8413"/>
    <cellStyle name="常规 4 3 5 4 4 2 2" xfId="14281"/>
    <cellStyle name="常规 4 3 5 4 4 2 2 2" xfId="32573"/>
    <cellStyle name="常规 4 3 5 4 4 2 3" xfId="19591"/>
    <cellStyle name="常规 4 3 5 4 4 2 4" xfId="27598"/>
    <cellStyle name="常规 4 3 5 4 4 3" xfId="14280"/>
    <cellStyle name="常规 4 3 5 4 4 3 2" xfId="32572"/>
    <cellStyle name="常规 4 3 5 4 4 4" xfId="19590"/>
    <cellStyle name="常规 4 3 5 4 4 5" xfId="23972"/>
    <cellStyle name="常规 4 3 5 4 5" xfId="8407"/>
    <cellStyle name="常规 4 3 5 4 5 2" xfId="14282"/>
    <cellStyle name="常规 4 3 5 4 5 2 2" xfId="32574"/>
    <cellStyle name="常规 4 3 5 4 5 3" xfId="19592"/>
    <cellStyle name="常规 4 3 5 4 5 4" xfId="27592"/>
    <cellStyle name="常规 4 3 5 4 6" xfId="14283"/>
    <cellStyle name="常规 4 3 5 4 6 2" xfId="19593"/>
    <cellStyle name="常规 4 3 5 4 6 3" xfId="32575"/>
    <cellStyle name="常规 4 3 5 4 7" xfId="14269"/>
    <cellStyle name="常规 4 3 5 4 7 2" xfId="32561"/>
    <cellStyle name="常规 4 3 5 4 8" xfId="19579"/>
    <cellStyle name="常规 4 3 5 4 9" xfId="23966"/>
    <cellStyle name="常规 4 3 5 5" xfId="3048"/>
    <cellStyle name="常规 4 3 5 5 2" xfId="3049"/>
    <cellStyle name="常规 4 3 5 5 2 2" xfId="8415"/>
    <cellStyle name="常规 4 3 5 5 2 2 2" xfId="14286"/>
    <cellStyle name="常规 4 3 5 5 2 2 2 2" xfId="32578"/>
    <cellStyle name="常规 4 3 5 5 2 2 3" xfId="19596"/>
    <cellStyle name="常规 4 3 5 5 2 2 4" xfId="27600"/>
    <cellStyle name="常规 4 3 5 5 2 3" xfId="14285"/>
    <cellStyle name="常规 4 3 5 5 2 3 2" xfId="32577"/>
    <cellStyle name="常规 4 3 5 5 2 4" xfId="19595"/>
    <cellStyle name="常规 4 3 5 5 2 5" xfId="23974"/>
    <cellStyle name="常规 4 3 5 5 3" xfId="3050"/>
    <cellStyle name="常规 4 3 5 5 3 2" xfId="8416"/>
    <cellStyle name="常规 4 3 5 5 3 2 2" xfId="14288"/>
    <cellStyle name="常规 4 3 5 5 3 2 2 2" xfId="32580"/>
    <cellStyle name="常规 4 3 5 5 3 2 3" xfId="19598"/>
    <cellStyle name="常规 4 3 5 5 3 2 4" xfId="27601"/>
    <cellStyle name="常规 4 3 5 5 3 3" xfId="14287"/>
    <cellStyle name="常规 4 3 5 5 3 3 2" xfId="32579"/>
    <cellStyle name="常规 4 3 5 5 3 4" xfId="19597"/>
    <cellStyle name="常规 4 3 5 5 3 5" xfId="23975"/>
    <cellStyle name="常规 4 3 5 5 4" xfId="8414"/>
    <cellStyle name="常规 4 3 5 5 4 2" xfId="14289"/>
    <cellStyle name="常规 4 3 5 5 4 2 2" xfId="32581"/>
    <cellStyle name="常规 4 3 5 5 4 3" xfId="19599"/>
    <cellStyle name="常规 4 3 5 5 4 4" xfId="27599"/>
    <cellStyle name="常规 4 3 5 5 5" xfId="14284"/>
    <cellStyle name="常规 4 3 5 5 5 2" xfId="32576"/>
    <cellStyle name="常规 4 3 5 5 6" xfId="19594"/>
    <cellStyle name="常规 4 3 5 5 7" xfId="23973"/>
    <cellStyle name="常规 4 3 5 6" xfId="3051"/>
    <cellStyle name="常规 4 3 5 6 2" xfId="8417"/>
    <cellStyle name="常规 4 3 5 6 2 2" xfId="14291"/>
    <cellStyle name="常规 4 3 5 6 2 2 2" xfId="32583"/>
    <cellStyle name="常规 4 3 5 6 2 3" xfId="19601"/>
    <cellStyle name="常规 4 3 5 6 2 4" xfId="27602"/>
    <cellStyle name="常规 4 3 5 6 3" xfId="14290"/>
    <cellStyle name="常规 4 3 5 6 3 2" xfId="32582"/>
    <cellStyle name="常规 4 3 5 6 4" xfId="19600"/>
    <cellStyle name="常规 4 3 5 6 5" xfId="23976"/>
    <cellStyle name="常规 4 3 5 7" xfId="3052"/>
    <cellStyle name="常规 4 3 5 7 2" xfId="8418"/>
    <cellStyle name="常规 4 3 5 7 2 2" xfId="14293"/>
    <cellStyle name="常规 4 3 5 7 2 2 2" xfId="32585"/>
    <cellStyle name="常规 4 3 5 7 2 3" xfId="19603"/>
    <cellStyle name="常规 4 3 5 7 2 4" xfId="27603"/>
    <cellStyle name="常规 4 3 5 7 3" xfId="14292"/>
    <cellStyle name="常规 4 3 5 7 3 2" xfId="32584"/>
    <cellStyle name="常规 4 3 5 7 4" xfId="19602"/>
    <cellStyle name="常规 4 3 5 7 5" xfId="23977"/>
    <cellStyle name="常规 4 3 5 8" xfId="8402"/>
    <cellStyle name="常规 4 3 5 8 2" xfId="14294"/>
    <cellStyle name="常规 4 3 5 8 2 2" xfId="32586"/>
    <cellStyle name="常规 4 3 5 8 3" xfId="19604"/>
    <cellStyle name="常规 4 3 5 8 4" xfId="27587"/>
    <cellStyle name="常规 4 3 5 9" xfId="14295"/>
    <cellStyle name="常规 4 3 5 9 2" xfId="19605"/>
    <cellStyle name="常规 4 3 5 9 3" xfId="32587"/>
    <cellStyle name="常规 4 3 6" xfId="3053"/>
    <cellStyle name="常规 4 3 6 2" xfId="3054"/>
    <cellStyle name="常规 4 3 6 2 2" xfId="3055"/>
    <cellStyle name="常规 4 3 6 2 2 2" xfId="8421"/>
    <cellStyle name="常规 4 3 6 2 2 2 2" xfId="14299"/>
    <cellStyle name="常规 4 3 6 2 2 2 2 2" xfId="32591"/>
    <cellStyle name="常规 4 3 6 2 2 2 3" xfId="19609"/>
    <cellStyle name="常规 4 3 6 2 2 2 4" xfId="27606"/>
    <cellStyle name="常规 4 3 6 2 2 3" xfId="14298"/>
    <cellStyle name="常规 4 3 6 2 2 3 2" xfId="32590"/>
    <cellStyle name="常规 4 3 6 2 2 4" xfId="19608"/>
    <cellStyle name="常规 4 3 6 2 2 5" xfId="23980"/>
    <cellStyle name="常规 4 3 6 2 3" xfId="3056"/>
    <cellStyle name="常规 4 3 6 2 3 2" xfId="8422"/>
    <cellStyle name="常规 4 3 6 2 3 2 2" xfId="14301"/>
    <cellStyle name="常规 4 3 6 2 3 2 2 2" xfId="32593"/>
    <cellStyle name="常规 4 3 6 2 3 2 3" xfId="19611"/>
    <cellStyle name="常规 4 3 6 2 3 2 4" xfId="27607"/>
    <cellStyle name="常规 4 3 6 2 3 3" xfId="14300"/>
    <cellStyle name="常规 4 3 6 2 3 3 2" xfId="32592"/>
    <cellStyle name="常规 4 3 6 2 3 4" xfId="19610"/>
    <cellStyle name="常规 4 3 6 2 3 5" xfId="23981"/>
    <cellStyle name="常规 4 3 6 2 4" xfId="3057"/>
    <cellStyle name="常规 4 3 6 2 4 2" xfId="8423"/>
    <cellStyle name="常规 4 3 6 2 4 2 2" xfId="14303"/>
    <cellStyle name="常规 4 3 6 2 4 2 2 2" xfId="32595"/>
    <cellStyle name="常规 4 3 6 2 4 2 3" xfId="19613"/>
    <cellStyle name="常规 4 3 6 2 4 2 4" xfId="27608"/>
    <cellStyle name="常规 4 3 6 2 4 3" xfId="14302"/>
    <cellStyle name="常规 4 3 6 2 4 3 2" xfId="32594"/>
    <cellStyle name="常规 4 3 6 2 4 4" xfId="19612"/>
    <cellStyle name="常规 4 3 6 2 4 5" xfId="23982"/>
    <cellStyle name="常规 4 3 6 2 5" xfId="8420"/>
    <cellStyle name="常规 4 3 6 2 5 2" xfId="14304"/>
    <cellStyle name="常规 4 3 6 2 5 2 2" xfId="32596"/>
    <cellStyle name="常规 4 3 6 2 5 3" xfId="19614"/>
    <cellStyle name="常规 4 3 6 2 5 4" xfId="27605"/>
    <cellStyle name="常规 4 3 6 2 6" xfId="14297"/>
    <cellStyle name="常规 4 3 6 2 6 2" xfId="32589"/>
    <cellStyle name="常规 4 3 6 2 7" xfId="19607"/>
    <cellStyle name="常规 4 3 6 2 8" xfId="23979"/>
    <cellStyle name="常规 4 3 6 3" xfId="3058"/>
    <cellStyle name="常规 4 3 6 3 2" xfId="8424"/>
    <cellStyle name="常规 4 3 6 3 2 2" xfId="14306"/>
    <cellStyle name="常规 4 3 6 3 2 2 2" xfId="32598"/>
    <cellStyle name="常规 4 3 6 3 2 3" xfId="19616"/>
    <cellStyle name="常规 4 3 6 3 2 4" xfId="27609"/>
    <cellStyle name="常规 4 3 6 3 3" xfId="14305"/>
    <cellStyle name="常规 4 3 6 3 3 2" xfId="32597"/>
    <cellStyle name="常规 4 3 6 3 4" xfId="19615"/>
    <cellStyle name="常规 4 3 6 3 5" xfId="23983"/>
    <cellStyle name="常规 4 3 6 4" xfId="3059"/>
    <cellStyle name="常规 4 3 6 4 2" xfId="8425"/>
    <cellStyle name="常规 4 3 6 4 2 2" xfId="14308"/>
    <cellStyle name="常规 4 3 6 4 2 2 2" xfId="32600"/>
    <cellStyle name="常规 4 3 6 4 2 3" xfId="19618"/>
    <cellStyle name="常规 4 3 6 4 2 4" xfId="27610"/>
    <cellStyle name="常规 4 3 6 4 3" xfId="14307"/>
    <cellStyle name="常规 4 3 6 4 3 2" xfId="32599"/>
    <cellStyle name="常规 4 3 6 4 4" xfId="19617"/>
    <cellStyle name="常规 4 3 6 4 5" xfId="23984"/>
    <cellStyle name="常规 4 3 6 5" xfId="8419"/>
    <cellStyle name="常规 4 3 6 5 2" xfId="14309"/>
    <cellStyle name="常规 4 3 6 5 2 2" xfId="32601"/>
    <cellStyle name="常规 4 3 6 5 3" xfId="19619"/>
    <cellStyle name="常规 4 3 6 5 4" xfId="27604"/>
    <cellStyle name="常规 4 3 6 6" xfId="14310"/>
    <cellStyle name="常规 4 3 6 6 2" xfId="19620"/>
    <cellStyle name="常规 4 3 6 6 3" xfId="32602"/>
    <cellStyle name="常规 4 3 6 7" xfId="14296"/>
    <cellStyle name="常规 4 3 6 7 2" xfId="32588"/>
    <cellStyle name="常规 4 3 6 8" xfId="19606"/>
    <cellStyle name="常规 4 3 6 9" xfId="23978"/>
    <cellStyle name="常规 4 3 7" xfId="3060"/>
    <cellStyle name="常规 4 3 7 2" xfId="3061"/>
    <cellStyle name="常规 4 3 7 2 2" xfId="3062"/>
    <cellStyle name="常规 4 3 7 2 2 2" xfId="8428"/>
    <cellStyle name="常规 4 3 7 2 2 2 2" xfId="14314"/>
    <cellStyle name="常规 4 3 7 2 2 2 2 2" xfId="32606"/>
    <cellStyle name="常规 4 3 7 2 2 2 3" xfId="19624"/>
    <cellStyle name="常规 4 3 7 2 2 2 4" xfId="27613"/>
    <cellStyle name="常规 4 3 7 2 2 3" xfId="14313"/>
    <cellStyle name="常规 4 3 7 2 2 3 2" xfId="32605"/>
    <cellStyle name="常规 4 3 7 2 2 4" xfId="19623"/>
    <cellStyle name="常规 4 3 7 2 2 5" xfId="23987"/>
    <cellStyle name="常规 4 3 7 2 3" xfId="3063"/>
    <cellStyle name="常规 4 3 7 2 3 2" xfId="8429"/>
    <cellStyle name="常规 4 3 7 2 3 2 2" xfId="14316"/>
    <cellStyle name="常规 4 3 7 2 3 2 2 2" xfId="32608"/>
    <cellStyle name="常规 4 3 7 2 3 2 3" xfId="19626"/>
    <cellStyle name="常规 4 3 7 2 3 2 4" xfId="27614"/>
    <cellStyle name="常规 4 3 7 2 3 3" xfId="14315"/>
    <cellStyle name="常规 4 3 7 2 3 3 2" xfId="32607"/>
    <cellStyle name="常规 4 3 7 2 3 4" xfId="19625"/>
    <cellStyle name="常规 4 3 7 2 3 5" xfId="23988"/>
    <cellStyle name="常规 4 3 7 2 4" xfId="3064"/>
    <cellStyle name="常规 4 3 7 2 4 2" xfId="8430"/>
    <cellStyle name="常规 4 3 7 2 4 2 2" xfId="14318"/>
    <cellStyle name="常规 4 3 7 2 4 2 2 2" xfId="32610"/>
    <cellStyle name="常规 4 3 7 2 4 2 3" xfId="19628"/>
    <cellStyle name="常规 4 3 7 2 4 2 4" xfId="27615"/>
    <cellStyle name="常规 4 3 7 2 4 3" xfId="14317"/>
    <cellStyle name="常规 4 3 7 2 4 3 2" xfId="32609"/>
    <cellStyle name="常规 4 3 7 2 4 4" xfId="19627"/>
    <cellStyle name="常规 4 3 7 2 4 5" xfId="23989"/>
    <cellStyle name="常规 4 3 7 2 5" xfId="8427"/>
    <cellStyle name="常规 4 3 7 2 5 2" xfId="14319"/>
    <cellStyle name="常规 4 3 7 2 5 2 2" xfId="32611"/>
    <cellStyle name="常规 4 3 7 2 5 3" xfId="19629"/>
    <cellStyle name="常规 4 3 7 2 5 4" xfId="27612"/>
    <cellStyle name="常规 4 3 7 2 6" xfId="14312"/>
    <cellStyle name="常规 4 3 7 2 6 2" xfId="32604"/>
    <cellStyle name="常规 4 3 7 2 7" xfId="19622"/>
    <cellStyle name="常规 4 3 7 2 8" xfId="23986"/>
    <cellStyle name="常规 4 3 7 3" xfId="3065"/>
    <cellStyle name="常规 4 3 7 3 2" xfId="8431"/>
    <cellStyle name="常规 4 3 7 3 2 2" xfId="14321"/>
    <cellStyle name="常规 4 3 7 3 2 2 2" xfId="32613"/>
    <cellStyle name="常规 4 3 7 3 2 3" xfId="19631"/>
    <cellStyle name="常规 4 3 7 3 2 4" xfId="27616"/>
    <cellStyle name="常规 4 3 7 3 3" xfId="14320"/>
    <cellStyle name="常规 4 3 7 3 3 2" xfId="32612"/>
    <cellStyle name="常规 4 3 7 3 4" xfId="19630"/>
    <cellStyle name="常规 4 3 7 3 5" xfId="23990"/>
    <cellStyle name="常规 4 3 7 4" xfId="3066"/>
    <cellStyle name="常规 4 3 7 4 2" xfId="8432"/>
    <cellStyle name="常规 4 3 7 4 2 2" xfId="14323"/>
    <cellStyle name="常规 4 3 7 4 2 2 2" xfId="32615"/>
    <cellStyle name="常规 4 3 7 4 2 3" xfId="19633"/>
    <cellStyle name="常规 4 3 7 4 2 4" xfId="27617"/>
    <cellStyle name="常规 4 3 7 4 3" xfId="14322"/>
    <cellStyle name="常规 4 3 7 4 3 2" xfId="32614"/>
    <cellStyle name="常规 4 3 7 4 4" xfId="19632"/>
    <cellStyle name="常规 4 3 7 4 5" xfId="23991"/>
    <cellStyle name="常规 4 3 7 5" xfId="8426"/>
    <cellStyle name="常规 4 3 7 5 2" xfId="14324"/>
    <cellStyle name="常规 4 3 7 5 2 2" xfId="32616"/>
    <cellStyle name="常规 4 3 7 5 3" xfId="19634"/>
    <cellStyle name="常规 4 3 7 5 4" xfId="27611"/>
    <cellStyle name="常规 4 3 7 6" xfId="14325"/>
    <cellStyle name="常规 4 3 7 6 2" xfId="19635"/>
    <cellStyle name="常规 4 3 7 6 3" xfId="32617"/>
    <cellStyle name="常规 4 3 7 7" xfId="14311"/>
    <cellStyle name="常规 4 3 7 7 2" xfId="32603"/>
    <cellStyle name="常规 4 3 7 8" xfId="19621"/>
    <cellStyle name="常规 4 3 7 9" xfId="23985"/>
    <cellStyle name="常规 4 3 8" xfId="3067"/>
    <cellStyle name="常规 4 3 8 2" xfId="3068"/>
    <cellStyle name="常规 4 3 8 2 2" xfId="8434"/>
    <cellStyle name="常规 4 3 8 2 2 2" xfId="14328"/>
    <cellStyle name="常规 4 3 8 2 2 2 2" xfId="32620"/>
    <cellStyle name="常规 4 3 8 2 2 3" xfId="19638"/>
    <cellStyle name="常规 4 3 8 2 2 4" xfId="27619"/>
    <cellStyle name="常规 4 3 8 2 3" xfId="14327"/>
    <cellStyle name="常规 4 3 8 2 3 2" xfId="32619"/>
    <cellStyle name="常规 4 3 8 2 4" xfId="19637"/>
    <cellStyle name="常规 4 3 8 2 5" xfId="23993"/>
    <cellStyle name="常规 4 3 8 3" xfId="3069"/>
    <cellStyle name="常规 4 3 8 3 2" xfId="8435"/>
    <cellStyle name="常规 4 3 8 3 2 2" xfId="14330"/>
    <cellStyle name="常规 4 3 8 3 2 2 2" xfId="32622"/>
    <cellStyle name="常规 4 3 8 3 2 3" xfId="19640"/>
    <cellStyle name="常规 4 3 8 3 2 4" xfId="27620"/>
    <cellStyle name="常规 4 3 8 3 3" xfId="14329"/>
    <cellStyle name="常规 4 3 8 3 3 2" xfId="32621"/>
    <cellStyle name="常规 4 3 8 3 4" xfId="19639"/>
    <cellStyle name="常规 4 3 8 3 5" xfId="23994"/>
    <cellStyle name="常规 4 3 8 4" xfId="3070"/>
    <cellStyle name="常规 4 3 8 4 2" xfId="8436"/>
    <cellStyle name="常规 4 3 8 4 2 2" xfId="14332"/>
    <cellStyle name="常规 4 3 8 4 2 2 2" xfId="32624"/>
    <cellStyle name="常规 4 3 8 4 2 3" xfId="19642"/>
    <cellStyle name="常规 4 3 8 4 2 4" xfId="27621"/>
    <cellStyle name="常规 4 3 8 4 3" xfId="14331"/>
    <cellStyle name="常规 4 3 8 4 3 2" xfId="32623"/>
    <cellStyle name="常规 4 3 8 4 4" xfId="19641"/>
    <cellStyle name="常规 4 3 8 4 5" xfId="23995"/>
    <cellStyle name="常规 4 3 8 5" xfId="8433"/>
    <cellStyle name="常规 4 3 8 5 2" xfId="14333"/>
    <cellStyle name="常规 4 3 8 5 2 2" xfId="32625"/>
    <cellStyle name="常规 4 3 8 5 3" xfId="19643"/>
    <cellStyle name="常规 4 3 8 5 4" xfId="27618"/>
    <cellStyle name="常规 4 3 8 6" xfId="14326"/>
    <cellStyle name="常规 4 3 8 6 2" xfId="32618"/>
    <cellStyle name="常规 4 3 8 7" xfId="19636"/>
    <cellStyle name="常规 4 3 8 8" xfId="23992"/>
    <cellStyle name="常规 4 3 9" xfId="3071"/>
    <cellStyle name="常规 4 3 9 2" xfId="8437"/>
    <cellStyle name="常规 4 3 9 2 2" xfId="14335"/>
    <cellStyle name="常规 4 3 9 2 2 2" xfId="32627"/>
    <cellStyle name="常规 4 3 9 2 3" xfId="19645"/>
    <cellStyle name="常规 4 3 9 2 4" xfId="27622"/>
    <cellStyle name="常规 4 3 9 3" xfId="14334"/>
    <cellStyle name="常规 4 3 9 3 2" xfId="32626"/>
    <cellStyle name="常规 4 3 9 4" xfId="19644"/>
    <cellStyle name="常规 4 3 9 5" xfId="23996"/>
    <cellStyle name="常规 4 4" xfId="3072"/>
    <cellStyle name="常规 4 4 10" xfId="8438"/>
    <cellStyle name="常规 4 4 10 2" xfId="14337"/>
    <cellStyle name="常规 4 4 10 2 2" xfId="32629"/>
    <cellStyle name="常规 4 4 10 3" xfId="19647"/>
    <cellStyle name="常规 4 4 10 4" xfId="27623"/>
    <cellStyle name="常规 4 4 11" xfId="14338"/>
    <cellStyle name="常规 4 4 11 2" xfId="19648"/>
    <cellStyle name="常规 4 4 11 3" xfId="32630"/>
    <cellStyle name="常规 4 4 12" xfId="14336"/>
    <cellStyle name="常规 4 4 12 2" xfId="32628"/>
    <cellStyle name="常规 4 4 13" xfId="19646"/>
    <cellStyle name="常规 4 4 14" xfId="23997"/>
    <cellStyle name="常规 4 4 2" xfId="3073"/>
    <cellStyle name="常规 4 4 2 2" xfId="3074"/>
    <cellStyle name="常规 4 4 2 2 2" xfId="3075"/>
    <cellStyle name="常规 4 4 2 2 2 2" xfId="8441"/>
    <cellStyle name="常规 4 4 2 2 2 2 2" xfId="14342"/>
    <cellStyle name="常规 4 4 2 2 2 2 2 2" xfId="32634"/>
    <cellStyle name="常规 4 4 2 2 2 2 3" xfId="19652"/>
    <cellStyle name="常规 4 4 2 2 2 2 4" xfId="27626"/>
    <cellStyle name="常规 4 4 2 2 2 3" xfId="14341"/>
    <cellStyle name="常规 4 4 2 2 2 3 2" xfId="32633"/>
    <cellStyle name="常规 4 4 2 2 2 4" xfId="19651"/>
    <cellStyle name="常规 4 4 2 2 2 5" xfId="24000"/>
    <cellStyle name="常规 4 4 2 2 3" xfId="3076"/>
    <cellStyle name="常规 4 4 2 2 3 2" xfId="8442"/>
    <cellStyle name="常规 4 4 2 2 3 2 2" xfId="14344"/>
    <cellStyle name="常规 4 4 2 2 3 2 2 2" xfId="32636"/>
    <cellStyle name="常规 4 4 2 2 3 2 3" xfId="19654"/>
    <cellStyle name="常规 4 4 2 2 3 2 4" xfId="27627"/>
    <cellStyle name="常规 4 4 2 2 3 3" xfId="14343"/>
    <cellStyle name="常规 4 4 2 2 3 3 2" xfId="32635"/>
    <cellStyle name="常规 4 4 2 2 3 4" xfId="19653"/>
    <cellStyle name="常规 4 4 2 2 3 5" xfId="24001"/>
    <cellStyle name="常规 4 4 2 2 4" xfId="3077"/>
    <cellStyle name="常规 4 4 2 2 4 2" xfId="8443"/>
    <cellStyle name="常规 4 4 2 2 4 2 2" xfId="14346"/>
    <cellStyle name="常规 4 4 2 2 4 2 2 2" xfId="32638"/>
    <cellStyle name="常规 4 4 2 2 4 2 3" xfId="19656"/>
    <cellStyle name="常规 4 4 2 2 4 2 4" xfId="27628"/>
    <cellStyle name="常规 4 4 2 2 4 3" xfId="14345"/>
    <cellStyle name="常规 4 4 2 2 4 3 2" xfId="32637"/>
    <cellStyle name="常规 4 4 2 2 4 4" xfId="19655"/>
    <cellStyle name="常规 4 4 2 2 4 5" xfId="24002"/>
    <cellStyle name="常规 4 4 2 2 5" xfId="8440"/>
    <cellStyle name="常规 4 4 2 2 5 2" xfId="14347"/>
    <cellStyle name="常规 4 4 2 2 5 2 2" xfId="32639"/>
    <cellStyle name="常规 4 4 2 2 5 3" xfId="19657"/>
    <cellStyle name="常规 4 4 2 2 5 4" xfId="27625"/>
    <cellStyle name="常规 4 4 2 2 6" xfId="14340"/>
    <cellStyle name="常规 4 4 2 2 6 2" xfId="32632"/>
    <cellStyle name="常规 4 4 2 2 7" xfId="19650"/>
    <cellStyle name="常规 4 4 2 2 8" xfId="23999"/>
    <cellStyle name="常规 4 4 2 3" xfId="3078"/>
    <cellStyle name="常规 4 4 2 3 2" xfId="8444"/>
    <cellStyle name="常规 4 4 2 3 2 2" xfId="14349"/>
    <cellStyle name="常规 4 4 2 3 2 2 2" xfId="32641"/>
    <cellStyle name="常规 4 4 2 3 2 3" xfId="19659"/>
    <cellStyle name="常规 4 4 2 3 2 4" xfId="27629"/>
    <cellStyle name="常规 4 4 2 3 3" xfId="14348"/>
    <cellStyle name="常规 4 4 2 3 3 2" xfId="32640"/>
    <cellStyle name="常规 4 4 2 3 4" xfId="19658"/>
    <cellStyle name="常规 4 4 2 3 5" xfId="24003"/>
    <cellStyle name="常规 4 4 2 4" xfId="3079"/>
    <cellStyle name="常规 4 4 2 4 2" xfId="8445"/>
    <cellStyle name="常规 4 4 2 4 2 2" xfId="14351"/>
    <cellStyle name="常规 4 4 2 4 2 2 2" xfId="32643"/>
    <cellStyle name="常规 4 4 2 4 2 3" xfId="19661"/>
    <cellStyle name="常规 4 4 2 4 2 4" xfId="27630"/>
    <cellStyle name="常规 4 4 2 4 3" xfId="14350"/>
    <cellStyle name="常规 4 4 2 4 3 2" xfId="32642"/>
    <cellStyle name="常规 4 4 2 4 4" xfId="19660"/>
    <cellStyle name="常规 4 4 2 4 5" xfId="24004"/>
    <cellStyle name="常规 4 4 2 5" xfId="8439"/>
    <cellStyle name="常规 4 4 2 5 2" xfId="14352"/>
    <cellStyle name="常规 4 4 2 5 2 2" xfId="32644"/>
    <cellStyle name="常规 4 4 2 5 3" xfId="19662"/>
    <cellStyle name="常规 4 4 2 5 4" xfId="27624"/>
    <cellStyle name="常规 4 4 2 6" xfId="14353"/>
    <cellStyle name="常规 4 4 2 6 2" xfId="19663"/>
    <cellStyle name="常规 4 4 2 6 3" xfId="32645"/>
    <cellStyle name="常规 4 4 2 7" xfId="14339"/>
    <cellStyle name="常规 4 4 2 7 2" xfId="32631"/>
    <cellStyle name="常规 4 4 2 8" xfId="19649"/>
    <cellStyle name="常规 4 4 2 9" xfId="23998"/>
    <cellStyle name="常规 4 4 3" xfId="3080"/>
    <cellStyle name="常规 4 4 3 2" xfId="3081"/>
    <cellStyle name="常规 4 4 3 2 2" xfId="3082"/>
    <cellStyle name="常规 4 4 3 2 2 2" xfId="8448"/>
    <cellStyle name="常规 4 4 3 2 2 2 2" xfId="14357"/>
    <cellStyle name="常规 4 4 3 2 2 2 2 2" xfId="32649"/>
    <cellStyle name="常规 4 4 3 2 2 2 3" xfId="19667"/>
    <cellStyle name="常规 4 4 3 2 2 2 4" xfId="27633"/>
    <cellStyle name="常规 4 4 3 2 2 3" xfId="14356"/>
    <cellStyle name="常规 4 4 3 2 2 3 2" xfId="32648"/>
    <cellStyle name="常规 4 4 3 2 2 4" xfId="19666"/>
    <cellStyle name="常规 4 4 3 2 2 5" xfId="24007"/>
    <cellStyle name="常规 4 4 3 2 3" xfId="3083"/>
    <cellStyle name="常规 4 4 3 2 3 2" xfId="8449"/>
    <cellStyle name="常规 4 4 3 2 3 2 2" xfId="14359"/>
    <cellStyle name="常规 4 4 3 2 3 2 2 2" xfId="32651"/>
    <cellStyle name="常规 4 4 3 2 3 2 3" xfId="19669"/>
    <cellStyle name="常规 4 4 3 2 3 2 4" xfId="27634"/>
    <cellStyle name="常规 4 4 3 2 3 3" xfId="14358"/>
    <cellStyle name="常规 4 4 3 2 3 3 2" xfId="32650"/>
    <cellStyle name="常规 4 4 3 2 3 4" xfId="19668"/>
    <cellStyle name="常规 4 4 3 2 3 5" xfId="24008"/>
    <cellStyle name="常规 4 4 3 2 4" xfId="3084"/>
    <cellStyle name="常规 4 4 3 2 4 2" xfId="8450"/>
    <cellStyle name="常规 4 4 3 2 4 2 2" xfId="14361"/>
    <cellStyle name="常规 4 4 3 2 4 2 2 2" xfId="32653"/>
    <cellStyle name="常规 4 4 3 2 4 2 3" xfId="19671"/>
    <cellStyle name="常规 4 4 3 2 4 2 4" xfId="27635"/>
    <cellStyle name="常规 4 4 3 2 4 3" xfId="14360"/>
    <cellStyle name="常规 4 4 3 2 4 3 2" xfId="32652"/>
    <cellStyle name="常规 4 4 3 2 4 4" xfId="19670"/>
    <cellStyle name="常规 4 4 3 2 4 5" xfId="24009"/>
    <cellStyle name="常规 4 4 3 2 5" xfId="8447"/>
    <cellStyle name="常规 4 4 3 2 5 2" xfId="14362"/>
    <cellStyle name="常规 4 4 3 2 5 2 2" xfId="32654"/>
    <cellStyle name="常规 4 4 3 2 5 3" xfId="19672"/>
    <cellStyle name="常规 4 4 3 2 5 4" xfId="27632"/>
    <cellStyle name="常规 4 4 3 2 6" xfId="14355"/>
    <cellStyle name="常规 4 4 3 2 6 2" xfId="32647"/>
    <cellStyle name="常规 4 4 3 2 7" xfId="19665"/>
    <cellStyle name="常规 4 4 3 2 8" xfId="24006"/>
    <cellStyle name="常规 4 4 3 3" xfId="3085"/>
    <cellStyle name="常规 4 4 3 3 2" xfId="8451"/>
    <cellStyle name="常规 4 4 3 3 2 2" xfId="14364"/>
    <cellStyle name="常规 4 4 3 3 2 2 2" xfId="32656"/>
    <cellStyle name="常规 4 4 3 3 2 3" xfId="19674"/>
    <cellStyle name="常规 4 4 3 3 2 4" xfId="27636"/>
    <cellStyle name="常规 4 4 3 3 3" xfId="14363"/>
    <cellStyle name="常规 4 4 3 3 3 2" xfId="32655"/>
    <cellStyle name="常规 4 4 3 3 4" xfId="19673"/>
    <cellStyle name="常规 4 4 3 3 5" xfId="24010"/>
    <cellStyle name="常规 4 4 3 4" xfId="3086"/>
    <cellStyle name="常规 4 4 3 4 2" xfId="8452"/>
    <cellStyle name="常规 4 4 3 4 2 2" xfId="14366"/>
    <cellStyle name="常规 4 4 3 4 2 2 2" xfId="32658"/>
    <cellStyle name="常规 4 4 3 4 2 3" xfId="19676"/>
    <cellStyle name="常规 4 4 3 4 2 4" xfId="27637"/>
    <cellStyle name="常规 4 4 3 4 3" xfId="14365"/>
    <cellStyle name="常规 4 4 3 4 3 2" xfId="32657"/>
    <cellStyle name="常规 4 4 3 4 4" xfId="19675"/>
    <cellStyle name="常规 4 4 3 4 5" xfId="24011"/>
    <cellStyle name="常规 4 4 3 5" xfId="8446"/>
    <cellStyle name="常规 4 4 3 5 2" xfId="14367"/>
    <cellStyle name="常规 4 4 3 5 2 2" xfId="32659"/>
    <cellStyle name="常规 4 4 3 5 3" xfId="19677"/>
    <cellStyle name="常规 4 4 3 5 4" xfId="27631"/>
    <cellStyle name="常规 4 4 3 6" xfId="14368"/>
    <cellStyle name="常规 4 4 3 6 2" xfId="19678"/>
    <cellStyle name="常规 4 4 3 6 3" xfId="32660"/>
    <cellStyle name="常规 4 4 3 7" xfId="14354"/>
    <cellStyle name="常规 4 4 3 7 2" xfId="32646"/>
    <cellStyle name="常规 4 4 3 8" xfId="19664"/>
    <cellStyle name="常规 4 4 3 9" xfId="24005"/>
    <cellStyle name="常规 4 4 4" xfId="3087"/>
    <cellStyle name="常规 4 4 4 2" xfId="3088"/>
    <cellStyle name="常规 4 4 4 2 2" xfId="3089"/>
    <cellStyle name="常规 4 4 4 2 2 2" xfId="8455"/>
    <cellStyle name="常规 4 4 4 2 2 2 2" xfId="14372"/>
    <cellStyle name="常规 4 4 4 2 2 2 2 2" xfId="32664"/>
    <cellStyle name="常规 4 4 4 2 2 2 3" xfId="19682"/>
    <cellStyle name="常规 4 4 4 2 2 2 4" xfId="27640"/>
    <cellStyle name="常规 4 4 4 2 2 3" xfId="14371"/>
    <cellStyle name="常规 4 4 4 2 2 3 2" xfId="32663"/>
    <cellStyle name="常规 4 4 4 2 2 4" xfId="19681"/>
    <cellStyle name="常规 4 4 4 2 2 5" xfId="24014"/>
    <cellStyle name="常规 4 4 4 2 3" xfId="3090"/>
    <cellStyle name="常规 4 4 4 2 3 2" xfId="8456"/>
    <cellStyle name="常规 4 4 4 2 3 2 2" xfId="14374"/>
    <cellStyle name="常规 4 4 4 2 3 2 2 2" xfId="32666"/>
    <cellStyle name="常规 4 4 4 2 3 2 3" xfId="19684"/>
    <cellStyle name="常规 4 4 4 2 3 2 4" xfId="27641"/>
    <cellStyle name="常规 4 4 4 2 3 3" xfId="14373"/>
    <cellStyle name="常规 4 4 4 2 3 3 2" xfId="32665"/>
    <cellStyle name="常规 4 4 4 2 3 4" xfId="19683"/>
    <cellStyle name="常规 4 4 4 2 3 5" xfId="24015"/>
    <cellStyle name="常规 4 4 4 2 4" xfId="3091"/>
    <cellStyle name="常规 4 4 4 2 4 2" xfId="8457"/>
    <cellStyle name="常规 4 4 4 2 4 2 2" xfId="14376"/>
    <cellStyle name="常规 4 4 4 2 4 2 2 2" xfId="32668"/>
    <cellStyle name="常规 4 4 4 2 4 2 3" xfId="19686"/>
    <cellStyle name="常规 4 4 4 2 4 2 4" xfId="27642"/>
    <cellStyle name="常规 4 4 4 2 4 3" xfId="14375"/>
    <cellStyle name="常规 4 4 4 2 4 3 2" xfId="32667"/>
    <cellStyle name="常规 4 4 4 2 4 4" xfId="19685"/>
    <cellStyle name="常规 4 4 4 2 4 5" xfId="24016"/>
    <cellStyle name="常规 4 4 4 2 5" xfId="8454"/>
    <cellStyle name="常规 4 4 4 2 5 2" xfId="14377"/>
    <cellStyle name="常规 4 4 4 2 5 2 2" xfId="32669"/>
    <cellStyle name="常规 4 4 4 2 5 3" xfId="19687"/>
    <cellStyle name="常规 4 4 4 2 5 4" xfId="27639"/>
    <cellStyle name="常规 4 4 4 2 6" xfId="14370"/>
    <cellStyle name="常规 4 4 4 2 6 2" xfId="32662"/>
    <cellStyle name="常规 4 4 4 2 7" xfId="19680"/>
    <cellStyle name="常规 4 4 4 2 8" xfId="24013"/>
    <cellStyle name="常规 4 4 4 3" xfId="3092"/>
    <cellStyle name="常规 4 4 4 3 2" xfId="8458"/>
    <cellStyle name="常规 4 4 4 3 2 2" xfId="14379"/>
    <cellStyle name="常规 4 4 4 3 2 2 2" xfId="32671"/>
    <cellStyle name="常规 4 4 4 3 2 3" xfId="19689"/>
    <cellStyle name="常规 4 4 4 3 2 4" xfId="27643"/>
    <cellStyle name="常规 4 4 4 3 3" xfId="14378"/>
    <cellStyle name="常规 4 4 4 3 3 2" xfId="32670"/>
    <cellStyle name="常规 4 4 4 3 4" xfId="19688"/>
    <cellStyle name="常规 4 4 4 3 5" xfId="24017"/>
    <cellStyle name="常规 4 4 4 4" xfId="3093"/>
    <cellStyle name="常规 4 4 4 4 2" xfId="8459"/>
    <cellStyle name="常规 4 4 4 4 2 2" xfId="14381"/>
    <cellStyle name="常规 4 4 4 4 2 2 2" xfId="32673"/>
    <cellStyle name="常规 4 4 4 4 2 3" xfId="19691"/>
    <cellStyle name="常规 4 4 4 4 2 4" xfId="27644"/>
    <cellStyle name="常规 4 4 4 4 3" xfId="14380"/>
    <cellStyle name="常规 4 4 4 4 3 2" xfId="32672"/>
    <cellStyle name="常规 4 4 4 4 4" xfId="19690"/>
    <cellStyle name="常规 4 4 4 4 5" xfId="24018"/>
    <cellStyle name="常规 4 4 4 5" xfId="8453"/>
    <cellStyle name="常规 4 4 4 5 2" xfId="14382"/>
    <cellStyle name="常规 4 4 4 5 2 2" xfId="32674"/>
    <cellStyle name="常规 4 4 4 5 3" xfId="19692"/>
    <cellStyle name="常规 4 4 4 5 4" xfId="27638"/>
    <cellStyle name="常规 4 4 4 6" xfId="14383"/>
    <cellStyle name="常规 4 4 4 6 2" xfId="19693"/>
    <cellStyle name="常规 4 4 4 6 3" xfId="32675"/>
    <cellStyle name="常规 4 4 4 7" xfId="14369"/>
    <cellStyle name="常规 4 4 4 7 2" xfId="32661"/>
    <cellStyle name="常规 4 4 4 8" xfId="19679"/>
    <cellStyle name="常规 4 4 4 9" xfId="24012"/>
    <cellStyle name="常规 4 4 5" xfId="3094"/>
    <cellStyle name="常规 4 4 5 2" xfId="3095"/>
    <cellStyle name="常规 4 4 5 2 2" xfId="3096"/>
    <cellStyle name="常规 4 4 5 2 2 2" xfId="8462"/>
    <cellStyle name="常规 4 4 5 2 2 2 2" xfId="14387"/>
    <cellStyle name="常规 4 4 5 2 2 2 2 2" xfId="32679"/>
    <cellStyle name="常规 4 4 5 2 2 2 3" xfId="19697"/>
    <cellStyle name="常规 4 4 5 2 2 2 4" xfId="27647"/>
    <cellStyle name="常规 4 4 5 2 2 3" xfId="14386"/>
    <cellStyle name="常规 4 4 5 2 2 3 2" xfId="32678"/>
    <cellStyle name="常规 4 4 5 2 2 4" xfId="19696"/>
    <cellStyle name="常规 4 4 5 2 2 5" xfId="24021"/>
    <cellStyle name="常规 4 4 5 2 3" xfId="3097"/>
    <cellStyle name="常规 4 4 5 2 3 2" xfId="8463"/>
    <cellStyle name="常规 4 4 5 2 3 2 2" xfId="14389"/>
    <cellStyle name="常规 4 4 5 2 3 2 2 2" xfId="32681"/>
    <cellStyle name="常规 4 4 5 2 3 2 3" xfId="19699"/>
    <cellStyle name="常规 4 4 5 2 3 2 4" xfId="27648"/>
    <cellStyle name="常规 4 4 5 2 3 3" xfId="14388"/>
    <cellStyle name="常规 4 4 5 2 3 3 2" xfId="32680"/>
    <cellStyle name="常规 4 4 5 2 3 4" xfId="19698"/>
    <cellStyle name="常规 4 4 5 2 3 5" xfId="24022"/>
    <cellStyle name="常规 4 4 5 2 4" xfId="3098"/>
    <cellStyle name="常规 4 4 5 2 4 2" xfId="8464"/>
    <cellStyle name="常规 4 4 5 2 4 2 2" xfId="14391"/>
    <cellStyle name="常规 4 4 5 2 4 2 2 2" xfId="32683"/>
    <cellStyle name="常规 4 4 5 2 4 2 3" xfId="19701"/>
    <cellStyle name="常规 4 4 5 2 4 2 4" xfId="27649"/>
    <cellStyle name="常规 4 4 5 2 4 3" xfId="14390"/>
    <cellStyle name="常规 4 4 5 2 4 3 2" xfId="32682"/>
    <cellStyle name="常规 4 4 5 2 4 4" xfId="19700"/>
    <cellStyle name="常规 4 4 5 2 4 5" xfId="24023"/>
    <cellStyle name="常规 4 4 5 2 5" xfId="8461"/>
    <cellStyle name="常规 4 4 5 2 5 2" xfId="14392"/>
    <cellStyle name="常规 4 4 5 2 5 2 2" xfId="32684"/>
    <cellStyle name="常规 4 4 5 2 5 3" xfId="19702"/>
    <cellStyle name="常规 4 4 5 2 5 4" xfId="27646"/>
    <cellStyle name="常规 4 4 5 2 6" xfId="14385"/>
    <cellStyle name="常规 4 4 5 2 6 2" xfId="32677"/>
    <cellStyle name="常规 4 4 5 2 7" xfId="19695"/>
    <cellStyle name="常规 4 4 5 2 8" xfId="24020"/>
    <cellStyle name="常规 4 4 5 3" xfId="3099"/>
    <cellStyle name="常规 4 4 5 3 2" xfId="8465"/>
    <cellStyle name="常规 4 4 5 3 2 2" xfId="14394"/>
    <cellStyle name="常规 4 4 5 3 2 2 2" xfId="32686"/>
    <cellStyle name="常规 4 4 5 3 2 3" xfId="19704"/>
    <cellStyle name="常规 4 4 5 3 2 4" xfId="27650"/>
    <cellStyle name="常规 4 4 5 3 3" xfId="14393"/>
    <cellStyle name="常规 4 4 5 3 3 2" xfId="32685"/>
    <cellStyle name="常规 4 4 5 3 4" xfId="19703"/>
    <cellStyle name="常规 4 4 5 3 5" xfId="24024"/>
    <cellStyle name="常规 4 4 5 4" xfId="3100"/>
    <cellStyle name="常规 4 4 5 4 2" xfId="8466"/>
    <cellStyle name="常规 4 4 5 4 2 2" xfId="14396"/>
    <cellStyle name="常规 4 4 5 4 2 2 2" xfId="32688"/>
    <cellStyle name="常规 4 4 5 4 2 3" xfId="19706"/>
    <cellStyle name="常规 4 4 5 4 2 4" xfId="27651"/>
    <cellStyle name="常规 4 4 5 4 3" xfId="14395"/>
    <cellStyle name="常规 4 4 5 4 3 2" xfId="32687"/>
    <cellStyle name="常规 4 4 5 4 4" xfId="19705"/>
    <cellStyle name="常规 4 4 5 4 5" xfId="24025"/>
    <cellStyle name="常规 4 4 5 5" xfId="8460"/>
    <cellStyle name="常规 4 4 5 5 2" xfId="14397"/>
    <cellStyle name="常规 4 4 5 5 2 2" xfId="32689"/>
    <cellStyle name="常规 4 4 5 5 3" xfId="19707"/>
    <cellStyle name="常规 4 4 5 5 4" xfId="27645"/>
    <cellStyle name="常规 4 4 5 6" xfId="14398"/>
    <cellStyle name="常规 4 4 5 6 2" xfId="19708"/>
    <cellStyle name="常规 4 4 5 6 3" xfId="32690"/>
    <cellStyle name="常规 4 4 5 7" xfId="14384"/>
    <cellStyle name="常规 4 4 5 7 2" xfId="32676"/>
    <cellStyle name="常规 4 4 5 8" xfId="19694"/>
    <cellStyle name="常规 4 4 5 9" xfId="24019"/>
    <cellStyle name="常规 4 4 6" xfId="3101"/>
    <cellStyle name="常规 4 4 6 2" xfId="3102"/>
    <cellStyle name="常规 4 4 6 2 2" xfId="3103"/>
    <cellStyle name="常规 4 4 6 2 2 2" xfId="8469"/>
    <cellStyle name="常规 4 4 6 2 2 2 2" xfId="14402"/>
    <cellStyle name="常规 4 4 6 2 2 2 2 2" xfId="32694"/>
    <cellStyle name="常规 4 4 6 2 2 2 3" xfId="19712"/>
    <cellStyle name="常规 4 4 6 2 2 2 4" xfId="27654"/>
    <cellStyle name="常规 4 4 6 2 2 3" xfId="14401"/>
    <cellStyle name="常规 4 4 6 2 2 3 2" xfId="32693"/>
    <cellStyle name="常规 4 4 6 2 2 4" xfId="19711"/>
    <cellStyle name="常规 4 4 6 2 2 5" xfId="24028"/>
    <cellStyle name="常规 4 4 6 2 3" xfId="3104"/>
    <cellStyle name="常规 4 4 6 2 3 2" xfId="8470"/>
    <cellStyle name="常规 4 4 6 2 3 2 2" xfId="14404"/>
    <cellStyle name="常规 4 4 6 2 3 2 2 2" xfId="32696"/>
    <cellStyle name="常规 4 4 6 2 3 2 3" xfId="19714"/>
    <cellStyle name="常规 4 4 6 2 3 2 4" xfId="27655"/>
    <cellStyle name="常规 4 4 6 2 3 3" xfId="14403"/>
    <cellStyle name="常规 4 4 6 2 3 3 2" xfId="32695"/>
    <cellStyle name="常规 4 4 6 2 3 4" xfId="19713"/>
    <cellStyle name="常规 4 4 6 2 3 5" xfId="24029"/>
    <cellStyle name="常规 4 4 6 2 4" xfId="3105"/>
    <cellStyle name="常规 4 4 6 2 4 2" xfId="8471"/>
    <cellStyle name="常规 4 4 6 2 4 2 2" xfId="14406"/>
    <cellStyle name="常规 4 4 6 2 4 2 2 2" xfId="32698"/>
    <cellStyle name="常规 4 4 6 2 4 2 3" xfId="19716"/>
    <cellStyle name="常规 4 4 6 2 4 2 4" xfId="27656"/>
    <cellStyle name="常规 4 4 6 2 4 3" xfId="14405"/>
    <cellStyle name="常规 4 4 6 2 4 3 2" xfId="32697"/>
    <cellStyle name="常规 4 4 6 2 4 4" xfId="19715"/>
    <cellStyle name="常规 4 4 6 2 4 5" xfId="24030"/>
    <cellStyle name="常规 4 4 6 2 5" xfId="8468"/>
    <cellStyle name="常规 4 4 6 2 5 2" xfId="14407"/>
    <cellStyle name="常规 4 4 6 2 5 2 2" xfId="32699"/>
    <cellStyle name="常规 4 4 6 2 5 3" xfId="19717"/>
    <cellStyle name="常规 4 4 6 2 5 4" xfId="27653"/>
    <cellStyle name="常规 4 4 6 2 6" xfId="14400"/>
    <cellStyle name="常规 4 4 6 2 6 2" xfId="32692"/>
    <cellStyle name="常规 4 4 6 2 7" xfId="19710"/>
    <cellStyle name="常规 4 4 6 2 8" xfId="24027"/>
    <cellStyle name="常规 4 4 6 3" xfId="3106"/>
    <cellStyle name="常规 4 4 6 3 2" xfId="8472"/>
    <cellStyle name="常规 4 4 6 3 2 2" xfId="14409"/>
    <cellStyle name="常规 4 4 6 3 2 2 2" xfId="32701"/>
    <cellStyle name="常规 4 4 6 3 2 3" xfId="19719"/>
    <cellStyle name="常规 4 4 6 3 2 4" xfId="27657"/>
    <cellStyle name="常规 4 4 6 3 3" xfId="14408"/>
    <cellStyle name="常规 4 4 6 3 3 2" xfId="32700"/>
    <cellStyle name="常规 4 4 6 3 4" xfId="19718"/>
    <cellStyle name="常规 4 4 6 3 5" xfId="24031"/>
    <cellStyle name="常规 4 4 6 4" xfId="3107"/>
    <cellStyle name="常规 4 4 6 4 2" xfId="8473"/>
    <cellStyle name="常规 4 4 6 4 2 2" xfId="14411"/>
    <cellStyle name="常规 4 4 6 4 2 2 2" xfId="32703"/>
    <cellStyle name="常规 4 4 6 4 2 3" xfId="19721"/>
    <cellStyle name="常规 4 4 6 4 2 4" xfId="27658"/>
    <cellStyle name="常规 4 4 6 4 3" xfId="14410"/>
    <cellStyle name="常规 4 4 6 4 3 2" xfId="32702"/>
    <cellStyle name="常规 4 4 6 4 4" xfId="19720"/>
    <cellStyle name="常规 4 4 6 4 5" xfId="24032"/>
    <cellStyle name="常规 4 4 6 5" xfId="8467"/>
    <cellStyle name="常规 4 4 6 5 2" xfId="14412"/>
    <cellStyle name="常规 4 4 6 5 2 2" xfId="32704"/>
    <cellStyle name="常规 4 4 6 5 3" xfId="19722"/>
    <cellStyle name="常规 4 4 6 5 4" xfId="27652"/>
    <cellStyle name="常规 4 4 6 6" xfId="14413"/>
    <cellStyle name="常规 4 4 6 6 2" xfId="19723"/>
    <cellStyle name="常规 4 4 6 6 3" xfId="32705"/>
    <cellStyle name="常规 4 4 6 7" xfId="14399"/>
    <cellStyle name="常规 4 4 6 7 2" xfId="32691"/>
    <cellStyle name="常规 4 4 6 8" xfId="19709"/>
    <cellStyle name="常规 4 4 6 9" xfId="24026"/>
    <cellStyle name="常规 4 4 7" xfId="3108"/>
    <cellStyle name="常规 4 4 7 2" xfId="3109"/>
    <cellStyle name="常规 4 4 7 2 2" xfId="8475"/>
    <cellStyle name="常规 4 4 7 2 2 2" xfId="14416"/>
    <cellStyle name="常规 4 4 7 2 2 2 2" xfId="32708"/>
    <cellStyle name="常规 4 4 7 2 2 3" xfId="19726"/>
    <cellStyle name="常规 4 4 7 2 2 4" xfId="27660"/>
    <cellStyle name="常规 4 4 7 2 3" xfId="14415"/>
    <cellStyle name="常规 4 4 7 2 3 2" xfId="32707"/>
    <cellStyle name="常规 4 4 7 2 4" xfId="19725"/>
    <cellStyle name="常规 4 4 7 2 5" xfId="24034"/>
    <cellStyle name="常规 4 4 7 3" xfId="3110"/>
    <cellStyle name="常规 4 4 7 3 2" xfId="8476"/>
    <cellStyle name="常规 4 4 7 3 2 2" xfId="14418"/>
    <cellStyle name="常规 4 4 7 3 2 2 2" xfId="32710"/>
    <cellStyle name="常规 4 4 7 3 2 3" xfId="19728"/>
    <cellStyle name="常规 4 4 7 3 2 4" xfId="27661"/>
    <cellStyle name="常规 4 4 7 3 3" xfId="14417"/>
    <cellStyle name="常规 4 4 7 3 3 2" xfId="32709"/>
    <cellStyle name="常规 4 4 7 3 4" xfId="19727"/>
    <cellStyle name="常规 4 4 7 3 5" xfId="24035"/>
    <cellStyle name="常规 4 4 7 4" xfId="3111"/>
    <cellStyle name="常规 4 4 7 4 2" xfId="8477"/>
    <cellStyle name="常规 4 4 7 4 2 2" xfId="14420"/>
    <cellStyle name="常规 4 4 7 4 2 2 2" xfId="32712"/>
    <cellStyle name="常规 4 4 7 4 2 3" xfId="19730"/>
    <cellStyle name="常规 4 4 7 4 2 4" xfId="27662"/>
    <cellStyle name="常规 4 4 7 4 3" xfId="14419"/>
    <cellStyle name="常规 4 4 7 4 3 2" xfId="32711"/>
    <cellStyle name="常规 4 4 7 4 4" xfId="19729"/>
    <cellStyle name="常规 4 4 7 4 5" xfId="24036"/>
    <cellStyle name="常规 4 4 7 5" xfId="8474"/>
    <cellStyle name="常规 4 4 7 5 2" xfId="14421"/>
    <cellStyle name="常规 4 4 7 5 2 2" xfId="32713"/>
    <cellStyle name="常规 4 4 7 5 3" xfId="19731"/>
    <cellStyle name="常规 4 4 7 5 4" xfId="27659"/>
    <cellStyle name="常规 4 4 7 6" xfId="14414"/>
    <cellStyle name="常规 4 4 7 6 2" xfId="32706"/>
    <cellStyle name="常规 4 4 7 7" xfId="19724"/>
    <cellStyle name="常规 4 4 7 8" xfId="24033"/>
    <cellStyle name="常规 4 4 8" xfId="3112"/>
    <cellStyle name="常规 4 4 8 2" xfId="8478"/>
    <cellStyle name="常规 4 4 8 2 2" xfId="14423"/>
    <cellStyle name="常规 4 4 8 2 2 2" xfId="32715"/>
    <cellStyle name="常规 4 4 8 2 3" xfId="19733"/>
    <cellStyle name="常规 4 4 8 2 4" xfId="27663"/>
    <cellStyle name="常规 4 4 8 3" xfId="14422"/>
    <cellStyle name="常规 4 4 8 3 2" xfId="32714"/>
    <cellStyle name="常规 4 4 8 4" xfId="19732"/>
    <cellStyle name="常规 4 4 8 5" xfId="24037"/>
    <cellStyle name="常规 4 4 9" xfId="3113"/>
    <cellStyle name="常规 4 4 9 2" xfId="8479"/>
    <cellStyle name="常规 4 4 9 2 2" xfId="14425"/>
    <cellStyle name="常规 4 4 9 2 2 2" xfId="32717"/>
    <cellStyle name="常规 4 4 9 2 3" xfId="19735"/>
    <cellStyle name="常规 4 4 9 2 4" xfId="27664"/>
    <cellStyle name="常规 4 4 9 3" xfId="14424"/>
    <cellStyle name="常规 4 4 9 3 2" xfId="32716"/>
    <cellStyle name="常规 4 4 9 4" xfId="19734"/>
    <cellStyle name="常规 4 4 9 5" xfId="24038"/>
    <cellStyle name="常规 4 5" xfId="3114"/>
    <cellStyle name="常规 4 5 10" xfId="14426"/>
    <cellStyle name="常规 4 5 10 2" xfId="32718"/>
    <cellStyle name="常规 4 5 11" xfId="19736"/>
    <cellStyle name="常规 4 5 12" xfId="24039"/>
    <cellStyle name="常规 4 5 2" xfId="3115"/>
    <cellStyle name="常规 4 5 2 2" xfId="3116"/>
    <cellStyle name="常规 4 5 2 2 2" xfId="3117"/>
    <cellStyle name="常规 4 5 2 2 2 2" xfId="8483"/>
    <cellStyle name="常规 4 5 2 2 2 2 2" xfId="14430"/>
    <cellStyle name="常规 4 5 2 2 2 2 2 2" xfId="32722"/>
    <cellStyle name="常规 4 5 2 2 2 2 3" xfId="19740"/>
    <cellStyle name="常规 4 5 2 2 2 2 4" xfId="27668"/>
    <cellStyle name="常规 4 5 2 2 2 3" xfId="14429"/>
    <cellStyle name="常规 4 5 2 2 2 3 2" xfId="32721"/>
    <cellStyle name="常规 4 5 2 2 2 4" xfId="19739"/>
    <cellStyle name="常规 4 5 2 2 2 5" xfId="24042"/>
    <cellStyle name="常规 4 5 2 2 3" xfId="3118"/>
    <cellStyle name="常规 4 5 2 2 3 2" xfId="8484"/>
    <cellStyle name="常规 4 5 2 2 3 2 2" xfId="14432"/>
    <cellStyle name="常规 4 5 2 2 3 2 2 2" xfId="32724"/>
    <cellStyle name="常规 4 5 2 2 3 2 3" xfId="19742"/>
    <cellStyle name="常规 4 5 2 2 3 2 4" xfId="27669"/>
    <cellStyle name="常规 4 5 2 2 3 3" xfId="14431"/>
    <cellStyle name="常规 4 5 2 2 3 3 2" xfId="32723"/>
    <cellStyle name="常规 4 5 2 2 3 4" xfId="19741"/>
    <cellStyle name="常规 4 5 2 2 3 5" xfId="24043"/>
    <cellStyle name="常规 4 5 2 2 4" xfId="3119"/>
    <cellStyle name="常规 4 5 2 2 4 2" xfId="8485"/>
    <cellStyle name="常规 4 5 2 2 4 2 2" xfId="14434"/>
    <cellStyle name="常规 4 5 2 2 4 2 2 2" xfId="32726"/>
    <cellStyle name="常规 4 5 2 2 4 2 3" xfId="19744"/>
    <cellStyle name="常规 4 5 2 2 4 2 4" xfId="27670"/>
    <cellStyle name="常规 4 5 2 2 4 3" xfId="14433"/>
    <cellStyle name="常规 4 5 2 2 4 3 2" xfId="32725"/>
    <cellStyle name="常规 4 5 2 2 4 4" xfId="19743"/>
    <cellStyle name="常规 4 5 2 2 4 5" xfId="24044"/>
    <cellStyle name="常规 4 5 2 2 5" xfId="8482"/>
    <cellStyle name="常规 4 5 2 2 5 2" xfId="14435"/>
    <cellStyle name="常规 4 5 2 2 5 2 2" xfId="32727"/>
    <cellStyle name="常规 4 5 2 2 5 3" xfId="19745"/>
    <cellStyle name="常规 4 5 2 2 5 4" xfId="27667"/>
    <cellStyle name="常规 4 5 2 2 6" xfId="14428"/>
    <cellStyle name="常规 4 5 2 2 6 2" xfId="32720"/>
    <cellStyle name="常规 4 5 2 2 7" xfId="19738"/>
    <cellStyle name="常规 4 5 2 2 8" xfId="24041"/>
    <cellStyle name="常规 4 5 2 3" xfId="3120"/>
    <cellStyle name="常规 4 5 2 3 2" xfId="8486"/>
    <cellStyle name="常规 4 5 2 3 2 2" xfId="14437"/>
    <cellStyle name="常规 4 5 2 3 2 2 2" xfId="32729"/>
    <cellStyle name="常规 4 5 2 3 2 3" xfId="19747"/>
    <cellStyle name="常规 4 5 2 3 2 4" xfId="27671"/>
    <cellStyle name="常规 4 5 2 3 3" xfId="14436"/>
    <cellStyle name="常规 4 5 2 3 3 2" xfId="32728"/>
    <cellStyle name="常规 4 5 2 3 4" xfId="19746"/>
    <cellStyle name="常规 4 5 2 3 5" xfId="24045"/>
    <cellStyle name="常规 4 5 2 4" xfId="3121"/>
    <cellStyle name="常规 4 5 2 4 2" xfId="8487"/>
    <cellStyle name="常规 4 5 2 4 2 2" xfId="14439"/>
    <cellStyle name="常规 4 5 2 4 2 2 2" xfId="32731"/>
    <cellStyle name="常规 4 5 2 4 2 3" xfId="19749"/>
    <cellStyle name="常规 4 5 2 4 2 4" xfId="27672"/>
    <cellStyle name="常规 4 5 2 4 3" xfId="14438"/>
    <cellStyle name="常规 4 5 2 4 3 2" xfId="32730"/>
    <cellStyle name="常规 4 5 2 4 4" xfId="19748"/>
    <cellStyle name="常规 4 5 2 4 5" xfId="24046"/>
    <cellStyle name="常规 4 5 2 5" xfId="8481"/>
    <cellStyle name="常规 4 5 2 5 2" xfId="14440"/>
    <cellStyle name="常规 4 5 2 5 2 2" xfId="32732"/>
    <cellStyle name="常规 4 5 2 5 3" xfId="19750"/>
    <cellStyle name="常规 4 5 2 5 4" xfId="27666"/>
    <cellStyle name="常规 4 5 2 6" xfId="14441"/>
    <cellStyle name="常规 4 5 2 6 2" xfId="19751"/>
    <cellStyle name="常规 4 5 2 6 3" xfId="32733"/>
    <cellStyle name="常规 4 5 2 7" xfId="14427"/>
    <cellStyle name="常规 4 5 2 7 2" xfId="32719"/>
    <cellStyle name="常规 4 5 2 8" xfId="19737"/>
    <cellStyle name="常规 4 5 2 9" xfId="24040"/>
    <cellStyle name="常规 4 5 3" xfId="3122"/>
    <cellStyle name="常规 4 5 3 2" xfId="3123"/>
    <cellStyle name="常规 4 5 3 2 2" xfId="3124"/>
    <cellStyle name="常规 4 5 3 2 2 2" xfId="8490"/>
    <cellStyle name="常规 4 5 3 2 2 2 2" xfId="14445"/>
    <cellStyle name="常规 4 5 3 2 2 2 2 2" xfId="32737"/>
    <cellStyle name="常规 4 5 3 2 2 2 3" xfId="19755"/>
    <cellStyle name="常规 4 5 3 2 2 2 4" xfId="27675"/>
    <cellStyle name="常规 4 5 3 2 2 3" xfId="14444"/>
    <cellStyle name="常规 4 5 3 2 2 3 2" xfId="32736"/>
    <cellStyle name="常规 4 5 3 2 2 4" xfId="19754"/>
    <cellStyle name="常规 4 5 3 2 2 5" xfId="24049"/>
    <cellStyle name="常规 4 5 3 2 3" xfId="3125"/>
    <cellStyle name="常规 4 5 3 2 3 2" xfId="8491"/>
    <cellStyle name="常规 4 5 3 2 3 2 2" xfId="14447"/>
    <cellStyle name="常规 4 5 3 2 3 2 2 2" xfId="32739"/>
    <cellStyle name="常规 4 5 3 2 3 2 3" xfId="19757"/>
    <cellStyle name="常规 4 5 3 2 3 2 4" xfId="27676"/>
    <cellStyle name="常规 4 5 3 2 3 3" xfId="14446"/>
    <cellStyle name="常规 4 5 3 2 3 3 2" xfId="32738"/>
    <cellStyle name="常规 4 5 3 2 3 4" xfId="19756"/>
    <cellStyle name="常规 4 5 3 2 3 5" xfId="24050"/>
    <cellStyle name="常规 4 5 3 2 4" xfId="3126"/>
    <cellStyle name="常规 4 5 3 2 4 2" xfId="8492"/>
    <cellStyle name="常规 4 5 3 2 4 2 2" xfId="14449"/>
    <cellStyle name="常规 4 5 3 2 4 2 2 2" xfId="32741"/>
    <cellStyle name="常规 4 5 3 2 4 2 3" xfId="19759"/>
    <cellStyle name="常规 4 5 3 2 4 2 4" xfId="27677"/>
    <cellStyle name="常规 4 5 3 2 4 3" xfId="14448"/>
    <cellStyle name="常规 4 5 3 2 4 3 2" xfId="32740"/>
    <cellStyle name="常规 4 5 3 2 4 4" xfId="19758"/>
    <cellStyle name="常规 4 5 3 2 4 5" xfId="24051"/>
    <cellStyle name="常规 4 5 3 2 5" xfId="8489"/>
    <cellStyle name="常规 4 5 3 2 5 2" xfId="14450"/>
    <cellStyle name="常规 4 5 3 2 5 2 2" xfId="32742"/>
    <cellStyle name="常规 4 5 3 2 5 3" xfId="19760"/>
    <cellStyle name="常规 4 5 3 2 5 4" xfId="27674"/>
    <cellStyle name="常规 4 5 3 2 6" xfId="14443"/>
    <cellStyle name="常规 4 5 3 2 6 2" xfId="32735"/>
    <cellStyle name="常规 4 5 3 2 7" xfId="19753"/>
    <cellStyle name="常规 4 5 3 2 8" xfId="24048"/>
    <cellStyle name="常规 4 5 3 3" xfId="3127"/>
    <cellStyle name="常规 4 5 3 3 2" xfId="8493"/>
    <cellStyle name="常规 4 5 3 3 2 2" xfId="14452"/>
    <cellStyle name="常规 4 5 3 3 2 2 2" xfId="32744"/>
    <cellStyle name="常规 4 5 3 3 2 3" xfId="19762"/>
    <cellStyle name="常规 4 5 3 3 2 4" xfId="27678"/>
    <cellStyle name="常规 4 5 3 3 3" xfId="14451"/>
    <cellStyle name="常规 4 5 3 3 3 2" xfId="32743"/>
    <cellStyle name="常规 4 5 3 3 4" xfId="19761"/>
    <cellStyle name="常规 4 5 3 3 5" xfId="24052"/>
    <cellStyle name="常规 4 5 3 4" xfId="3128"/>
    <cellStyle name="常规 4 5 3 4 2" xfId="8494"/>
    <cellStyle name="常规 4 5 3 4 2 2" xfId="14454"/>
    <cellStyle name="常规 4 5 3 4 2 2 2" xfId="32746"/>
    <cellStyle name="常规 4 5 3 4 2 3" xfId="19764"/>
    <cellStyle name="常规 4 5 3 4 2 4" xfId="27679"/>
    <cellStyle name="常规 4 5 3 4 3" xfId="14453"/>
    <cellStyle name="常规 4 5 3 4 3 2" xfId="32745"/>
    <cellStyle name="常规 4 5 3 4 4" xfId="19763"/>
    <cellStyle name="常规 4 5 3 4 5" xfId="24053"/>
    <cellStyle name="常规 4 5 3 5" xfId="8488"/>
    <cellStyle name="常规 4 5 3 5 2" xfId="14455"/>
    <cellStyle name="常规 4 5 3 5 2 2" xfId="32747"/>
    <cellStyle name="常规 4 5 3 5 3" xfId="19765"/>
    <cellStyle name="常规 4 5 3 5 4" xfId="27673"/>
    <cellStyle name="常规 4 5 3 6" xfId="14456"/>
    <cellStyle name="常规 4 5 3 6 2" xfId="19766"/>
    <cellStyle name="常规 4 5 3 6 3" xfId="32748"/>
    <cellStyle name="常规 4 5 3 7" xfId="14442"/>
    <cellStyle name="常规 4 5 3 7 2" xfId="32734"/>
    <cellStyle name="常规 4 5 3 8" xfId="19752"/>
    <cellStyle name="常规 4 5 3 9" xfId="24047"/>
    <cellStyle name="常规 4 5 4" xfId="3129"/>
    <cellStyle name="常规 4 5 4 2" xfId="3130"/>
    <cellStyle name="常规 4 5 4 2 2" xfId="3131"/>
    <cellStyle name="常规 4 5 4 2 2 2" xfId="8497"/>
    <cellStyle name="常规 4 5 4 2 2 2 2" xfId="14460"/>
    <cellStyle name="常规 4 5 4 2 2 2 2 2" xfId="32752"/>
    <cellStyle name="常规 4 5 4 2 2 2 3" xfId="19770"/>
    <cellStyle name="常规 4 5 4 2 2 2 4" xfId="27682"/>
    <cellStyle name="常规 4 5 4 2 2 3" xfId="14459"/>
    <cellStyle name="常规 4 5 4 2 2 3 2" xfId="32751"/>
    <cellStyle name="常规 4 5 4 2 2 4" xfId="19769"/>
    <cellStyle name="常规 4 5 4 2 2 5" xfId="24056"/>
    <cellStyle name="常规 4 5 4 2 3" xfId="3132"/>
    <cellStyle name="常规 4 5 4 2 3 2" xfId="8498"/>
    <cellStyle name="常规 4 5 4 2 3 2 2" xfId="14462"/>
    <cellStyle name="常规 4 5 4 2 3 2 2 2" xfId="32754"/>
    <cellStyle name="常规 4 5 4 2 3 2 3" xfId="19772"/>
    <cellStyle name="常规 4 5 4 2 3 2 4" xfId="27683"/>
    <cellStyle name="常规 4 5 4 2 3 3" xfId="14461"/>
    <cellStyle name="常规 4 5 4 2 3 3 2" xfId="32753"/>
    <cellStyle name="常规 4 5 4 2 3 4" xfId="19771"/>
    <cellStyle name="常规 4 5 4 2 3 5" xfId="24057"/>
    <cellStyle name="常规 4 5 4 2 4" xfId="3133"/>
    <cellStyle name="常规 4 5 4 2 4 2" xfId="8499"/>
    <cellStyle name="常规 4 5 4 2 4 2 2" xfId="14464"/>
    <cellStyle name="常规 4 5 4 2 4 2 2 2" xfId="32756"/>
    <cellStyle name="常规 4 5 4 2 4 2 3" xfId="19774"/>
    <cellStyle name="常规 4 5 4 2 4 2 4" xfId="27684"/>
    <cellStyle name="常规 4 5 4 2 4 3" xfId="14463"/>
    <cellStyle name="常规 4 5 4 2 4 3 2" xfId="32755"/>
    <cellStyle name="常规 4 5 4 2 4 4" xfId="19773"/>
    <cellStyle name="常规 4 5 4 2 4 5" xfId="24058"/>
    <cellStyle name="常规 4 5 4 2 5" xfId="8496"/>
    <cellStyle name="常规 4 5 4 2 5 2" xfId="14465"/>
    <cellStyle name="常规 4 5 4 2 5 2 2" xfId="32757"/>
    <cellStyle name="常规 4 5 4 2 5 3" xfId="19775"/>
    <cellStyle name="常规 4 5 4 2 5 4" xfId="27681"/>
    <cellStyle name="常规 4 5 4 2 6" xfId="14458"/>
    <cellStyle name="常规 4 5 4 2 6 2" xfId="32750"/>
    <cellStyle name="常规 4 5 4 2 7" xfId="19768"/>
    <cellStyle name="常规 4 5 4 2 8" xfId="24055"/>
    <cellStyle name="常规 4 5 4 3" xfId="3134"/>
    <cellStyle name="常规 4 5 4 3 2" xfId="8500"/>
    <cellStyle name="常规 4 5 4 3 2 2" xfId="14467"/>
    <cellStyle name="常规 4 5 4 3 2 2 2" xfId="32759"/>
    <cellStyle name="常规 4 5 4 3 2 3" xfId="19777"/>
    <cellStyle name="常规 4 5 4 3 2 4" xfId="27685"/>
    <cellStyle name="常规 4 5 4 3 3" xfId="14466"/>
    <cellStyle name="常规 4 5 4 3 3 2" xfId="32758"/>
    <cellStyle name="常规 4 5 4 3 4" xfId="19776"/>
    <cellStyle name="常规 4 5 4 3 5" xfId="24059"/>
    <cellStyle name="常规 4 5 4 4" xfId="3135"/>
    <cellStyle name="常规 4 5 4 4 2" xfId="8501"/>
    <cellStyle name="常规 4 5 4 4 2 2" xfId="14469"/>
    <cellStyle name="常规 4 5 4 4 2 2 2" xfId="32761"/>
    <cellStyle name="常规 4 5 4 4 2 3" xfId="19779"/>
    <cellStyle name="常规 4 5 4 4 2 4" xfId="27686"/>
    <cellStyle name="常规 4 5 4 4 3" xfId="14468"/>
    <cellStyle name="常规 4 5 4 4 3 2" xfId="32760"/>
    <cellStyle name="常规 4 5 4 4 4" xfId="19778"/>
    <cellStyle name="常规 4 5 4 4 5" xfId="24060"/>
    <cellStyle name="常规 4 5 4 5" xfId="8495"/>
    <cellStyle name="常规 4 5 4 5 2" xfId="14470"/>
    <cellStyle name="常规 4 5 4 5 2 2" xfId="32762"/>
    <cellStyle name="常规 4 5 4 5 3" xfId="19780"/>
    <cellStyle name="常规 4 5 4 5 4" xfId="27680"/>
    <cellStyle name="常规 4 5 4 6" xfId="14471"/>
    <cellStyle name="常规 4 5 4 6 2" xfId="19781"/>
    <cellStyle name="常规 4 5 4 6 3" xfId="32763"/>
    <cellStyle name="常规 4 5 4 7" xfId="14457"/>
    <cellStyle name="常规 4 5 4 7 2" xfId="32749"/>
    <cellStyle name="常规 4 5 4 8" xfId="19767"/>
    <cellStyle name="常规 4 5 4 9" xfId="24054"/>
    <cellStyle name="常规 4 5 5" xfId="3136"/>
    <cellStyle name="常规 4 5 5 2" xfId="3137"/>
    <cellStyle name="常规 4 5 5 2 2" xfId="8503"/>
    <cellStyle name="常规 4 5 5 2 2 2" xfId="14474"/>
    <cellStyle name="常规 4 5 5 2 2 2 2" xfId="32766"/>
    <cellStyle name="常规 4 5 5 2 2 3" xfId="19784"/>
    <cellStyle name="常规 4 5 5 2 2 4" xfId="27688"/>
    <cellStyle name="常规 4 5 5 2 3" xfId="14473"/>
    <cellStyle name="常规 4 5 5 2 3 2" xfId="32765"/>
    <cellStyle name="常规 4 5 5 2 4" xfId="19783"/>
    <cellStyle name="常规 4 5 5 2 5" xfId="24062"/>
    <cellStyle name="常规 4 5 5 3" xfId="3138"/>
    <cellStyle name="常规 4 5 5 3 2" xfId="8504"/>
    <cellStyle name="常规 4 5 5 3 2 2" xfId="14476"/>
    <cellStyle name="常规 4 5 5 3 2 2 2" xfId="32768"/>
    <cellStyle name="常规 4 5 5 3 2 3" xfId="19786"/>
    <cellStyle name="常规 4 5 5 3 2 4" xfId="27689"/>
    <cellStyle name="常规 4 5 5 3 3" xfId="14475"/>
    <cellStyle name="常规 4 5 5 3 3 2" xfId="32767"/>
    <cellStyle name="常规 4 5 5 3 4" xfId="19785"/>
    <cellStyle name="常规 4 5 5 3 5" xfId="24063"/>
    <cellStyle name="常规 4 5 5 4" xfId="3139"/>
    <cellStyle name="常规 4 5 5 4 2" xfId="8505"/>
    <cellStyle name="常规 4 5 5 4 2 2" xfId="14478"/>
    <cellStyle name="常规 4 5 5 4 2 2 2" xfId="32770"/>
    <cellStyle name="常规 4 5 5 4 2 3" xfId="19788"/>
    <cellStyle name="常规 4 5 5 4 2 4" xfId="27690"/>
    <cellStyle name="常规 4 5 5 4 3" xfId="14477"/>
    <cellStyle name="常规 4 5 5 4 3 2" xfId="32769"/>
    <cellStyle name="常规 4 5 5 4 4" xfId="19787"/>
    <cellStyle name="常规 4 5 5 4 5" xfId="24064"/>
    <cellStyle name="常规 4 5 5 5" xfId="8502"/>
    <cellStyle name="常规 4 5 5 5 2" xfId="14479"/>
    <cellStyle name="常规 4 5 5 5 2 2" xfId="32771"/>
    <cellStyle name="常规 4 5 5 5 3" xfId="19789"/>
    <cellStyle name="常规 4 5 5 5 4" xfId="27687"/>
    <cellStyle name="常规 4 5 5 6" xfId="14472"/>
    <cellStyle name="常规 4 5 5 6 2" xfId="32764"/>
    <cellStyle name="常规 4 5 5 7" xfId="19782"/>
    <cellStyle name="常规 4 5 5 8" xfId="24061"/>
    <cellStyle name="常规 4 5 6" xfId="3140"/>
    <cellStyle name="常规 4 5 6 2" xfId="8506"/>
    <cellStyle name="常规 4 5 6 2 2" xfId="14481"/>
    <cellStyle name="常规 4 5 6 2 2 2" xfId="32773"/>
    <cellStyle name="常规 4 5 6 2 3" xfId="19791"/>
    <cellStyle name="常规 4 5 6 2 4" xfId="27691"/>
    <cellStyle name="常规 4 5 6 3" xfId="14480"/>
    <cellStyle name="常规 4 5 6 3 2" xfId="32772"/>
    <cellStyle name="常规 4 5 6 4" xfId="19790"/>
    <cellStyle name="常规 4 5 6 5" xfId="24065"/>
    <cellStyle name="常规 4 5 7" xfId="3141"/>
    <cellStyle name="常规 4 5 7 2" xfId="8507"/>
    <cellStyle name="常规 4 5 7 2 2" xfId="14483"/>
    <cellStyle name="常规 4 5 7 2 2 2" xfId="32775"/>
    <cellStyle name="常规 4 5 7 2 3" xfId="19793"/>
    <cellStyle name="常规 4 5 7 2 4" xfId="27692"/>
    <cellStyle name="常规 4 5 7 3" xfId="14482"/>
    <cellStyle name="常规 4 5 7 3 2" xfId="32774"/>
    <cellStyle name="常规 4 5 7 4" xfId="19792"/>
    <cellStyle name="常规 4 5 7 5" xfId="24066"/>
    <cellStyle name="常规 4 5 8" xfId="8480"/>
    <cellStyle name="常规 4 5 8 2" xfId="14484"/>
    <cellStyle name="常规 4 5 8 2 2" xfId="32776"/>
    <cellStyle name="常规 4 5 8 3" xfId="19794"/>
    <cellStyle name="常规 4 5 8 4" xfId="27665"/>
    <cellStyle name="常规 4 5 9" xfId="14485"/>
    <cellStyle name="常规 4 5 9 2" xfId="19795"/>
    <cellStyle name="常规 4 5 9 3" xfId="32777"/>
    <cellStyle name="常规 4 6" xfId="3142"/>
    <cellStyle name="常规 4 6 10" xfId="14486"/>
    <cellStyle name="常规 4 6 10 2" xfId="32778"/>
    <cellStyle name="常规 4 6 11" xfId="19796"/>
    <cellStyle name="常规 4 6 12" xfId="24067"/>
    <cellStyle name="常规 4 6 2" xfId="3143"/>
    <cellStyle name="常规 4 6 2 2" xfId="3144"/>
    <cellStyle name="常规 4 6 2 2 2" xfId="3145"/>
    <cellStyle name="常规 4 6 2 2 2 2" xfId="8511"/>
    <cellStyle name="常规 4 6 2 2 2 2 2" xfId="14490"/>
    <cellStyle name="常规 4 6 2 2 2 2 2 2" xfId="32782"/>
    <cellStyle name="常规 4 6 2 2 2 2 3" xfId="19800"/>
    <cellStyle name="常规 4 6 2 2 2 2 4" xfId="27696"/>
    <cellStyle name="常规 4 6 2 2 2 3" xfId="14489"/>
    <cellStyle name="常规 4 6 2 2 2 3 2" xfId="32781"/>
    <cellStyle name="常规 4 6 2 2 2 4" xfId="19799"/>
    <cellStyle name="常规 4 6 2 2 2 5" xfId="24070"/>
    <cellStyle name="常规 4 6 2 2 3" xfId="3146"/>
    <cellStyle name="常规 4 6 2 2 3 2" xfId="8512"/>
    <cellStyle name="常规 4 6 2 2 3 2 2" xfId="14492"/>
    <cellStyle name="常规 4 6 2 2 3 2 2 2" xfId="32784"/>
    <cellStyle name="常规 4 6 2 2 3 2 3" xfId="19802"/>
    <cellStyle name="常规 4 6 2 2 3 2 4" xfId="27697"/>
    <cellStyle name="常规 4 6 2 2 3 3" xfId="14491"/>
    <cellStyle name="常规 4 6 2 2 3 3 2" xfId="32783"/>
    <cellStyle name="常规 4 6 2 2 3 4" xfId="19801"/>
    <cellStyle name="常规 4 6 2 2 3 5" xfId="24071"/>
    <cellStyle name="常规 4 6 2 2 4" xfId="3147"/>
    <cellStyle name="常规 4 6 2 2 4 2" xfId="8513"/>
    <cellStyle name="常规 4 6 2 2 4 2 2" xfId="14494"/>
    <cellStyle name="常规 4 6 2 2 4 2 2 2" xfId="32786"/>
    <cellStyle name="常规 4 6 2 2 4 2 3" xfId="19804"/>
    <cellStyle name="常规 4 6 2 2 4 2 4" xfId="27698"/>
    <cellStyle name="常规 4 6 2 2 4 3" xfId="14493"/>
    <cellStyle name="常规 4 6 2 2 4 3 2" xfId="32785"/>
    <cellStyle name="常规 4 6 2 2 4 4" xfId="19803"/>
    <cellStyle name="常规 4 6 2 2 4 5" xfId="24072"/>
    <cellStyle name="常规 4 6 2 2 5" xfId="8510"/>
    <cellStyle name="常规 4 6 2 2 5 2" xfId="14495"/>
    <cellStyle name="常规 4 6 2 2 5 2 2" xfId="32787"/>
    <cellStyle name="常规 4 6 2 2 5 3" xfId="19805"/>
    <cellStyle name="常规 4 6 2 2 5 4" xfId="27695"/>
    <cellStyle name="常规 4 6 2 2 6" xfId="14488"/>
    <cellStyle name="常规 4 6 2 2 6 2" xfId="32780"/>
    <cellStyle name="常规 4 6 2 2 7" xfId="19798"/>
    <cellStyle name="常规 4 6 2 2 8" xfId="24069"/>
    <cellStyle name="常规 4 6 2 3" xfId="3148"/>
    <cellStyle name="常规 4 6 2 3 2" xfId="8514"/>
    <cellStyle name="常规 4 6 2 3 2 2" xfId="14497"/>
    <cellStyle name="常规 4 6 2 3 2 2 2" xfId="32789"/>
    <cellStyle name="常规 4 6 2 3 2 3" xfId="19807"/>
    <cellStyle name="常规 4 6 2 3 2 4" xfId="27699"/>
    <cellStyle name="常规 4 6 2 3 3" xfId="14496"/>
    <cellStyle name="常规 4 6 2 3 3 2" xfId="32788"/>
    <cellStyle name="常规 4 6 2 3 4" xfId="19806"/>
    <cellStyle name="常规 4 6 2 3 5" xfId="24073"/>
    <cellStyle name="常规 4 6 2 4" xfId="3149"/>
    <cellStyle name="常规 4 6 2 4 2" xfId="8515"/>
    <cellStyle name="常规 4 6 2 4 2 2" xfId="14499"/>
    <cellStyle name="常规 4 6 2 4 2 2 2" xfId="32791"/>
    <cellStyle name="常规 4 6 2 4 2 3" xfId="19809"/>
    <cellStyle name="常规 4 6 2 4 2 4" xfId="27700"/>
    <cellStyle name="常规 4 6 2 4 3" xfId="14498"/>
    <cellStyle name="常规 4 6 2 4 3 2" xfId="32790"/>
    <cellStyle name="常规 4 6 2 4 4" xfId="19808"/>
    <cellStyle name="常规 4 6 2 4 5" xfId="24074"/>
    <cellStyle name="常规 4 6 2 5" xfId="8509"/>
    <cellStyle name="常规 4 6 2 5 2" xfId="14500"/>
    <cellStyle name="常规 4 6 2 5 2 2" xfId="32792"/>
    <cellStyle name="常规 4 6 2 5 3" xfId="19810"/>
    <cellStyle name="常规 4 6 2 5 4" xfId="27694"/>
    <cellStyle name="常规 4 6 2 6" xfId="14501"/>
    <cellStyle name="常规 4 6 2 6 2" xfId="19811"/>
    <cellStyle name="常规 4 6 2 6 3" xfId="32793"/>
    <cellStyle name="常规 4 6 2 7" xfId="14487"/>
    <cellStyle name="常规 4 6 2 7 2" xfId="32779"/>
    <cellStyle name="常规 4 6 2 8" xfId="19797"/>
    <cellStyle name="常规 4 6 2 9" xfId="24068"/>
    <cellStyle name="常规 4 6 3" xfId="3150"/>
    <cellStyle name="常规 4 6 3 2" xfId="3151"/>
    <cellStyle name="常规 4 6 3 2 2" xfId="3152"/>
    <cellStyle name="常规 4 6 3 2 2 2" xfId="8518"/>
    <cellStyle name="常规 4 6 3 2 2 2 2" xfId="14505"/>
    <cellStyle name="常规 4 6 3 2 2 2 2 2" xfId="32797"/>
    <cellStyle name="常规 4 6 3 2 2 2 3" xfId="19815"/>
    <cellStyle name="常规 4 6 3 2 2 2 4" xfId="27703"/>
    <cellStyle name="常规 4 6 3 2 2 3" xfId="14504"/>
    <cellStyle name="常规 4 6 3 2 2 3 2" xfId="32796"/>
    <cellStyle name="常规 4 6 3 2 2 4" xfId="19814"/>
    <cellStyle name="常规 4 6 3 2 2 5" xfId="24077"/>
    <cellStyle name="常规 4 6 3 2 3" xfId="3153"/>
    <cellStyle name="常规 4 6 3 2 3 2" xfId="8519"/>
    <cellStyle name="常规 4 6 3 2 3 2 2" xfId="14507"/>
    <cellStyle name="常规 4 6 3 2 3 2 2 2" xfId="32799"/>
    <cellStyle name="常规 4 6 3 2 3 2 3" xfId="19817"/>
    <cellStyle name="常规 4 6 3 2 3 2 4" xfId="27704"/>
    <cellStyle name="常规 4 6 3 2 3 3" xfId="14506"/>
    <cellStyle name="常规 4 6 3 2 3 3 2" xfId="32798"/>
    <cellStyle name="常规 4 6 3 2 3 4" xfId="19816"/>
    <cellStyle name="常规 4 6 3 2 3 5" xfId="24078"/>
    <cellStyle name="常规 4 6 3 2 4" xfId="3154"/>
    <cellStyle name="常规 4 6 3 2 4 2" xfId="8520"/>
    <cellStyle name="常规 4 6 3 2 4 2 2" xfId="14509"/>
    <cellStyle name="常规 4 6 3 2 4 2 2 2" xfId="32801"/>
    <cellStyle name="常规 4 6 3 2 4 2 3" xfId="19819"/>
    <cellStyle name="常规 4 6 3 2 4 2 4" xfId="27705"/>
    <cellStyle name="常规 4 6 3 2 4 3" xfId="14508"/>
    <cellStyle name="常规 4 6 3 2 4 3 2" xfId="32800"/>
    <cellStyle name="常规 4 6 3 2 4 4" xfId="19818"/>
    <cellStyle name="常规 4 6 3 2 4 5" xfId="24079"/>
    <cellStyle name="常规 4 6 3 2 5" xfId="8517"/>
    <cellStyle name="常规 4 6 3 2 5 2" xfId="14510"/>
    <cellStyle name="常规 4 6 3 2 5 2 2" xfId="32802"/>
    <cellStyle name="常规 4 6 3 2 5 3" xfId="19820"/>
    <cellStyle name="常规 4 6 3 2 5 4" xfId="27702"/>
    <cellStyle name="常规 4 6 3 2 6" xfId="14503"/>
    <cellStyle name="常规 4 6 3 2 6 2" xfId="32795"/>
    <cellStyle name="常规 4 6 3 2 7" xfId="19813"/>
    <cellStyle name="常规 4 6 3 2 8" xfId="24076"/>
    <cellStyle name="常规 4 6 3 3" xfId="3155"/>
    <cellStyle name="常规 4 6 3 3 2" xfId="8521"/>
    <cellStyle name="常规 4 6 3 3 2 2" xfId="14512"/>
    <cellStyle name="常规 4 6 3 3 2 2 2" xfId="32804"/>
    <cellStyle name="常规 4 6 3 3 2 3" xfId="19822"/>
    <cellStyle name="常规 4 6 3 3 2 4" xfId="27706"/>
    <cellStyle name="常规 4 6 3 3 3" xfId="14511"/>
    <cellStyle name="常规 4 6 3 3 3 2" xfId="32803"/>
    <cellStyle name="常规 4 6 3 3 4" xfId="19821"/>
    <cellStyle name="常规 4 6 3 3 5" xfId="24080"/>
    <cellStyle name="常规 4 6 3 4" xfId="3156"/>
    <cellStyle name="常规 4 6 3 4 2" xfId="8522"/>
    <cellStyle name="常规 4 6 3 4 2 2" xfId="14514"/>
    <cellStyle name="常规 4 6 3 4 2 2 2" xfId="32806"/>
    <cellStyle name="常规 4 6 3 4 2 3" xfId="19824"/>
    <cellStyle name="常规 4 6 3 4 2 4" xfId="27707"/>
    <cellStyle name="常规 4 6 3 4 3" xfId="14513"/>
    <cellStyle name="常规 4 6 3 4 3 2" xfId="32805"/>
    <cellStyle name="常规 4 6 3 4 4" xfId="19823"/>
    <cellStyle name="常规 4 6 3 4 5" xfId="24081"/>
    <cellStyle name="常规 4 6 3 5" xfId="8516"/>
    <cellStyle name="常规 4 6 3 5 2" xfId="14515"/>
    <cellStyle name="常规 4 6 3 5 2 2" xfId="32807"/>
    <cellStyle name="常规 4 6 3 5 3" xfId="19825"/>
    <cellStyle name="常规 4 6 3 5 4" xfId="27701"/>
    <cellStyle name="常规 4 6 3 6" xfId="14516"/>
    <cellStyle name="常规 4 6 3 6 2" xfId="19826"/>
    <cellStyle name="常规 4 6 3 6 3" xfId="32808"/>
    <cellStyle name="常规 4 6 3 7" xfId="14502"/>
    <cellStyle name="常规 4 6 3 7 2" xfId="32794"/>
    <cellStyle name="常规 4 6 3 8" xfId="19812"/>
    <cellStyle name="常规 4 6 3 9" xfId="24075"/>
    <cellStyle name="常规 4 6 4" xfId="3157"/>
    <cellStyle name="常规 4 6 4 2" xfId="3158"/>
    <cellStyle name="常规 4 6 4 2 2" xfId="3159"/>
    <cellStyle name="常规 4 6 4 2 2 2" xfId="8525"/>
    <cellStyle name="常规 4 6 4 2 2 2 2" xfId="14520"/>
    <cellStyle name="常规 4 6 4 2 2 2 2 2" xfId="32812"/>
    <cellStyle name="常规 4 6 4 2 2 2 3" xfId="19830"/>
    <cellStyle name="常规 4 6 4 2 2 2 4" xfId="27710"/>
    <cellStyle name="常规 4 6 4 2 2 3" xfId="14519"/>
    <cellStyle name="常规 4 6 4 2 2 3 2" xfId="32811"/>
    <cellStyle name="常规 4 6 4 2 2 4" xfId="19829"/>
    <cellStyle name="常规 4 6 4 2 2 5" xfId="24084"/>
    <cellStyle name="常规 4 6 4 2 3" xfId="3160"/>
    <cellStyle name="常规 4 6 4 2 3 2" xfId="8526"/>
    <cellStyle name="常规 4 6 4 2 3 2 2" xfId="14522"/>
    <cellStyle name="常规 4 6 4 2 3 2 2 2" xfId="32814"/>
    <cellStyle name="常规 4 6 4 2 3 2 3" xfId="19832"/>
    <cellStyle name="常规 4 6 4 2 3 2 4" xfId="27711"/>
    <cellStyle name="常规 4 6 4 2 3 3" xfId="14521"/>
    <cellStyle name="常规 4 6 4 2 3 3 2" xfId="32813"/>
    <cellStyle name="常规 4 6 4 2 3 4" xfId="19831"/>
    <cellStyle name="常规 4 6 4 2 3 5" xfId="24085"/>
    <cellStyle name="常规 4 6 4 2 4" xfId="3161"/>
    <cellStyle name="常规 4 6 4 2 4 2" xfId="8527"/>
    <cellStyle name="常规 4 6 4 2 4 2 2" xfId="14524"/>
    <cellStyle name="常规 4 6 4 2 4 2 2 2" xfId="32816"/>
    <cellStyle name="常规 4 6 4 2 4 2 3" xfId="19834"/>
    <cellStyle name="常规 4 6 4 2 4 2 4" xfId="27712"/>
    <cellStyle name="常规 4 6 4 2 4 3" xfId="14523"/>
    <cellStyle name="常规 4 6 4 2 4 3 2" xfId="32815"/>
    <cellStyle name="常规 4 6 4 2 4 4" xfId="19833"/>
    <cellStyle name="常规 4 6 4 2 4 5" xfId="24086"/>
    <cellStyle name="常规 4 6 4 2 5" xfId="8524"/>
    <cellStyle name="常规 4 6 4 2 5 2" xfId="14525"/>
    <cellStyle name="常规 4 6 4 2 5 2 2" xfId="32817"/>
    <cellStyle name="常规 4 6 4 2 5 3" xfId="19835"/>
    <cellStyle name="常规 4 6 4 2 5 4" xfId="27709"/>
    <cellStyle name="常规 4 6 4 2 6" xfId="14518"/>
    <cellStyle name="常规 4 6 4 2 6 2" xfId="32810"/>
    <cellStyle name="常规 4 6 4 2 7" xfId="19828"/>
    <cellStyle name="常规 4 6 4 2 8" xfId="24083"/>
    <cellStyle name="常规 4 6 4 3" xfId="3162"/>
    <cellStyle name="常规 4 6 4 3 2" xfId="8528"/>
    <cellStyle name="常规 4 6 4 3 2 2" xfId="14527"/>
    <cellStyle name="常规 4 6 4 3 2 2 2" xfId="32819"/>
    <cellStyle name="常规 4 6 4 3 2 3" xfId="19837"/>
    <cellStyle name="常规 4 6 4 3 2 4" xfId="27713"/>
    <cellStyle name="常规 4 6 4 3 3" xfId="14526"/>
    <cellStyle name="常规 4 6 4 3 3 2" xfId="32818"/>
    <cellStyle name="常规 4 6 4 3 4" xfId="19836"/>
    <cellStyle name="常规 4 6 4 3 5" xfId="24087"/>
    <cellStyle name="常规 4 6 4 4" xfId="3163"/>
    <cellStyle name="常规 4 6 4 4 2" xfId="8529"/>
    <cellStyle name="常规 4 6 4 4 2 2" xfId="14529"/>
    <cellStyle name="常规 4 6 4 4 2 2 2" xfId="32821"/>
    <cellStyle name="常规 4 6 4 4 2 3" xfId="19839"/>
    <cellStyle name="常规 4 6 4 4 2 4" xfId="27714"/>
    <cellStyle name="常规 4 6 4 4 3" xfId="14528"/>
    <cellStyle name="常规 4 6 4 4 3 2" xfId="32820"/>
    <cellStyle name="常规 4 6 4 4 4" xfId="19838"/>
    <cellStyle name="常规 4 6 4 4 5" xfId="24088"/>
    <cellStyle name="常规 4 6 4 5" xfId="8523"/>
    <cellStyle name="常规 4 6 4 5 2" xfId="14530"/>
    <cellStyle name="常规 4 6 4 5 2 2" xfId="32822"/>
    <cellStyle name="常规 4 6 4 5 3" xfId="19840"/>
    <cellStyle name="常规 4 6 4 5 4" xfId="27708"/>
    <cellStyle name="常规 4 6 4 6" xfId="14531"/>
    <cellStyle name="常规 4 6 4 6 2" xfId="19841"/>
    <cellStyle name="常规 4 6 4 6 3" xfId="32823"/>
    <cellStyle name="常规 4 6 4 7" xfId="14517"/>
    <cellStyle name="常规 4 6 4 7 2" xfId="32809"/>
    <cellStyle name="常规 4 6 4 8" xfId="19827"/>
    <cellStyle name="常规 4 6 4 9" xfId="24082"/>
    <cellStyle name="常规 4 6 5" xfId="3164"/>
    <cellStyle name="常规 4 6 5 2" xfId="3165"/>
    <cellStyle name="常规 4 6 5 2 2" xfId="8531"/>
    <cellStyle name="常规 4 6 5 2 2 2" xfId="14534"/>
    <cellStyle name="常规 4 6 5 2 2 2 2" xfId="32826"/>
    <cellStyle name="常规 4 6 5 2 2 3" xfId="19844"/>
    <cellStyle name="常规 4 6 5 2 2 4" xfId="27716"/>
    <cellStyle name="常规 4 6 5 2 3" xfId="14533"/>
    <cellStyle name="常规 4 6 5 2 3 2" xfId="32825"/>
    <cellStyle name="常规 4 6 5 2 4" xfId="19843"/>
    <cellStyle name="常规 4 6 5 2 5" xfId="24090"/>
    <cellStyle name="常规 4 6 5 3" xfId="3166"/>
    <cellStyle name="常规 4 6 5 3 2" xfId="8532"/>
    <cellStyle name="常规 4 6 5 3 2 2" xfId="14536"/>
    <cellStyle name="常规 4 6 5 3 2 2 2" xfId="32828"/>
    <cellStyle name="常规 4 6 5 3 2 3" xfId="19846"/>
    <cellStyle name="常规 4 6 5 3 2 4" xfId="27717"/>
    <cellStyle name="常规 4 6 5 3 3" xfId="14535"/>
    <cellStyle name="常规 4 6 5 3 3 2" xfId="32827"/>
    <cellStyle name="常规 4 6 5 3 4" xfId="19845"/>
    <cellStyle name="常规 4 6 5 3 5" xfId="24091"/>
    <cellStyle name="常规 4 6 5 4" xfId="3167"/>
    <cellStyle name="常规 4 6 5 4 2" xfId="8533"/>
    <cellStyle name="常规 4 6 5 4 2 2" xfId="14538"/>
    <cellStyle name="常规 4 6 5 4 2 2 2" xfId="32830"/>
    <cellStyle name="常规 4 6 5 4 2 3" xfId="19848"/>
    <cellStyle name="常规 4 6 5 4 2 4" xfId="27718"/>
    <cellStyle name="常规 4 6 5 4 3" xfId="14537"/>
    <cellStyle name="常规 4 6 5 4 3 2" xfId="32829"/>
    <cellStyle name="常规 4 6 5 4 4" xfId="19847"/>
    <cellStyle name="常规 4 6 5 4 5" xfId="24092"/>
    <cellStyle name="常规 4 6 5 5" xfId="8530"/>
    <cellStyle name="常规 4 6 5 5 2" xfId="14539"/>
    <cellStyle name="常规 4 6 5 5 2 2" xfId="32831"/>
    <cellStyle name="常规 4 6 5 5 3" xfId="19849"/>
    <cellStyle name="常规 4 6 5 5 4" xfId="27715"/>
    <cellStyle name="常规 4 6 5 6" xfId="14532"/>
    <cellStyle name="常规 4 6 5 6 2" xfId="32824"/>
    <cellStyle name="常规 4 6 5 7" xfId="19842"/>
    <cellStyle name="常规 4 6 5 8" xfId="24089"/>
    <cellStyle name="常规 4 6 6" xfId="3168"/>
    <cellStyle name="常规 4 6 6 2" xfId="8534"/>
    <cellStyle name="常规 4 6 6 2 2" xfId="14541"/>
    <cellStyle name="常规 4 6 6 2 2 2" xfId="32833"/>
    <cellStyle name="常规 4 6 6 2 3" xfId="19851"/>
    <cellStyle name="常规 4 6 6 2 4" xfId="27719"/>
    <cellStyle name="常规 4 6 6 3" xfId="14540"/>
    <cellStyle name="常规 4 6 6 3 2" xfId="32832"/>
    <cellStyle name="常规 4 6 6 4" xfId="19850"/>
    <cellStyle name="常规 4 6 6 5" xfId="24093"/>
    <cellStyle name="常规 4 6 7" xfId="3169"/>
    <cellStyle name="常规 4 6 7 2" xfId="8535"/>
    <cellStyle name="常规 4 6 7 2 2" xfId="14543"/>
    <cellStyle name="常规 4 6 7 2 2 2" xfId="32835"/>
    <cellStyle name="常规 4 6 7 2 3" xfId="19853"/>
    <cellStyle name="常规 4 6 7 2 4" xfId="27720"/>
    <cellStyle name="常规 4 6 7 3" xfId="14542"/>
    <cellStyle name="常规 4 6 7 3 2" xfId="32834"/>
    <cellStyle name="常规 4 6 7 4" xfId="19852"/>
    <cellStyle name="常规 4 6 7 5" xfId="24094"/>
    <cellStyle name="常规 4 6 8" xfId="8508"/>
    <cellStyle name="常规 4 6 8 2" xfId="14544"/>
    <cellStyle name="常规 4 6 8 2 2" xfId="32836"/>
    <cellStyle name="常规 4 6 8 3" xfId="19854"/>
    <cellStyle name="常规 4 6 8 4" xfId="27693"/>
    <cellStyle name="常规 4 6 9" xfId="14545"/>
    <cellStyle name="常规 4 6 9 2" xfId="19855"/>
    <cellStyle name="常规 4 6 9 3" xfId="32837"/>
    <cellStyle name="常规 4 7" xfId="3170"/>
    <cellStyle name="常规 4 7 10" xfId="14546"/>
    <cellStyle name="常规 4 7 10 2" xfId="32838"/>
    <cellStyle name="常规 4 7 11" xfId="19856"/>
    <cellStyle name="常规 4 7 12" xfId="24095"/>
    <cellStyle name="常规 4 7 2" xfId="3171"/>
    <cellStyle name="常规 4 7 2 2" xfId="3172"/>
    <cellStyle name="常规 4 7 2 2 2" xfId="3173"/>
    <cellStyle name="常规 4 7 2 2 2 2" xfId="8539"/>
    <cellStyle name="常规 4 7 2 2 2 2 2" xfId="14550"/>
    <cellStyle name="常规 4 7 2 2 2 2 2 2" xfId="32842"/>
    <cellStyle name="常规 4 7 2 2 2 2 3" xfId="19860"/>
    <cellStyle name="常规 4 7 2 2 2 2 4" xfId="27724"/>
    <cellStyle name="常规 4 7 2 2 2 3" xfId="14549"/>
    <cellStyle name="常规 4 7 2 2 2 3 2" xfId="32841"/>
    <cellStyle name="常规 4 7 2 2 2 4" xfId="19859"/>
    <cellStyle name="常规 4 7 2 2 2 5" xfId="24098"/>
    <cellStyle name="常规 4 7 2 2 3" xfId="3174"/>
    <cellStyle name="常规 4 7 2 2 3 2" xfId="8540"/>
    <cellStyle name="常规 4 7 2 2 3 2 2" xfId="14552"/>
    <cellStyle name="常规 4 7 2 2 3 2 2 2" xfId="32844"/>
    <cellStyle name="常规 4 7 2 2 3 2 3" xfId="19862"/>
    <cellStyle name="常规 4 7 2 2 3 2 4" xfId="27725"/>
    <cellStyle name="常规 4 7 2 2 3 3" xfId="14551"/>
    <cellStyle name="常规 4 7 2 2 3 3 2" xfId="32843"/>
    <cellStyle name="常规 4 7 2 2 3 4" xfId="19861"/>
    <cellStyle name="常规 4 7 2 2 3 5" xfId="24099"/>
    <cellStyle name="常规 4 7 2 2 4" xfId="3175"/>
    <cellStyle name="常规 4 7 2 2 4 2" xfId="8541"/>
    <cellStyle name="常规 4 7 2 2 4 2 2" xfId="14554"/>
    <cellStyle name="常规 4 7 2 2 4 2 2 2" xfId="32846"/>
    <cellStyle name="常规 4 7 2 2 4 2 3" xfId="19864"/>
    <cellStyle name="常规 4 7 2 2 4 2 4" xfId="27726"/>
    <cellStyle name="常规 4 7 2 2 4 3" xfId="14553"/>
    <cellStyle name="常规 4 7 2 2 4 3 2" xfId="32845"/>
    <cellStyle name="常规 4 7 2 2 4 4" xfId="19863"/>
    <cellStyle name="常规 4 7 2 2 4 5" xfId="24100"/>
    <cellStyle name="常规 4 7 2 2 5" xfId="8538"/>
    <cellStyle name="常规 4 7 2 2 5 2" xfId="14555"/>
    <cellStyle name="常规 4 7 2 2 5 2 2" xfId="32847"/>
    <cellStyle name="常规 4 7 2 2 5 3" xfId="19865"/>
    <cellStyle name="常规 4 7 2 2 5 4" xfId="27723"/>
    <cellStyle name="常规 4 7 2 2 6" xfId="14548"/>
    <cellStyle name="常规 4 7 2 2 6 2" xfId="32840"/>
    <cellStyle name="常规 4 7 2 2 7" xfId="19858"/>
    <cellStyle name="常规 4 7 2 2 8" xfId="24097"/>
    <cellStyle name="常规 4 7 2 3" xfId="3176"/>
    <cellStyle name="常规 4 7 2 3 2" xfId="8542"/>
    <cellStyle name="常规 4 7 2 3 2 2" xfId="14557"/>
    <cellStyle name="常规 4 7 2 3 2 2 2" xfId="32849"/>
    <cellStyle name="常规 4 7 2 3 2 3" xfId="19867"/>
    <cellStyle name="常规 4 7 2 3 2 4" xfId="27727"/>
    <cellStyle name="常规 4 7 2 3 3" xfId="14556"/>
    <cellStyle name="常规 4 7 2 3 3 2" xfId="32848"/>
    <cellStyle name="常规 4 7 2 3 4" xfId="19866"/>
    <cellStyle name="常规 4 7 2 3 5" xfId="24101"/>
    <cellStyle name="常规 4 7 2 4" xfId="3177"/>
    <cellStyle name="常规 4 7 2 4 2" xfId="8543"/>
    <cellStyle name="常规 4 7 2 4 2 2" xfId="14559"/>
    <cellStyle name="常规 4 7 2 4 2 2 2" xfId="32851"/>
    <cellStyle name="常规 4 7 2 4 2 3" xfId="19869"/>
    <cellStyle name="常规 4 7 2 4 2 4" xfId="27728"/>
    <cellStyle name="常规 4 7 2 4 3" xfId="14558"/>
    <cellStyle name="常规 4 7 2 4 3 2" xfId="32850"/>
    <cellStyle name="常规 4 7 2 4 4" xfId="19868"/>
    <cellStyle name="常规 4 7 2 4 5" xfId="24102"/>
    <cellStyle name="常规 4 7 2 5" xfId="8537"/>
    <cellStyle name="常规 4 7 2 5 2" xfId="14560"/>
    <cellStyle name="常规 4 7 2 5 2 2" xfId="32852"/>
    <cellStyle name="常规 4 7 2 5 3" xfId="19870"/>
    <cellStyle name="常规 4 7 2 5 4" xfId="27722"/>
    <cellStyle name="常规 4 7 2 6" xfId="14561"/>
    <cellStyle name="常规 4 7 2 6 2" xfId="19871"/>
    <cellStyle name="常规 4 7 2 6 3" xfId="32853"/>
    <cellStyle name="常规 4 7 2 7" xfId="14547"/>
    <cellStyle name="常规 4 7 2 7 2" xfId="32839"/>
    <cellStyle name="常规 4 7 2 8" xfId="19857"/>
    <cellStyle name="常规 4 7 2 9" xfId="24096"/>
    <cellStyle name="常规 4 7 3" xfId="3178"/>
    <cellStyle name="常规 4 7 3 2" xfId="3179"/>
    <cellStyle name="常规 4 7 3 2 2" xfId="3180"/>
    <cellStyle name="常规 4 7 3 2 2 2" xfId="8546"/>
    <cellStyle name="常规 4 7 3 2 2 2 2" xfId="14565"/>
    <cellStyle name="常规 4 7 3 2 2 2 2 2" xfId="32857"/>
    <cellStyle name="常规 4 7 3 2 2 2 3" xfId="19875"/>
    <cellStyle name="常规 4 7 3 2 2 2 4" xfId="27731"/>
    <cellStyle name="常规 4 7 3 2 2 3" xfId="14564"/>
    <cellStyle name="常规 4 7 3 2 2 3 2" xfId="32856"/>
    <cellStyle name="常规 4 7 3 2 2 4" xfId="19874"/>
    <cellStyle name="常规 4 7 3 2 2 5" xfId="24105"/>
    <cellStyle name="常规 4 7 3 2 3" xfId="3181"/>
    <cellStyle name="常规 4 7 3 2 3 2" xfId="8547"/>
    <cellStyle name="常规 4 7 3 2 3 2 2" xfId="14567"/>
    <cellStyle name="常规 4 7 3 2 3 2 2 2" xfId="32859"/>
    <cellStyle name="常规 4 7 3 2 3 2 3" xfId="19877"/>
    <cellStyle name="常规 4 7 3 2 3 2 4" xfId="27732"/>
    <cellStyle name="常规 4 7 3 2 3 3" xfId="14566"/>
    <cellStyle name="常规 4 7 3 2 3 3 2" xfId="32858"/>
    <cellStyle name="常规 4 7 3 2 3 4" xfId="19876"/>
    <cellStyle name="常规 4 7 3 2 3 5" xfId="24106"/>
    <cellStyle name="常规 4 7 3 2 4" xfId="3182"/>
    <cellStyle name="常规 4 7 3 2 4 2" xfId="8548"/>
    <cellStyle name="常规 4 7 3 2 4 2 2" xfId="14569"/>
    <cellStyle name="常规 4 7 3 2 4 2 2 2" xfId="32861"/>
    <cellStyle name="常规 4 7 3 2 4 2 3" xfId="19879"/>
    <cellStyle name="常规 4 7 3 2 4 2 4" xfId="27733"/>
    <cellStyle name="常规 4 7 3 2 4 3" xfId="14568"/>
    <cellStyle name="常规 4 7 3 2 4 3 2" xfId="32860"/>
    <cellStyle name="常规 4 7 3 2 4 4" xfId="19878"/>
    <cellStyle name="常规 4 7 3 2 4 5" xfId="24107"/>
    <cellStyle name="常规 4 7 3 2 5" xfId="8545"/>
    <cellStyle name="常规 4 7 3 2 5 2" xfId="14570"/>
    <cellStyle name="常规 4 7 3 2 5 2 2" xfId="32862"/>
    <cellStyle name="常规 4 7 3 2 5 3" xfId="19880"/>
    <cellStyle name="常规 4 7 3 2 5 4" xfId="27730"/>
    <cellStyle name="常规 4 7 3 2 6" xfId="14563"/>
    <cellStyle name="常规 4 7 3 2 6 2" xfId="32855"/>
    <cellStyle name="常规 4 7 3 2 7" xfId="19873"/>
    <cellStyle name="常规 4 7 3 2 8" xfId="24104"/>
    <cellStyle name="常规 4 7 3 3" xfId="3183"/>
    <cellStyle name="常规 4 7 3 3 2" xfId="8549"/>
    <cellStyle name="常规 4 7 3 3 2 2" xfId="14572"/>
    <cellStyle name="常规 4 7 3 3 2 2 2" xfId="32864"/>
    <cellStyle name="常规 4 7 3 3 2 3" xfId="19882"/>
    <cellStyle name="常规 4 7 3 3 2 4" xfId="27734"/>
    <cellStyle name="常规 4 7 3 3 3" xfId="14571"/>
    <cellStyle name="常规 4 7 3 3 3 2" xfId="32863"/>
    <cellStyle name="常规 4 7 3 3 4" xfId="19881"/>
    <cellStyle name="常规 4 7 3 3 5" xfId="24108"/>
    <cellStyle name="常规 4 7 3 4" xfId="3184"/>
    <cellStyle name="常规 4 7 3 4 2" xfId="8550"/>
    <cellStyle name="常规 4 7 3 4 2 2" xfId="14574"/>
    <cellStyle name="常规 4 7 3 4 2 2 2" xfId="32866"/>
    <cellStyle name="常规 4 7 3 4 2 3" xfId="19884"/>
    <cellStyle name="常规 4 7 3 4 2 4" xfId="27735"/>
    <cellStyle name="常规 4 7 3 4 3" xfId="14573"/>
    <cellStyle name="常规 4 7 3 4 3 2" xfId="32865"/>
    <cellStyle name="常规 4 7 3 4 4" xfId="19883"/>
    <cellStyle name="常规 4 7 3 4 5" xfId="24109"/>
    <cellStyle name="常规 4 7 3 5" xfId="8544"/>
    <cellStyle name="常规 4 7 3 5 2" xfId="14575"/>
    <cellStyle name="常规 4 7 3 5 2 2" xfId="32867"/>
    <cellStyle name="常规 4 7 3 5 3" xfId="19885"/>
    <cellStyle name="常规 4 7 3 5 4" xfId="27729"/>
    <cellStyle name="常规 4 7 3 6" xfId="14576"/>
    <cellStyle name="常规 4 7 3 6 2" xfId="19886"/>
    <cellStyle name="常规 4 7 3 6 3" xfId="32868"/>
    <cellStyle name="常规 4 7 3 7" xfId="14562"/>
    <cellStyle name="常规 4 7 3 7 2" xfId="32854"/>
    <cellStyle name="常规 4 7 3 8" xfId="19872"/>
    <cellStyle name="常规 4 7 3 9" xfId="24103"/>
    <cellStyle name="常规 4 7 4" xfId="3185"/>
    <cellStyle name="常规 4 7 4 2" xfId="3186"/>
    <cellStyle name="常规 4 7 4 2 2" xfId="3187"/>
    <cellStyle name="常规 4 7 4 2 2 2" xfId="8553"/>
    <cellStyle name="常规 4 7 4 2 2 2 2" xfId="14580"/>
    <cellStyle name="常规 4 7 4 2 2 2 2 2" xfId="32872"/>
    <cellStyle name="常规 4 7 4 2 2 2 3" xfId="19890"/>
    <cellStyle name="常规 4 7 4 2 2 2 4" xfId="27738"/>
    <cellStyle name="常规 4 7 4 2 2 3" xfId="14579"/>
    <cellStyle name="常规 4 7 4 2 2 3 2" xfId="32871"/>
    <cellStyle name="常规 4 7 4 2 2 4" xfId="19889"/>
    <cellStyle name="常规 4 7 4 2 2 5" xfId="24112"/>
    <cellStyle name="常规 4 7 4 2 3" xfId="3188"/>
    <cellStyle name="常规 4 7 4 2 3 2" xfId="8554"/>
    <cellStyle name="常规 4 7 4 2 3 2 2" xfId="14582"/>
    <cellStyle name="常规 4 7 4 2 3 2 2 2" xfId="32874"/>
    <cellStyle name="常规 4 7 4 2 3 2 3" xfId="19892"/>
    <cellStyle name="常规 4 7 4 2 3 2 4" xfId="27739"/>
    <cellStyle name="常规 4 7 4 2 3 3" xfId="14581"/>
    <cellStyle name="常规 4 7 4 2 3 3 2" xfId="32873"/>
    <cellStyle name="常规 4 7 4 2 3 4" xfId="19891"/>
    <cellStyle name="常规 4 7 4 2 3 5" xfId="24113"/>
    <cellStyle name="常规 4 7 4 2 4" xfId="3189"/>
    <cellStyle name="常规 4 7 4 2 4 2" xfId="8555"/>
    <cellStyle name="常规 4 7 4 2 4 2 2" xfId="14584"/>
    <cellStyle name="常规 4 7 4 2 4 2 2 2" xfId="32876"/>
    <cellStyle name="常规 4 7 4 2 4 2 3" xfId="19894"/>
    <cellStyle name="常规 4 7 4 2 4 2 4" xfId="27740"/>
    <cellStyle name="常规 4 7 4 2 4 3" xfId="14583"/>
    <cellStyle name="常规 4 7 4 2 4 3 2" xfId="32875"/>
    <cellStyle name="常规 4 7 4 2 4 4" xfId="19893"/>
    <cellStyle name="常规 4 7 4 2 4 5" xfId="24114"/>
    <cellStyle name="常规 4 7 4 2 5" xfId="8552"/>
    <cellStyle name="常规 4 7 4 2 5 2" xfId="14585"/>
    <cellStyle name="常规 4 7 4 2 5 2 2" xfId="32877"/>
    <cellStyle name="常规 4 7 4 2 5 3" xfId="19895"/>
    <cellStyle name="常规 4 7 4 2 5 4" xfId="27737"/>
    <cellStyle name="常规 4 7 4 2 6" xfId="14578"/>
    <cellStyle name="常规 4 7 4 2 6 2" xfId="32870"/>
    <cellStyle name="常规 4 7 4 2 7" xfId="19888"/>
    <cellStyle name="常规 4 7 4 2 8" xfId="24111"/>
    <cellStyle name="常规 4 7 4 3" xfId="3190"/>
    <cellStyle name="常规 4 7 4 3 2" xfId="8556"/>
    <cellStyle name="常规 4 7 4 3 2 2" xfId="14587"/>
    <cellStyle name="常规 4 7 4 3 2 2 2" xfId="32879"/>
    <cellStyle name="常规 4 7 4 3 2 3" xfId="19897"/>
    <cellStyle name="常规 4 7 4 3 2 4" xfId="27741"/>
    <cellStyle name="常规 4 7 4 3 3" xfId="14586"/>
    <cellStyle name="常规 4 7 4 3 3 2" xfId="32878"/>
    <cellStyle name="常规 4 7 4 3 4" xfId="19896"/>
    <cellStyle name="常规 4 7 4 3 5" xfId="24115"/>
    <cellStyle name="常规 4 7 4 4" xfId="3191"/>
    <cellStyle name="常规 4 7 4 4 2" xfId="8557"/>
    <cellStyle name="常规 4 7 4 4 2 2" xfId="14589"/>
    <cellStyle name="常规 4 7 4 4 2 2 2" xfId="32881"/>
    <cellStyle name="常规 4 7 4 4 2 3" xfId="19899"/>
    <cellStyle name="常规 4 7 4 4 2 4" xfId="27742"/>
    <cellStyle name="常规 4 7 4 4 3" xfId="14588"/>
    <cellStyle name="常规 4 7 4 4 3 2" xfId="32880"/>
    <cellStyle name="常规 4 7 4 4 4" xfId="19898"/>
    <cellStyle name="常规 4 7 4 4 5" xfId="24116"/>
    <cellStyle name="常规 4 7 4 5" xfId="8551"/>
    <cellStyle name="常规 4 7 4 5 2" xfId="14590"/>
    <cellStyle name="常规 4 7 4 5 2 2" xfId="32882"/>
    <cellStyle name="常规 4 7 4 5 3" xfId="19900"/>
    <cellStyle name="常规 4 7 4 5 4" xfId="27736"/>
    <cellStyle name="常规 4 7 4 6" xfId="14591"/>
    <cellStyle name="常规 4 7 4 6 2" xfId="19901"/>
    <cellStyle name="常规 4 7 4 6 3" xfId="32883"/>
    <cellStyle name="常规 4 7 4 7" xfId="14577"/>
    <cellStyle name="常规 4 7 4 7 2" xfId="32869"/>
    <cellStyle name="常规 4 7 4 8" xfId="19887"/>
    <cellStyle name="常规 4 7 4 9" xfId="24110"/>
    <cellStyle name="常规 4 7 5" xfId="3192"/>
    <cellStyle name="常规 4 7 5 2" xfId="3193"/>
    <cellStyle name="常规 4 7 5 2 2" xfId="8559"/>
    <cellStyle name="常规 4 7 5 2 2 2" xfId="14594"/>
    <cellStyle name="常规 4 7 5 2 2 2 2" xfId="32886"/>
    <cellStyle name="常规 4 7 5 2 2 3" xfId="19904"/>
    <cellStyle name="常规 4 7 5 2 2 4" xfId="27744"/>
    <cellStyle name="常规 4 7 5 2 3" xfId="14593"/>
    <cellStyle name="常规 4 7 5 2 3 2" xfId="32885"/>
    <cellStyle name="常规 4 7 5 2 4" xfId="19903"/>
    <cellStyle name="常规 4 7 5 2 5" xfId="24118"/>
    <cellStyle name="常规 4 7 5 3" xfId="3194"/>
    <cellStyle name="常规 4 7 5 3 2" xfId="8560"/>
    <cellStyle name="常规 4 7 5 3 2 2" xfId="14596"/>
    <cellStyle name="常规 4 7 5 3 2 2 2" xfId="32888"/>
    <cellStyle name="常规 4 7 5 3 2 3" xfId="19906"/>
    <cellStyle name="常规 4 7 5 3 2 4" xfId="27745"/>
    <cellStyle name="常规 4 7 5 3 3" xfId="14595"/>
    <cellStyle name="常规 4 7 5 3 3 2" xfId="32887"/>
    <cellStyle name="常规 4 7 5 3 4" xfId="19905"/>
    <cellStyle name="常规 4 7 5 3 5" xfId="24119"/>
    <cellStyle name="常规 4 7 5 4" xfId="3195"/>
    <cellStyle name="常规 4 7 5 4 2" xfId="8561"/>
    <cellStyle name="常规 4 7 5 4 2 2" xfId="14598"/>
    <cellStyle name="常规 4 7 5 4 2 2 2" xfId="32890"/>
    <cellStyle name="常规 4 7 5 4 2 3" xfId="19908"/>
    <cellStyle name="常规 4 7 5 4 2 4" xfId="27746"/>
    <cellStyle name="常规 4 7 5 4 3" xfId="14597"/>
    <cellStyle name="常规 4 7 5 4 3 2" xfId="32889"/>
    <cellStyle name="常规 4 7 5 4 4" xfId="19907"/>
    <cellStyle name="常规 4 7 5 4 5" xfId="24120"/>
    <cellStyle name="常规 4 7 5 5" xfId="8558"/>
    <cellStyle name="常规 4 7 5 5 2" xfId="14599"/>
    <cellStyle name="常规 4 7 5 5 2 2" xfId="32891"/>
    <cellStyle name="常规 4 7 5 5 3" xfId="19909"/>
    <cellStyle name="常规 4 7 5 5 4" xfId="27743"/>
    <cellStyle name="常规 4 7 5 6" xfId="14592"/>
    <cellStyle name="常规 4 7 5 6 2" xfId="32884"/>
    <cellStyle name="常规 4 7 5 7" xfId="19902"/>
    <cellStyle name="常规 4 7 5 8" xfId="24117"/>
    <cellStyle name="常规 4 7 6" xfId="3196"/>
    <cellStyle name="常规 4 7 6 2" xfId="8562"/>
    <cellStyle name="常规 4 7 6 2 2" xfId="14601"/>
    <cellStyle name="常规 4 7 6 2 2 2" xfId="32893"/>
    <cellStyle name="常规 4 7 6 2 3" xfId="19911"/>
    <cellStyle name="常规 4 7 6 2 4" xfId="27747"/>
    <cellStyle name="常规 4 7 6 3" xfId="14600"/>
    <cellStyle name="常规 4 7 6 3 2" xfId="32892"/>
    <cellStyle name="常规 4 7 6 4" xfId="19910"/>
    <cellStyle name="常规 4 7 6 5" xfId="24121"/>
    <cellStyle name="常规 4 7 7" xfId="3197"/>
    <cellStyle name="常规 4 7 7 2" xfId="8563"/>
    <cellStyle name="常规 4 7 7 2 2" xfId="14603"/>
    <cellStyle name="常规 4 7 7 2 2 2" xfId="32895"/>
    <cellStyle name="常规 4 7 7 2 3" xfId="19913"/>
    <cellStyle name="常规 4 7 7 2 4" xfId="27748"/>
    <cellStyle name="常规 4 7 7 3" xfId="14602"/>
    <cellStyle name="常规 4 7 7 3 2" xfId="32894"/>
    <cellStyle name="常规 4 7 7 4" xfId="19912"/>
    <cellStyle name="常规 4 7 7 5" xfId="24122"/>
    <cellStyle name="常规 4 7 8" xfId="8536"/>
    <cellStyle name="常规 4 7 8 2" xfId="14604"/>
    <cellStyle name="常规 4 7 8 2 2" xfId="32896"/>
    <cellStyle name="常规 4 7 8 3" xfId="19914"/>
    <cellStyle name="常规 4 7 8 4" xfId="27721"/>
    <cellStyle name="常规 4 7 9" xfId="14605"/>
    <cellStyle name="常规 4 7 9 2" xfId="19915"/>
    <cellStyle name="常规 4 7 9 3" xfId="32897"/>
    <cellStyle name="常规 4 8" xfId="3198"/>
    <cellStyle name="常规 4 8 10" xfId="19916"/>
    <cellStyle name="常规 4 8 11" xfId="24123"/>
    <cellStyle name="常规 4 8 2" xfId="3199"/>
    <cellStyle name="常规 4 8 2 2" xfId="3200"/>
    <cellStyle name="常规 4 8 2 2 2" xfId="8566"/>
    <cellStyle name="常规 4 8 2 2 2 2" xfId="14609"/>
    <cellStyle name="常规 4 8 2 2 2 2 2" xfId="32901"/>
    <cellStyle name="常规 4 8 2 2 2 3" xfId="19919"/>
    <cellStyle name="常规 4 8 2 2 2 4" xfId="27751"/>
    <cellStyle name="常规 4 8 2 2 3" xfId="14608"/>
    <cellStyle name="常规 4 8 2 2 3 2" xfId="32900"/>
    <cellStyle name="常规 4 8 2 2 4" xfId="19918"/>
    <cellStyle name="常规 4 8 2 2 5" xfId="24125"/>
    <cellStyle name="常规 4 8 2 3" xfId="8565"/>
    <cellStyle name="常规 4 8 2 3 2" xfId="14610"/>
    <cellStyle name="常规 4 8 2 3 2 2" xfId="32902"/>
    <cellStyle name="常规 4 8 2 3 3" xfId="19920"/>
    <cellStyle name="常规 4 8 2 3 4" xfId="27750"/>
    <cellStyle name="常规 4 8 2 4" xfId="14611"/>
    <cellStyle name="常规 4 8 2 4 2" xfId="19921"/>
    <cellStyle name="常规 4 8 2 4 3" xfId="32903"/>
    <cellStyle name="常规 4 8 2 5" xfId="14607"/>
    <cellStyle name="常规 4 8 2 5 2" xfId="32899"/>
    <cellStyle name="常规 4 8 2 6" xfId="19917"/>
    <cellStyle name="常规 4 8 2 7" xfId="24124"/>
    <cellStyle name="常规 4 8 3" xfId="3201"/>
    <cellStyle name="常规 4 8 3 2" xfId="3202"/>
    <cellStyle name="常规 4 8 3 2 2" xfId="8568"/>
    <cellStyle name="常规 4 8 3 2 2 2" xfId="14614"/>
    <cellStyle name="常规 4 8 3 2 2 2 2" xfId="32906"/>
    <cellStyle name="常规 4 8 3 2 2 3" xfId="19924"/>
    <cellStyle name="常规 4 8 3 2 2 4" xfId="27753"/>
    <cellStyle name="常规 4 8 3 2 3" xfId="14613"/>
    <cellStyle name="常规 4 8 3 2 3 2" xfId="32905"/>
    <cellStyle name="常规 4 8 3 2 4" xfId="19923"/>
    <cellStyle name="常规 4 8 3 2 5" xfId="24127"/>
    <cellStyle name="常规 4 8 3 3" xfId="8567"/>
    <cellStyle name="常规 4 8 3 3 2" xfId="14615"/>
    <cellStyle name="常规 4 8 3 3 2 2" xfId="32907"/>
    <cellStyle name="常规 4 8 3 3 3" xfId="19925"/>
    <cellStyle name="常规 4 8 3 3 4" xfId="27752"/>
    <cellStyle name="常规 4 8 3 4" xfId="14616"/>
    <cellStyle name="常规 4 8 3 4 2" xfId="19926"/>
    <cellStyle name="常规 4 8 3 4 3" xfId="32908"/>
    <cellStyle name="常规 4 8 3 5" xfId="14612"/>
    <cellStyle name="常规 4 8 3 5 2" xfId="32904"/>
    <cellStyle name="常规 4 8 3 6" xfId="19922"/>
    <cellStyle name="常规 4 8 3 7" xfId="24126"/>
    <cellStyle name="常规 4 8 4" xfId="3203"/>
    <cellStyle name="常规 4 8 4 2" xfId="3204"/>
    <cellStyle name="常规 4 8 4 2 2" xfId="8570"/>
    <cellStyle name="常规 4 8 4 2 2 2" xfId="14619"/>
    <cellStyle name="常规 4 8 4 2 2 2 2" xfId="32911"/>
    <cellStyle name="常规 4 8 4 2 2 3" xfId="19929"/>
    <cellStyle name="常规 4 8 4 2 2 4" xfId="27755"/>
    <cellStyle name="常规 4 8 4 2 3" xfId="14618"/>
    <cellStyle name="常规 4 8 4 2 3 2" xfId="32910"/>
    <cellStyle name="常规 4 8 4 2 4" xfId="19928"/>
    <cellStyle name="常规 4 8 4 2 5" xfId="24129"/>
    <cellStyle name="常规 4 8 4 3" xfId="3205"/>
    <cellStyle name="常规 4 8 4 3 2" xfId="8571"/>
    <cellStyle name="常规 4 8 4 3 2 2" xfId="14621"/>
    <cellStyle name="常规 4 8 4 3 2 2 2" xfId="32913"/>
    <cellStyle name="常规 4 8 4 3 2 3" xfId="19931"/>
    <cellStyle name="常规 4 8 4 3 2 4" xfId="27756"/>
    <cellStyle name="常规 4 8 4 3 3" xfId="14620"/>
    <cellStyle name="常规 4 8 4 3 3 2" xfId="32912"/>
    <cellStyle name="常规 4 8 4 3 4" xfId="19930"/>
    <cellStyle name="常规 4 8 4 3 5" xfId="24130"/>
    <cellStyle name="常规 4 8 4 4" xfId="8569"/>
    <cellStyle name="常规 4 8 4 4 2" xfId="14622"/>
    <cellStyle name="常规 4 8 4 4 2 2" xfId="32914"/>
    <cellStyle name="常规 4 8 4 4 3" xfId="19932"/>
    <cellStyle name="常规 4 8 4 4 4" xfId="27754"/>
    <cellStyle name="常规 4 8 4 5" xfId="14617"/>
    <cellStyle name="常规 4 8 4 5 2" xfId="32909"/>
    <cellStyle name="常规 4 8 4 6" xfId="19927"/>
    <cellStyle name="常规 4 8 4 7" xfId="24128"/>
    <cellStyle name="常规 4 8 5" xfId="3206"/>
    <cellStyle name="常规 4 8 5 2" xfId="8572"/>
    <cellStyle name="常规 4 8 5 2 2" xfId="14624"/>
    <cellStyle name="常规 4 8 5 2 2 2" xfId="32916"/>
    <cellStyle name="常规 4 8 5 2 3" xfId="19934"/>
    <cellStyle name="常规 4 8 5 2 4" xfId="27757"/>
    <cellStyle name="常规 4 8 5 3" xfId="14623"/>
    <cellStyle name="常规 4 8 5 3 2" xfId="32915"/>
    <cellStyle name="常规 4 8 5 4" xfId="19933"/>
    <cellStyle name="常规 4 8 5 5" xfId="24131"/>
    <cellStyle name="常规 4 8 6" xfId="3207"/>
    <cellStyle name="常规 4 8 6 2" xfId="8573"/>
    <cellStyle name="常规 4 8 6 2 2" xfId="14626"/>
    <cellStyle name="常规 4 8 6 2 2 2" xfId="32918"/>
    <cellStyle name="常规 4 8 6 2 3" xfId="19936"/>
    <cellStyle name="常规 4 8 6 2 4" xfId="27758"/>
    <cellStyle name="常规 4 8 6 3" xfId="14625"/>
    <cellStyle name="常规 4 8 6 3 2" xfId="32917"/>
    <cellStyle name="常规 4 8 6 4" xfId="19935"/>
    <cellStyle name="常规 4 8 6 5" xfId="24132"/>
    <cellStyle name="常规 4 8 7" xfId="8564"/>
    <cellStyle name="常规 4 8 7 2" xfId="14627"/>
    <cellStyle name="常规 4 8 7 2 2" xfId="32919"/>
    <cellStyle name="常规 4 8 7 3" xfId="19937"/>
    <cellStyle name="常规 4 8 7 4" xfId="27749"/>
    <cellStyle name="常规 4 8 8" xfId="14628"/>
    <cellStyle name="常规 4 8 8 2" xfId="19938"/>
    <cellStyle name="常规 4 8 8 3" xfId="32920"/>
    <cellStyle name="常规 4 8 9" xfId="14606"/>
    <cellStyle name="常规 4 8 9 2" xfId="32898"/>
    <cellStyle name="常规 4 9" xfId="3208"/>
    <cellStyle name="常规 4 9 10" xfId="19939"/>
    <cellStyle name="常规 4 9 11" xfId="24133"/>
    <cellStyle name="常规 4 9 2" xfId="3209"/>
    <cellStyle name="常规 4 9 2 2" xfId="3210"/>
    <cellStyle name="常规 4 9 2 2 2" xfId="3211"/>
    <cellStyle name="常规 4 9 2 2 2 2" xfId="8577"/>
    <cellStyle name="常规 4 9 2 2 2 2 2" xfId="14633"/>
    <cellStyle name="常规 4 9 2 2 2 2 2 2" xfId="32925"/>
    <cellStyle name="常规 4 9 2 2 2 2 3" xfId="19943"/>
    <cellStyle name="常规 4 9 2 2 2 2 4" xfId="27762"/>
    <cellStyle name="常规 4 9 2 2 2 3" xfId="14632"/>
    <cellStyle name="常规 4 9 2 2 2 3 2" xfId="32924"/>
    <cellStyle name="常规 4 9 2 2 2 4" xfId="19942"/>
    <cellStyle name="常规 4 9 2 2 2 5" xfId="24136"/>
    <cellStyle name="常规 4 9 2 2 3" xfId="3212"/>
    <cellStyle name="常规 4 9 2 2 3 2" xfId="8578"/>
    <cellStyle name="常规 4 9 2 2 3 2 2" xfId="14635"/>
    <cellStyle name="常规 4 9 2 2 3 2 2 2" xfId="32927"/>
    <cellStyle name="常规 4 9 2 2 3 2 3" xfId="19945"/>
    <cellStyle name="常规 4 9 2 2 3 2 4" xfId="27763"/>
    <cellStyle name="常规 4 9 2 2 3 3" xfId="14634"/>
    <cellStyle name="常规 4 9 2 2 3 3 2" xfId="32926"/>
    <cellStyle name="常规 4 9 2 2 3 4" xfId="19944"/>
    <cellStyle name="常规 4 9 2 2 3 5" xfId="24137"/>
    <cellStyle name="常规 4 9 2 2 4" xfId="3213"/>
    <cellStyle name="常规 4 9 2 2 4 2" xfId="8579"/>
    <cellStyle name="常规 4 9 2 2 4 2 2" xfId="14637"/>
    <cellStyle name="常规 4 9 2 2 4 2 2 2" xfId="32929"/>
    <cellStyle name="常规 4 9 2 2 4 2 3" xfId="19947"/>
    <cellStyle name="常规 4 9 2 2 4 2 4" xfId="27764"/>
    <cellStyle name="常规 4 9 2 2 4 3" xfId="14636"/>
    <cellStyle name="常规 4 9 2 2 4 3 2" xfId="32928"/>
    <cellStyle name="常规 4 9 2 2 4 4" xfId="19946"/>
    <cellStyle name="常规 4 9 2 2 4 5" xfId="24138"/>
    <cellStyle name="常规 4 9 2 2 5" xfId="8576"/>
    <cellStyle name="常规 4 9 2 2 5 2" xfId="14638"/>
    <cellStyle name="常规 4 9 2 2 5 2 2" xfId="32930"/>
    <cellStyle name="常规 4 9 2 2 5 3" xfId="19948"/>
    <cellStyle name="常规 4 9 2 2 5 4" xfId="27761"/>
    <cellStyle name="常规 4 9 2 2 6" xfId="14631"/>
    <cellStyle name="常规 4 9 2 2 6 2" xfId="32923"/>
    <cellStyle name="常规 4 9 2 2 7" xfId="19941"/>
    <cellStyle name="常规 4 9 2 2 8" xfId="24135"/>
    <cellStyle name="常规 4 9 2 3" xfId="3214"/>
    <cellStyle name="常规 4 9 2 3 2" xfId="8580"/>
    <cellStyle name="常规 4 9 2 3 2 2" xfId="14640"/>
    <cellStyle name="常规 4 9 2 3 2 2 2" xfId="32932"/>
    <cellStyle name="常规 4 9 2 3 2 3" xfId="19950"/>
    <cellStyle name="常规 4 9 2 3 2 4" xfId="27765"/>
    <cellStyle name="常规 4 9 2 3 3" xfId="14639"/>
    <cellStyle name="常规 4 9 2 3 3 2" xfId="32931"/>
    <cellStyle name="常规 4 9 2 3 4" xfId="19949"/>
    <cellStyle name="常规 4 9 2 3 5" xfId="24139"/>
    <cellStyle name="常规 4 9 2 4" xfId="3215"/>
    <cellStyle name="常规 4 9 2 4 2" xfId="8581"/>
    <cellStyle name="常规 4 9 2 4 2 2" xfId="14642"/>
    <cellStyle name="常规 4 9 2 4 2 2 2" xfId="32934"/>
    <cellStyle name="常规 4 9 2 4 2 3" xfId="19952"/>
    <cellStyle name="常规 4 9 2 4 2 4" xfId="27766"/>
    <cellStyle name="常规 4 9 2 4 3" xfId="14641"/>
    <cellStyle name="常规 4 9 2 4 3 2" xfId="32933"/>
    <cellStyle name="常规 4 9 2 4 4" xfId="19951"/>
    <cellStyle name="常规 4 9 2 4 5" xfId="24140"/>
    <cellStyle name="常规 4 9 2 5" xfId="8575"/>
    <cellStyle name="常规 4 9 2 5 2" xfId="14643"/>
    <cellStyle name="常规 4 9 2 5 2 2" xfId="32935"/>
    <cellStyle name="常规 4 9 2 5 3" xfId="19953"/>
    <cellStyle name="常规 4 9 2 5 4" xfId="27760"/>
    <cellStyle name="常规 4 9 2 6" xfId="14644"/>
    <cellStyle name="常规 4 9 2 6 2" xfId="19954"/>
    <cellStyle name="常规 4 9 2 6 3" xfId="32936"/>
    <cellStyle name="常规 4 9 2 7" xfId="14630"/>
    <cellStyle name="常规 4 9 2 7 2" xfId="32922"/>
    <cellStyle name="常规 4 9 2 8" xfId="19940"/>
    <cellStyle name="常规 4 9 2 9" xfId="24134"/>
    <cellStyle name="常规 4 9 3" xfId="3216"/>
    <cellStyle name="常规 4 9 3 2" xfId="3217"/>
    <cellStyle name="常规 4 9 3 2 2" xfId="3218"/>
    <cellStyle name="常规 4 9 3 2 2 2" xfId="8584"/>
    <cellStyle name="常规 4 9 3 2 2 2 2" xfId="14648"/>
    <cellStyle name="常规 4 9 3 2 2 2 2 2" xfId="32940"/>
    <cellStyle name="常规 4 9 3 2 2 2 3" xfId="19958"/>
    <cellStyle name="常规 4 9 3 2 2 2 4" xfId="27769"/>
    <cellStyle name="常规 4 9 3 2 2 3" xfId="14647"/>
    <cellStyle name="常规 4 9 3 2 2 3 2" xfId="32939"/>
    <cellStyle name="常规 4 9 3 2 2 4" xfId="19957"/>
    <cellStyle name="常规 4 9 3 2 2 5" xfId="24143"/>
    <cellStyle name="常规 4 9 3 2 3" xfId="3219"/>
    <cellStyle name="常规 4 9 3 2 3 2" xfId="8585"/>
    <cellStyle name="常规 4 9 3 2 3 2 2" xfId="14650"/>
    <cellStyle name="常规 4 9 3 2 3 2 2 2" xfId="32942"/>
    <cellStyle name="常规 4 9 3 2 3 2 3" xfId="19960"/>
    <cellStyle name="常规 4 9 3 2 3 2 4" xfId="27770"/>
    <cellStyle name="常规 4 9 3 2 3 3" xfId="14649"/>
    <cellStyle name="常规 4 9 3 2 3 3 2" xfId="32941"/>
    <cellStyle name="常规 4 9 3 2 3 4" xfId="19959"/>
    <cellStyle name="常规 4 9 3 2 3 5" xfId="24144"/>
    <cellStyle name="常规 4 9 3 2 4" xfId="3220"/>
    <cellStyle name="常规 4 9 3 2 4 2" xfId="8586"/>
    <cellStyle name="常规 4 9 3 2 4 2 2" xfId="14652"/>
    <cellStyle name="常规 4 9 3 2 4 2 2 2" xfId="32944"/>
    <cellStyle name="常规 4 9 3 2 4 2 3" xfId="19962"/>
    <cellStyle name="常规 4 9 3 2 4 2 4" xfId="27771"/>
    <cellStyle name="常规 4 9 3 2 4 3" xfId="14651"/>
    <cellStyle name="常规 4 9 3 2 4 3 2" xfId="32943"/>
    <cellStyle name="常规 4 9 3 2 4 4" xfId="19961"/>
    <cellStyle name="常规 4 9 3 2 4 5" xfId="24145"/>
    <cellStyle name="常规 4 9 3 2 5" xfId="8583"/>
    <cellStyle name="常规 4 9 3 2 5 2" xfId="14653"/>
    <cellStyle name="常规 4 9 3 2 5 2 2" xfId="32945"/>
    <cellStyle name="常规 4 9 3 2 5 3" xfId="19963"/>
    <cellStyle name="常规 4 9 3 2 5 4" xfId="27768"/>
    <cellStyle name="常规 4 9 3 2 6" xfId="14646"/>
    <cellStyle name="常规 4 9 3 2 6 2" xfId="32938"/>
    <cellStyle name="常规 4 9 3 2 7" xfId="19956"/>
    <cellStyle name="常规 4 9 3 2 8" xfId="24142"/>
    <cellStyle name="常规 4 9 3 3" xfId="3221"/>
    <cellStyle name="常规 4 9 3 3 2" xfId="8587"/>
    <cellStyle name="常规 4 9 3 3 2 2" xfId="14655"/>
    <cellStyle name="常规 4 9 3 3 2 2 2" xfId="32947"/>
    <cellStyle name="常规 4 9 3 3 2 3" xfId="19965"/>
    <cellStyle name="常规 4 9 3 3 2 4" xfId="27772"/>
    <cellStyle name="常规 4 9 3 3 3" xfId="14654"/>
    <cellStyle name="常规 4 9 3 3 3 2" xfId="32946"/>
    <cellStyle name="常规 4 9 3 3 4" xfId="19964"/>
    <cellStyle name="常规 4 9 3 3 5" xfId="24146"/>
    <cellStyle name="常规 4 9 3 4" xfId="3222"/>
    <cellStyle name="常规 4 9 3 4 2" xfId="8588"/>
    <cellStyle name="常规 4 9 3 4 2 2" xfId="14657"/>
    <cellStyle name="常规 4 9 3 4 2 2 2" xfId="32949"/>
    <cellStyle name="常规 4 9 3 4 2 3" xfId="19967"/>
    <cellStyle name="常规 4 9 3 4 2 4" xfId="27773"/>
    <cellStyle name="常规 4 9 3 4 3" xfId="14656"/>
    <cellStyle name="常规 4 9 3 4 3 2" xfId="32948"/>
    <cellStyle name="常规 4 9 3 4 4" xfId="19966"/>
    <cellStyle name="常规 4 9 3 4 5" xfId="24147"/>
    <cellStyle name="常规 4 9 3 5" xfId="8582"/>
    <cellStyle name="常规 4 9 3 5 2" xfId="14658"/>
    <cellStyle name="常规 4 9 3 5 2 2" xfId="32950"/>
    <cellStyle name="常规 4 9 3 5 3" xfId="19968"/>
    <cellStyle name="常规 4 9 3 5 4" xfId="27767"/>
    <cellStyle name="常规 4 9 3 6" xfId="14659"/>
    <cellStyle name="常规 4 9 3 6 2" xfId="19969"/>
    <cellStyle name="常规 4 9 3 6 3" xfId="32951"/>
    <cellStyle name="常规 4 9 3 7" xfId="14645"/>
    <cellStyle name="常规 4 9 3 7 2" xfId="32937"/>
    <cellStyle name="常规 4 9 3 8" xfId="19955"/>
    <cellStyle name="常规 4 9 3 9" xfId="24141"/>
    <cellStyle name="常规 4 9 4" xfId="3223"/>
    <cellStyle name="常规 4 9 4 2" xfId="3224"/>
    <cellStyle name="常规 4 9 4 2 2" xfId="8590"/>
    <cellStyle name="常规 4 9 4 2 2 2" xfId="14662"/>
    <cellStyle name="常规 4 9 4 2 2 2 2" xfId="32954"/>
    <cellStyle name="常规 4 9 4 2 2 3" xfId="19972"/>
    <cellStyle name="常规 4 9 4 2 2 4" xfId="27775"/>
    <cellStyle name="常规 4 9 4 2 3" xfId="14661"/>
    <cellStyle name="常规 4 9 4 2 3 2" xfId="32953"/>
    <cellStyle name="常规 4 9 4 2 4" xfId="19971"/>
    <cellStyle name="常规 4 9 4 2 5" xfId="24149"/>
    <cellStyle name="常规 4 9 4 3" xfId="3225"/>
    <cellStyle name="常规 4 9 4 3 2" xfId="8591"/>
    <cellStyle name="常规 4 9 4 3 2 2" xfId="14664"/>
    <cellStyle name="常规 4 9 4 3 2 2 2" xfId="32956"/>
    <cellStyle name="常规 4 9 4 3 2 3" xfId="19974"/>
    <cellStyle name="常规 4 9 4 3 2 4" xfId="27776"/>
    <cellStyle name="常规 4 9 4 3 3" xfId="14663"/>
    <cellStyle name="常规 4 9 4 3 3 2" xfId="32955"/>
    <cellStyle name="常规 4 9 4 3 4" xfId="19973"/>
    <cellStyle name="常规 4 9 4 3 5" xfId="24150"/>
    <cellStyle name="常规 4 9 4 4" xfId="3226"/>
    <cellStyle name="常规 4 9 4 4 2" xfId="8592"/>
    <cellStyle name="常规 4 9 4 4 2 2" xfId="14666"/>
    <cellStyle name="常规 4 9 4 4 2 2 2" xfId="32958"/>
    <cellStyle name="常规 4 9 4 4 2 3" xfId="19976"/>
    <cellStyle name="常规 4 9 4 4 2 4" xfId="27777"/>
    <cellStyle name="常规 4 9 4 4 3" xfId="14665"/>
    <cellStyle name="常规 4 9 4 4 3 2" xfId="32957"/>
    <cellStyle name="常规 4 9 4 4 4" xfId="19975"/>
    <cellStyle name="常规 4 9 4 4 5" xfId="24151"/>
    <cellStyle name="常规 4 9 4 5" xfId="8589"/>
    <cellStyle name="常规 4 9 4 5 2" xfId="14667"/>
    <cellStyle name="常规 4 9 4 5 2 2" xfId="32959"/>
    <cellStyle name="常规 4 9 4 5 3" xfId="19977"/>
    <cellStyle name="常规 4 9 4 5 4" xfId="27774"/>
    <cellStyle name="常规 4 9 4 6" xfId="14660"/>
    <cellStyle name="常规 4 9 4 6 2" xfId="32952"/>
    <cellStyle name="常规 4 9 4 7" xfId="19970"/>
    <cellStyle name="常规 4 9 4 8" xfId="24148"/>
    <cellStyle name="常规 4 9 5" xfId="3227"/>
    <cellStyle name="常规 4 9 5 2" xfId="8593"/>
    <cellStyle name="常规 4 9 5 2 2" xfId="14669"/>
    <cellStyle name="常规 4 9 5 2 2 2" xfId="32961"/>
    <cellStyle name="常规 4 9 5 2 3" xfId="19979"/>
    <cellStyle name="常规 4 9 5 2 4" xfId="27778"/>
    <cellStyle name="常规 4 9 5 3" xfId="14668"/>
    <cellStyle name="常规 4 9 5 3 2" xfId="32960"/>
    <cellStyle name="常规 4 9 5 4" xfId="19978"/>
    <cellStyle name="常规 4 9 5 5" xfId="24152"/>
    <cellStyle name="常规 4 9 6" xfId="3228"/>
    <cellStyle name="常规 4 9 6 2" xfId="8594"/>
    <cellStyle name="常规 4 9 6 2 2" xfId="14671"/>
    <cellStyle name="常规 4 9 6 2 2 2" xfId="32963"/>
    <cellStyle name="常规 4 9 6 2 3" xfId="19981"/>
    <cellStyle name="常规 4 9 6 2 4" xfId="27779"/>
    <cellStyle name="常规 4 9 6 3" xfId="14670"/>
    <cellStyle name="常规 4 9 6 3 2" xfId="32962"/>
    <cellStyle name="常规 4 9 6 4" xfId="19980"/>
    <cellStyle name="常规 4 9 6 5" xfId="24153"/>
    <cellStyle name="常规 4 9 7" xfId="8574"/>
    <cellStyle name="常规 4 9 7 2" xfId="14672"/>
    <cellStyle name="常规 4 9 7 2 2" xfId="32964"/>
    <cellStyle name="常规 4 9 7 3" xfId="19982"/>
    <cellStyle name="常规 4 9 7 4" xfId="27759"/>
    <cellStyle name="常规 4 9 8" xfId="14673"/>
    <cellStyle name="常规 4 9 8 2" xfId="19983"/>
    <cellStyle name="常规 4 9 8 3" xfId="32965"/>
    <cellStyle name="常规 4 9 9" xfId="14629"/>
    <cellStyle name="常规 4 9 9 2" xfId="32921"/>
    <cellStyle name="常规 5" xfId="3229"/>
    <cellStyle name="常规 5 10" xfId="3230"/>
    <cellStyle name="常规 5 10 2" xfId="3231"/>
    <cellStyle name="常规 5 10 2 2" xfId="3232"/>
    <cellStyle name="常规 5 10 2 2 2" xfId="8598"/>
    <cellStyle name="常规 5 10 2 2 2 2" xfId="14678"/>
    <cellStyle name="常规 5 10 2 2 2 2 2" xfId="32970"/>
    <cellStyle name="常规 5 10 2 2 2 3" xfId="19988"/>
    <cellStyle name="常规 5 10 2 2 2 4" xfId="27783"/>
    <cellStyle name="常规 5 10 2 2 3" xfId="14677"/>
    <cellStyle name="常规 5 10 2 2 3 2" xfId="32969"/>
    <cellStyle name="常规 5 10 2 2 4" xfId="19987"/>
    <cellStyle name="常规 5 10 2 2 5" xfId="24157"/>
    <cellStyle name="常规 5 10 2 3" xfId="3233"/>
    <cellStyle name="常规 5 10 2 3 2" xfId="8599"/>
    <cellStyle name="常规 5 10 2 3 2 2" xfId="14680"/>
    <cellStyle name="常规 5 10 2 3 2 2 2" xfId="32972"/>
    <cellStyle name="常规 5 10 2 3 2 3" xfId="19990"/>
    <cellStyle name="常规 5 10 2 3 2 4" xfId="27784"/>
    <cellStyle name="常规 5 10 2 3 3" xfId="14679"/>
    <cellStyle name="常规 5 10 2 3 3 2" xfId="32971"/>
    <cellStyle name="常规 5 10 2 3 4" xfId="19989"/>
    <cellStyle name="常规 5 10 2 3 5" xfId="24158"/>
    <cellStyle name="常规 5 10 2 4" xfId="3234"/>
    <cellStyle name="常规 5 10 2 4 2" xfId="8600"/>
    <cellStyle name="常规 5 10 2 4 2 2" xfId="14682"/>
    <cellStyle name="常规 5 10 2 4 2 2 2" xfId="32974"/>
    <cellStyle name="常规 5 10 2 4 2 3" xfId="19992"/>
    <cellStyle name="常规 5 10 2 4 2 4" xfId="27785"/>
    <cellStyle name="常规 5 10 2 4 3" xfId="14681"/>
    <cellStyle name="常规 5 10 2 4 3 2" xfId="32973"/>
    <cellStyle name="常规 5 10 2 4 4" xfId="19991"/>
    <cellStyle name="常规 5 10 2 4 5" xfId="24159"/>
    <cellStyle name="常规 5 10 2 5" xfId="8597"/>
    <cellStyle name="常规 5 10 2 5 2" xfId="14683"/>
    <cellStyle name="常规 5 10 2 5 2 2" xfId="32975"/>
    <cellStyle name="常规 5 10 2 5 3" xfId="19993"/>
    <cellStyle name="常规 5 10 2 5 4" xfId="27782"/>
    <cellStyle name="常规 5 10 2 6" xfId="14676"/>
    <cellStyle name="常规 5 10 2 6 2" xfId="32968"/>
    <cellStyle name="常规 5 10 2 7" xfId="19986"/>
    <cellStyle name="常规 5 10 2 8" xfId="24156"/>
    <cellStyle name="常规 5 10 3" xfId="3235"/>
    <cellStyle name="常规 5 10 3 2" xfId="8601"/>
    <cellStyle name="常规 5 10 3 2 2" xfId="14685"/>
    <cellStyle name="常规 5 10 3 2 2 2" xfId="32977"/>
    <cellStyle name="常规 5 10 3 2 3" xfId="19995"/>
    <cellStyle name="常规 5 10 3 2 4" xfId="27786"/>
    <cellStyle name="常规 5 10 3 3" xfId="14684"/>
    <cellStyle name="常规 5 10 3 3 2" xfId="32976"/>
    <cellStyle name="常规 5 10 3 4" xfId="19994"/>
    <cellStyle name="常规 5 10 3 5" xfId="24160"/>
    <cellStyle name="常规 5 10 4" xfId="3236"/>
    <cellStyle name="常规 5 10 4 2" xfId="8602"/>
    <cellStyle name="常规 5 10 4 2 2" xfId="14687"/>
    <cellStyle name="常规 5 10 4 2 2 2" xfId="32979"/>
    <cellStyle name="常规 5 10 4 2 3" xfId="19997"/>
    <cellStyle name="常规 5 10 4 2 4" xfId="27787"/>
    <cellStyle name="常规 5 10 4 3" xfId="14686"/>
    <cellStyle name="常规 5 10 4 3 2" xfId="32978"/>
    <cellStyle name="常规 5 10 4 4" xfId="19996"/>
    <cellStyle name="常规 5 10 4 5" xfId="24161"/>
    <cellStyle name="常规 5 10 5" xfId="8596"/>
    <cellStyle name="常规 5 10 5 2" xfId="14688"/>
    <cellStyle name="常规 5 10 5 2 2" xfId="32980"/>
    <cellStyle name="常规 5 10 5 3" xfId="19998"/>
    <cellStyle name="常规 5 10 5 4" xfId="27781"/>
    <cellStyle name="常规 5 10 6" xfId="14689"/>
    <cellStyle name="常规 5 10 6 2" xfId="19999"/>
    <cellStyle name="常规 5 10 6 3" xfId="32981"/>
    <cellStyle name="常规 5 10 7" xfId="14675"/>
    <cellStyle name="常规 5 10 7 2" xfId="32967"/>
    <cellStyle name="常规 5 10 8" xfId="19985"/>
    <cellStyle name="常规 5 10 9" xfId="24155"/>
    <cellStyle name="常规 5 11" xfId="3237"/>
    <cellStyle name="常规 5 11 2" xfId="3238"/>
    <cellStyle name="常规 5 11 2 2" xfId="3239"/>
    <cellStyle name="常规 5 11 2 2 2" xfId="8605"/>
    <cellStyle name="常规 5 11 2 2 2 2" xfId="14693"/>
    <cellStyle name="常规 5 11 2 2 2 2 2" xfId="32985"/>
    <cellStyle name="常规 5 11 2 2 2 3" xfId="20003"/>
    <cellStyle name="常规 5 11 2 2 2 4" xfId="27790"/>
    <cellStyle name="常规 5 11 2 2 3" xfId="14692"/>
    <cellStyle name="常规 5 11 2 2 3 2" xfId="32984"/>
    <cellStyle name="常规 5 11 2 2 4" xfId="20002"/>
    <cellStyle name="常规 5 11 2 2 5" xfId="24164"/>
    <cellStyle name="常规 5 11 2 3" xfId="3240"/>
    <cellStyle name="常规 5 11 2 3 2" xfId="8606"/>
    <cellStyle name="常规 5 11 2 3 2 2" xfId="14695"/>
    <cellStyle name="常规 5 11 2 3 2 2 2" xfId="32987"/>
    <cellStyle name="常规 5 11 2 3 2 3" xfId="20005"/>
    <cellStyle name="常规 5 11 2 3 2 4" xfId="27791"/>
    <cellStyle name="常规 5 11 2 3 3" xfId="14694"/>
    <cellStyle name="常规 5 11 2 3 3 2" xfId="32986"/>
    <cellStyle name="常规 5 11 2 3 4" xfId="20004"/>
    <cellStyle name="常规 5 11 2 3 5" xfId="24165"/>
    <cellStyle name="常规 5 11 2 4" xfId="3241"/>
    <cellStyle name="常规 5 11 2 4 2" xfId="8607"/>
    <cellStyle name="常规 5 11 2 4 2 2" xfId="14697"/>
    <cellStyle name="常规 5 11 2 4 2 2 2" xfId="32989"/>
    <cellStyle name="常规 5 11 2 4 2 3" xfId="20007"/>
    <cellStyle name="常规 5 11 2 4 2 4" xfId="27792"/>
    <cellStyle name="常规 5 11 2 4 3" xfId="14696"/>
    <cellStyle name="常规 5 11 2 4 3 2" xfId="32988"/>
    <cellStyle name="常规 5 11 2 4 4" xfId="20006"/>
    <cellStyle name="常规 5 11 2 4 5" xfId="24166"/>
    <cellStyle name="常规 5 11 2 5" xfId="8604"/>
    <cellStyle name="常规 5 11 2 5 2" xfId="14698"/>
    <cellStyle name="常规 5 11 2 5 2 2" xfId="32990"/>
    <cellStyle name="常规 5 11 2 5 3" xfId="20008"/>
    <cellStyle name="常规 5 11 2 5 4" xfId="27789"/>
    <cellStyle name="常规 5 11 2 6" xfId="14691"/>
    <cellStyle name="常规 5 11 2 6 2" xfId="32983"/>
    <cellStyle name="常规 5 11 2 7" xfId="20001"/>
    <cellStyle name="常规 5 11 2 8" xfId="24163"/>
    <cellStyle name="常规 5 11 3" xfId="3242"/>
    <cellStyle name="常规 5 11 3 2" xfId="8608"/>
    <cellStyle name="常规 5 11 3 2 2" xfId="14700"/>
    <cellStyle name="常规 5 11 3 2 2 2" xfId="32992"/>
    <cellStyle name="常规 5 11 3 2 3" xfId="20010"/>
    <cellStyle name="常规 5 11 3 2 4" xfId="27793"/>
    <cellStyle name="常规 5 11 3 3" xfId="14699"/>
    <cellStyle name="常规 5 11 3 3 2" xfId="32991"/>
    <cellStyle name="常规 5 11 3 4" xfId="20009"/>
    <cellStyle name="常规 5 11 3 5" xfId="24167"/>
    <cellStyle name="常规 5 11 4" xfId="3243"/>
    <cellStyle name="常规 5 11 4 2" xfId="8609"/>
    <cellStyle name="常规 5 11 4 2 2" xfId="14702"/>
    <cellStyle name="常规 5 11 4 2 2 2" xfId="32994"/>
    <cellStyle name="常规 5 11 4 2 3" xfId="20012"/>
    <cellStyle name="常规 5 11 4 2 4" xfId="27794"/>
    <cellStyle name="常规 5 11 4 3" xfId="14701"/>
    <cellStyle name="常规 5 11 4 3 2" xfId="32993"/>
    <cellStyle name="常规 5 11 4 4" xfId="20011"/>
    <cellStyle name="常规 5 11 4 5" xfId="24168"/>
    <cellStyle name="常规 5 11 5" xfId="8603"/>
    <cellStyle name="常规 5 11 5 2" xfId="14703"/>
    <cellStyle name="常规 5 11 5 2 2" xfId="32995"/>
    <cellStyle name="常规 5 11 5 3" xfId="20013"/>
    <cellStyle name="常规 5 11 5 4" xfId="27788"/>
    <cellStyle name="常规 5 11 6" xfId="14704"/>
    <cellStyle name="常规 5 11 6 2" xfId="20014"/>
    <cellStyle name="常规 5 11 6 3" xfId="32996"/>
    <cellStyle name="常规 5 11 7" xfId="14690"/>
    <cellStyle name="常规 5 11 7 2" xfId="32982"/>
    <cellStyle name="常规 5 11 8" xfId="20000"/>
    <cellStyle name="常规 5 11 9" xfId="24162"/>
    <cellStyle name="常规 5 12" xfId="3244"/>
    <cellStyle name="常规 5 12 10" xfId="20015"/>
    <cellStyle name="常规 5 12 11" xfId="24169"/>
    <cellStyle name="常规 5 12 2" xfId="3245"/>
    <cellStyle name="常规 5 12 2 2" xfId="3246"/>
    <cellStyle name="常规 5 12 2 2 2" xfId="8612"/>
    <cellStyle name="常规 5 12 2 2 2 2" xfId="14708"/>
    <cellStyle name="常规 5 12 2 2 2 2 2" xfId="33000"/>
    <cellStyle name="常规 5 12 2 2 2 3" xfId="20018"/>
    <cellStyle name="常规 5 12 2 2 2 4" xfId="27797"/>
    <cellStyle name="常规 5 12 2 2 3" xfId="14707"/>
    <cellStyle name="常规 5 12 2 2 3 2" xfId="32999"/>
    <cellStyle name="常规 5 12 2 2 4" xfId="20017"/>
    <cellStyle name="常规 5 12 2 2 5" xfId="24171"/>
    <cellStyle name="常规 5 12 2 3" xfId="3247"/>
    <cellStyle name="常规 5 12 2 3 2" xfId="8613"/>
    <cellStyle name="常规 5 12 2 3 2 2" xfId="14710"/>
    <cellStyle name="常规 5 12 2 3 2 2 2" xfId="33002"/>
    <cellStyle name="常规 5 12 2 3 2 3" xfId="20020"/>
    <cellStyle name="常规 5 12 2 3 2 4" xfId="27798"/>
    <cellStyle name="常规 5 12 2 3 3" xfId="14709"/>
    <cellStyle name="常规 5 12 2 3 3 2" xfId="33001"/>
    <cellStyle name="常规 5 12 2 3 4" xfId="20019"/>
    <cellStyle name="常规 5 12 2 3 5" xfId="24172"/>
    <cellStyle name="常规 5 12 2 4" xfId="3248"/>
    <cellStyle name="常规 5 12 2 4 2" xfId="8614"/>
    <cellStyle name="常规 5 12 2 4 2 2" xfId="14712"/>
    <cellStyle name="常规 5 12 2 4 2 2 2" xfId="33004"/>
    <cellStyle name="常规 5 12 2 4 2 3" xfId="20022"/>
    <cellStyle name="常规 5 12 2 4 2 4" xfId="27799"/>
    <cellStyle name="常规 5 12 2 4 3" xfId="14711"/>
    <cellStyle name="常规 5 12 2 4 3 2" xfId="33003"/>
    <cellStyle name="常规 5 12 2 4 4" xfId="20021"/>
    <cellStyle name="常规 5 12 2 4 5" xfId="24173"/>
    <cellStyle name="常规 5 12 2 5" xfId="8611"/>
    <cellStyle name="常规 5 12 2 5 2" xfId="14713"/>
    <cellStyle name="常规 5 12 2 5 2 2" xfId="33005"/>
    <cellStyle name="常规 5 12 2 5 3" xfId="20023"/>
    <cellStyle name="常规 5 12 2 5 4" xfId="27796"/>
    <cellStyle name="常规 5 12 2 6" xfId="14706"/>
    <cellStyle name="常规 5 12 2 6 2" xfId="32998"/>
    <cellStyle name="常规 5 12 2 7" xfId="20016"/>
    <cellStyle name="常规 5 12 2 8" xfId="24170"/>
    <cellStyle name="常规 5 12 3" xfId="3249"/>
    <cellStyle name="常规 5 12 3 2" xfId="3250"/>
    <cellStyle name="常规 5 12 3 2 2" xfId="8616"/>
    <cellStyle name="常规 5 12 3 2 2 2" xfId="14716"/>
    <cellStyle name="常规 5 12 3 2 2 2 2" xfId="33008"/>
    <cellStyle name="常规 5 12 3 2 2 3" xfId="20026"/>
    <cellStyle name="常规 5 12 3 2 2 4" xfId="27801"/>
    <cellStyle name="常规 5 12 3 2 3" xfId="14715"/>
    <cellStyle name="常规 5 12 3 2 3 2" xfId="33007"/>
    <cellStyle name="常规 5 12 3 2 4" xfId="20025"/>
    <cellStyle name="常规 5 12 3 2 5" xfId="24175"/>
    <cellStyle name="常规 5 12 3 3" xfId="3251"/>
    <cellStyle name="常规 5 12 3 3 2" xfId="8617"/>
    <cellStyle name="常规 5 12 3 3 2 2" xfId="14718"/>
    <cellStyle name="常规 5 12 3 3 2 2 2" xfId="33010"/>
    <cellStyle name="常规 5 12 3 3 2 3" xfId="20028"/>
    <cellStyle name="常规 5 12 3 3 2 4" xfId="27802"/>
    <cellStyle name="常规 5 12 3 3 3" xfId="14717"/>
    <cellStyle name="常规 5 12 3 3 3 2" xfId="33009"/>
    <cellStyle name="常规 5 12 3 3 4" xfId="20027"/>
    <cellStyle name="常规 5 12 3 3 5" xfId="24176"/>
    <cellStyle name="常规 5 12 3 4" xfId="8615"/>
    <cellStyle name="常规 5 12 3 4 2" xfId="14719"/>
    <cellStyle name="常规 5 12 3 4 2 2" xfId="33011"/>
    <cellStyle name="常规 5 12 3 4 3" xfId="20029"/>
    <cellStyle name="常规 5 12 3 4 4" xfId="27800"/>
    <cellStyle name="常规 5 12 3 5" xfId="14714"/>
    <cellStyle name="常规 5 12 3 5 2" xfId="33006"/>
    <cellStyle name="常规 5 12 3 6" xfId="20024"/>
    <cellStyle name="常规 5 12 3 7" xfId="24174"/>
    <cellStyle name="常规 5 12 4" xfId="3252"/>
    <cellStyle name="常规 5 12 4 2" xfId="8618"/>
    <cellStyle name="常规 5 12 4 2 2" xfId="14721"/>
    <cellStyle name="常规 5 12 4 2 2 2" xfId="33013"/>
    <cellStyle name="常规 5 12 4 2 3" xfId="20031"/>
    <cellStyle name="常规 5 12 4 2 4" xfId="27803"/>
    <cellStyle name="常规 5 12 4 3" xfId="14720"/>
    <cellStyle name="常规 5 12 4 3 2" xfId="33012"/>
    <cellStyle name="常规 5 12 4 4" xfId="20030"/>
    <cellStyle name="常规 5 12 4 5" xfId="24177"/>
    <cellStyle name="常规 5 12 5" xfId="3253"/>
    <cellStyle name="常规 5 12 5 2" xfId="8619"/>
    <cellStyle name="常规 5 12 5 2 2" xfId="14723"/>
    <cellStyle name="常规 5 12 5 2 2 2" xfId="33015"/>
    <cellStyle name="常规 5 12 5 2 3" xfId="20033"/>
    <cellStyle name="常规 5 12 5 2 4" xfId="27804"/>
    <cellStyle name="常规 5 12 5 3" xfId="14722"/>
    <cellStyle name="常规 5 12 5 3 2" xfId="33014"/>
    <cellStyle name="常规 5 12 5 4" xfId="20032"/>
    <cellStyle name="常规 5 12 5 5" xfId="24178"/>
    <cellStyle name="常规 5 12 6" xfId="3254"/>
    <cellStyle name="常规 5 12 6 2" xfId="8620"/>
    <cellStyle name="常规 5 12 6 2 2" xfId="14725"/>
    <cellStyle name="常规 5 12 6 2 2 2" xfId="33017"/>
    <cellStyle name="常规 5 12 6 2 3" xfId="20035"/>
    <cellStyle name="常规 5 12 6 2 4" xfId="27805"/>
    <cellStyle name="常规 5 12 6 3" xfId="14724"/>
    <cellStyle name="常规 5 12 6 3 2" xfId="33016"/>
    <cellStyle name="常规 5 12 6 4" xfId="20034"/>
    <cellStyle name="常规 5 12 6 5" xfId="24179"/>
    <cellStyle name="常规 5 12 7" xfId="8610"/>
    <cellStyle name="常规 5 12 7 2" xfId="14726"/>
    <cellStyle name="常规 5 12 7 2 2" xfId="33018"/>
    <cellStyle name="常规 5 12 7 3" xfId="20036"/>
    <cellStyle name="常规 5 12 7 4" xfId="27795"/>
    <cellStyle name="常规 5 12 8" xfId="14727"/>
    <cellStyle name="常规 5 12 8 2" xfId="20037"/>
    <cellStyle name="常规 5 12 8 3" xfId="33019"/>
    <cellStyle name="常规 5 12 9" xfId="14705"/>
    <cellStyle name="常规 5 12 9 2" xfId="32997"/>
    <cellStyle name="常规 5 13" xfId="3255"/>
    <cellStyle name="常规 5 13 2" xfId="3256"/>
    <cellStyle name="常规 5 13 2 2" xfId="8622"/>
    <cellStyle name="常规 5 13 2 2 2" xfId="14730"/>
    <cellStyle name="常规 5 13 2 2 2 2" xfId="33022"/>
    <cellStyle name="常规 5 13 2 2 3" xfId="20040"/>
    <cellStyle name="常规 5 13 2 2 4" xfId="27807"/>
    <cellStyle name="常规 5 13 2 3" xfId="14729"/>
    <cellStyle name="常规 5 13 2 3 2" xfId="33021"/>
    <cellStyle name="常规 5 13 2 4" xfId="20039"/>
    <cellStyle name="常规 5 13 2 5" xfId="24181"/>
    <cellStyle name="常规 5 13 3" xfId="3257"/>
    <cellStyle name="常规 5 13 3 2" xfId="8623"/>
    <cellStyle name="常规 5 13 3 2 2" xfId="14732"/>
    <cellStyle name="常规 5 13 3 2 2 2" xfId="33024"/>
    <cellStyle name="常规 5 13 3 2 3" xfId="20042"/>
    <cellStyle name="常规 5 13 3 2 4" xfId="27808"/>
    <cellStyle name="常规 5 13 3 3" xfId="14731"/>
    <cellStyle name="常规 5 13 3 3 2" xfId="33023"/>
    <cellStyle name="常规 5 13 3 4" xfId="20041"/>
    <cellStyle name="常规 5 13 3 5" xfId="24182"/>
    <cellStyle name="常规 5 13 4" xfId="3258"/>
    <cellStyle name="常规 5 13 4 2" xfId="8624"/>
    <cellStyle name="常规 5 13 4 2 2" xfId="14734"/>
    <cellStyle name="常规 5 13 4 2 2 2" xfId="33026"/>
    <cellStyle name="常规 5 13 4 2 3" xfId="20044"/>
    <cellStyle name="常规 5 13 4 2 4" xfId="27809"/>
    <cellStyle name="常规 5 13 4 3" xfId="14733"/>
    <cellStyle name="常规 5 13 4 3 2" xfId="33025"/>
    <cellStyle name="常规 5 13 4 4" xfId="20043"/>
    <cellStyle name="常规 5 13 4 5" xfId="24183"/>
    <cellStyle name="常规 5 13 5" xfId="8621"/>
    <cellStyle name="常规 5 13 5 2" xfId="14735"/>
    <cellStyle name="常规 5 13 5 2 2" xfId="33027"/>
    <cellStyle name="常规 5 13 5 3" xfId="20045"/>
    <cellStyle name="常规 5 13 5 4" xfId="27806"/>
    <cellStyle name="常规 5 13 6" xfId="14728"/>
    <cellStyle name="常规 5 13 6 2" xfId="33020"/>
    <cellStyle name="常规 5 13 7" xfId="20038"/>
    <cellStyle name="常规 5 13 8" xfId="24180"/>
    <cellStyle name="常规 5 14" xfId="3259"/>
    <cellStyle name="常规 5 14 2" xfId="8625"/>
    <cellStyle name="常规 5 14 2 2" xfId="14737"/>
    <cellStyle name="常规 5 14 2 2 2" xfId="33029"/>
    <cellStyle name="常规 5 14 2 3" xfId="20047"/>
    <cellStyle name="常规 5 14 2 4" xfId="27810"/>
    <cellStyle name="常规 5 14 3" xfId="14736"/>
    <cellStyle name="常规 5 14 3 2" xfId="33028"/>
    <cellStyle name="常规 5 14 4" xfId="20046"/>
    <cellStyle name="常规 5 14 5" xfId="24184"/>
    <cellStyle name="常规 5 15" xfId="3260"/>
    <cellStyle name="常规 5 15 2" xfId="8626"/>
    <cellStyle name="常规 5 15 2 2" xfId="14739"/>
    <cellStyle name="常规 5 15 2 2 2" xfId="33031"/>
    <cellStyle name="常规 5 15 2 3" xfId="20049"/>
    <cellStyle name="常规 5 15 2 4" xfId="27811"/>
    <cellStyle name="常规 5 15 3" xfId="14738"/>
    <cellStyle name="常规 5 15 3 2" xfId="33030"/>
    <cellStyle name="常规 5 15 4" xfId="20048"/>
    <cellStyle name="常规 5 15 5" xfId="24185"/>
    <cellStyle name="常规 5 16" xfId="8595"/>
    <cellStyle name="常规 5 16 2" xfId="14740"/>
    <cellStyle name="常规 5 16 2 2" xfId="33032"/>
    <cellStyle name="常规 5 16 3" xfId="20050"/>
    <cellStyle name="常规 5 16 4" xfId="27780"/>
    <cellStyle name="常规 5 17" xfId="14741"/>
    <cellStyle name="常规 5 17 2" xfId="20051"/>
    <cellStyle name="常规 5 17 3" xfId="33033"/>
    <cellStyle name="常规 5 18" xfId="14674"/>
    <cellStyle name="常规 5 18 2" xfId="32966"/>
    <cellStyle name="常规 5 19" xfId="19984"/>
    <cellStyle name="常规 5 2" xfId="3261"/>
    <cellStyle name="常规 5 2 10" xfId="3262"/>
    <cellStyle name="常规 5 2 10 2" xfId="8628"/>
    <cellStyle name="常规 5 2 10 2 2" xfId="14744"/>
    <cellStyle name="常规 5 2 10 2 2 2" xfId="33036"/>
    <cellStyle name="常规 5 2 10 2 3" xfId="20054"/>
    <cellStyle name="常规 5 2 10 2 4" xfId="27813"/>
    <cellStyle name="常规 5 2 10 3" xfId="14743"/>
    <cellStyle name="常规 5 2 10 3 2" xfId="33035"/>
    <cellStyle name="常规 5 2 10 4" xfId="20053"/>
    <cellStyle name="常规 5 2 10 5" xfId="24187"/>
    <cellStyle name="常规 5 2 11" xfId="3263"/>
    <cellStyle name="常规 5 2 11 2" xfId="8629"/>
    <cellStyle name="常规 5 2 11 2 2" xfId="14746"/>
    <cellStyle name="常规 5 2 11 2 2 2" xfId="33038"/>
    <cellStyle name="常规 5 2 11 2 3" xfId="20056"/>
    <cellStyle name="常规 5 2 11 2 4" xfId="27814"/>
    <cellStyle name="常规 5 2 11 3" xfId="14745"/>
    <cellStyle name="常规 5 2 11 3 2" xfId="33037"/>
    <cellStyle name="常规 5 2 11 4" xfId="20055"/>
    <cellStyle name="常规 5 2 11 5" xfId="24188"/>
    <cellStyle name="常规 5 2 12" xfId="8627"/>
    <cellStyle name="常规 5 2 12 2" xfId="14747"/>
    <cellStyle name="常规 5 2 12 2 2" xfId="33039"/>
    <cellStyle name="常规 5 2 12 3" xfId="20057"/>
    <cellStyle name="常规 5 2 12 4" xfId="27812"/>
    <cellStyle name="常规 5 2 13" xfId="14748"/>
    <cellStyle name="常规 5 2 13 2" xfId="20058"/>
    <cellStyle name="常规 5 2 13 3" xfId="33040"/>
    <cellStyle name="常规 5 2 14" xfId="14742"/>
    <cellStyle name="常规 5 2 14 2" xfId="33034"/>
    <cellStyle name="常规 5 2 15" xfId="20052"/>
    <cellStyle name="常规 5 2 16" xfId="24186"/>
    <cellStyle name="常规 5 2 2" xfId="3264"/>
    <cellStyle name="常规 5 2 2 10" xfId="8630"/>
    <cellStyle name="常规 5 2 2 10 2" xfId="14750"/>
    <cellStyle name="常规 5 2 2 10 2 2" xfId="33042"/>
    <cellStyle name="常规 5 2 2 10 3" xfId="20060"/>
    <cellStyle name="常规 5 2 2 10 4" xfId="27815"/>
    <cellStyle name="常规 5 2 2 11" xfId="14751"/>
    <cellStyle name="常规 5 2 2 11 2" xfId="20061"/>
    <cellStyle name="常规 5 2 2 11 3" xfId="33043"/>
    <cellStyle name="常规 5 2 2 12" xfId="14749"/>
    <cellStyle name="常规 5 2 2 12 2" xfId="33041"/>
    <cellStyle name="常规 5 2 2 13" xfId="20059"/>
    <cellStyle name="常规 5 2 2 14" xfId="24189"/>
    <cellStyle name="常规 5 2 2 2" xfId="3265"/>
    <cellStyle name="常规 5 2 2 2 10" xfId="14752"/>
    <cellStyle name="常规 5 2 2 2 10 2" xfId="33044"/>
    <cellStyle name="常规 5 2 2 2 11" xfId="20062"/>
    <cellStyle name="常规 5 2 2 2 12" xfId="24190"/>
    <cellStyle name="常规 5 2 2 2 2" xfId="3266"/>
    <cellStyle name="常规 5 2 2 2 2 2" xfId="3267"/>
    <cellStyle name="常规 5 2 2 2 2 2 2" xfId="8633"/>
    <cellStyle name="常规 5 2 2 2 2 2 2 2" xfId="14755"/>
    <cellStyle name="常规 5 2 2 2 2 2 2 2 2" xfId="33047"/>
    <cellStyle name="常规 5 2 2 2 2 2 2 3" xfId="20065"/>
    <cellStyle name="常规 5 2 2 2 2 2 2 4" xfId="27818"/>
    <cellStyle name="常规 5 2 2 2 2 2 3" xfId="14754"/>
    <cellStyle name="常规 5 2 2 2 2 2 3 2" xfId="33046"/>
    <cellStyle name="常规 5 2 2 2 2 2 4" xfId="20064"/>
    <cellStyle name="常规 5 2 2 2 2 2 5" xfId="24192"/>
    <cellStyle name="常规 5 2 2 2 2 3" xfId="8632"/>
    <cellStyle name="常规 5 2 2 2 2 3 2" xfId="14756"/>
    <cellStyle name="常规 5 2 2 2 2 3 2 2" xfId="33048"/>
    <cellStyle name="常规 5 2 2 2 2 3 3" xfId="20066"/>
    <cellStyle name="常规 5 2 2 2 2 3 4" xfId="27817"/>
    <cellStyle name="常规 5 2 2 2 2 4" xfId="14757"/>
    <cellStyle name="常规 5 2 2 2 2 4 2" xfId="20067"/>
    <cellStyle name="常规 5 2 2 2 2 4 3" xfId="33049"/>
    <cellStyle name="常规 5 2 2 2 2 5" xfId="14753"/>
    <cellStyle name="常规 5 2 2 2 2 5 2" xfId="33045"/>
    <cellStyle name="常规 5 2 2 2 2 6" xfId="20063"/>
    <cellStyle name="常规 5 2 2 2 2 7" xfId="24191"/>
    <cellStyle name="常规 5 2 2 2 3" xfId="3268"/>
    <cellStyle name="常规 5 2 2 2 3 2" xfId="3269"/>
    <cellStyle name="常规 5 2 2 2 3 2 2" xfId="8635"/>
    <cellStyle name="常规 5 2 2 2 3 2 2 2" xfId="14760"/>
    <cellStyle name="常规 5 2 2 2 3 2 2 2 2" xfId="33052"/>
    <cellStyle name="常规 5 2 2 2 3 2 2 3" xfId="20070"/>
    <cellStyle name="常规 5 2 2 2 3 2 2 4" xfId="27820"/>
    <cellStyle name="常规 5 2 2 2 3 2 3" xfId="14759"/>
    <cellStyle name="常规 5 2 2 2 3 2 3 2" xfId="33051"/>
    <cellStyle name="常规 5 2 2 2 3 2 4" xfId="20069"/>
    <cellStyle name="常规 5 2 2 2 3 2 5" xfId="24194"/>
    <cellStyle name="常规 5 2 2 2 3 3" xfId="8634"/>
    <cellStyle name="常规 5 2 2 2 3 3 2" xfId="14761"/>
    <cellStyle name="常规 5 2 2 2 3 3 2 2" xfId="33053"/>
    <cellStyle name="常规 5 2 2 2 3 3 3" xfId="20071"/>
    <cellStyle name="常规 5 2 2 2 3 3 4" xfId="27819"/>
    <cellStyle name="常规 5 2 2 2 3 4" xfId="14762"/>
    <cellStyle name="常规 5 2 2 2 3 4 2" xfId="20072"/>
    <cellStyle name="常规 5 2 2 2 3 4 3" xfId="33054"/>
    <cellStyle name="常规 5 2 2 2 3 5" xfId="14758"/>
    <cellStyle name="常规 5 2 2 2 3 5 2" xfId="33050"/>
    <cellStyle name="常规 5 2 2 2 3 6" xfId="20068"/>
    <cellStyle name="常规 5 2 2 2 3 7" xfId="24193"/>
    <cellStyle name="常规 5 2 2 2 4" xfId="3270"/>
    <cellStyle name="常规 5 2 2 2 4 2" xfId="3271"/>
    <cellStyle name="常规 5 2 2 2 4 2 2" xfId="3272"/>
    <cellStyle name="常规 5 2 2 2 4 2 2 2" xfId="8638"/>
    <cellStyle name="常规 5 2 2 2 4 2 2 2 2" xfId="14766"/>
    <cellStyle name="常规 5 2 2 2 4 2 2 2 2 2" xfId="33058"/>
    <cellStyle name="常规 5 2 2 2 4 2 2 2 3" xfId="20076"/>
    <cellStyle name="常规 5 2 2 2 4 2 2 2 4" xfId="27823"/>
    <cellStyle name="常规 5 2 2 2 4 2 2 3" xfId="14765"/>
    <cellStyle name="常规 5 2 2 2 4 2 2 3 2" xfId="33057"/>
    <cellStyle name="常规 5 2 2 2 4 2 2 4" xfId="20075"/>
    <cellStyle name="常规 5 2 2 2 4 2 2 5" xfId="24197"/>
    <cellStyle name="常规 5 2 2 2 4 2 3" xfId="3273"/>
    <cellStyle name="常规 5 2 2 2 4 2 3 2" xfId="8639"/>
    <cellStyle name="常规 5 2 2 2 4 2 3 2 2" xfId="14768"/>
    <cellStyle name="常规 5 2 2 2 4 2 3 2 2 2" xfId="33060"/>
    <cellStyle name="常规 5 2 2 2 4 2 3 2 3" xfId="20078"/>
    <cellStyle name="常规 5 2 2 2 4 2 3 2 4" xfId="27824"/>
    <cellStyle name="常规 5 2 2 2 4 2 3 3" xfId="14767"/>
    <cellStyle name="常规 5 2 2 2 4 2 3 3 2" xfId="33059"/>
    <cellStyle name="常规 5 2 2 2 4 2 3 4" xfId="20077"/>
    <cellStyle name="常规 5 2 2 2 4 2 3 5" xfId="24198"/>
    <cellStyle name="常规 5 2 2 2 4 2 4" xfId="3274"/>
    <cellStyle name="常规 5 2 2 2 4 2 4 2" xfId="8640"/>
    <cellStyle name="常规 5 2 2 2 4 2 4 2 2" xfId="14770"/>
    <cellStyle name="常规 5 2 2 2 4 2 4 2 2 2" xfId="33062"/>
    <cellStyle name="常规 5 2 2 2 4 2 4 2 3" xfId="20080"/>
    <cellStyle name="常规 5 2 2 2 4 2 4 2 4" xfId="27825"/>
    <cellStyle name="常规 5 2 2 2 4 2 4 3" xfId="14769"/>
    <cellStyle name="常规 5 2 2 2 4 2 4 3 2" xfId="33061"/>
    <cellStyle name="常规 5 2 2 2 4 2 4 4" xfId="20079"/>
    <cellStyle name="常规 5 2 2 2 4 2 4 5" xfId="24199"/>
    <cellStyle name="常规 5 2 2 2 4 2 5" xfId="8637"/>
    <cellStyle name="常规 5 2 2 2 4 2 5 2" xfId="14771"/>
    <cellStyle name="常规 5 2 2 2 4 2 5 2 2" xfId="33063"/>
    <cellStyle name="常规 5 2 2 2 4 2 5 3" xfId="20081"/>
    <cellStyle name="常规 5 2 2 2 4 2 5 4" xfId="27822"/>
    <cellStyle name="常规 5 2 2 2 4 2 6" xfId="14764"/>
    <cellStyle name="常规 5 2 2 2 4 2 6 2" xfId="33056"/>
    <cellStyle name="常规 5 2 2 2 4 2 7" xfId="20074"/>
    <cellStyle name="常规 5 2 2 2 4 2 8" xfId="24196"/>
    <cellStyle name="常规 5 2 2 2 4 3" xfId="3275"/>
    <cellStyle name="常规 5 2 2 2 4 3 2" xfId="8641"/>
    <cellStyle name="常规 5 2 2 2 4 3 2 2" xfId="14773"/>
    <cellStyle name="常规 5 2 2 2 4 3 2 2 2" xfId="33065"/>
    <cellStyle name="常规 5 2 2 2 4 3 2 3" xfId="20083"/>
    <cellStyle name="常规 5 2 2 2 4 3 2 4" xfId="27826"/>
    <cellStyle name="常规 5 2 2 2 4 3 3" xfId="14772"/>
    <cellStyle name="常规 5 2 2 2 4 3 3 2" xfId="33064"/>
    <cellStyle name="常规 5 2 2 2 4 3 4" xfId="20082"/>
    <cellStyle name="常规 5 2 2 2 4 3 5" xfId="24200"/>
    <cellStyle name="常规 5 2 2 2 4 4" xfId="3276"/>
    <cellStyle name="常规 5 2 2 2 4 4 2" xfId="8642"/>
    <cellStyle name="常规 5 2 2 2 4 4 2 2" xfId="14775"/>
    <cellStyle name="常规 5 2 2 2 4 4 2 2 2" xfId="33067"/>
    <cellStyle name="常规 5 2 2 2 4 4 2 3" xfId="20085"/>
    <cellStyle name="常规 5 2 2 2 4 4 2 4" xfId="27827"/>
    <cellStyle name="常规 5 2 2 2 4 4 3" xfId="14774"/>
    <cellStyle name="常规 5 2 2 2 4 4 3 2" xfId="33066"/>
    <cellStyle name="常规 5 2 2 2 4 4 4" xfId="20084"/>
    <cellStyle name="常规 5 2 2 2 4 4 5" xfId="24201"/>
    <cellStyle name="常规 5 2 2 2 4 5" xfId="8636"/>
    <cellStyle name="常规 5 2 2 2 4 5 2" xfId="14776"/>
    <cellStyle name="常规 5 2 2 2 4 5 2 2" xfId="33068"/>
    <cellStyle name="常规 5 2 2 2 4 5 3" xfId="20086"/>
    <cellStyle name="常规 5 2 2 2 4 5 4" xfId="27821"/>
    <cellStyle name="常规 5 2 2 2 4 6" xfId="14777"/>
    <cellStyle name="常规 5 2 2 2 4 6 2" xfId="20087"/>
    <cellStyle name="常规 5 2 2 2 4 6 3" xfId="33069"/>
    <cellStyle name="常规 5 2 2 2 4 7" xfId="14763"/>
    <cellStyle name="常规 5 2 2 2 4 7 2" xfId="33055"/>
    <cellStyle name="常规 5 2 2 2 4 8" xfId="20073"/>
    <cellStyle name="常规 5 2 2 2 4 9" xfId="24195"/>
    <cellStyle name="常规 5 2 2 2 5" xfId="3277"/>
    <cellStyle name="常规 5 2 2 2 5 2" xfId="3278"/>
    <cellStyle name="常规 5 2 2 2 5 2 2" xfId="8644"/>
    <cellStyle name="常规 5 2 2 2 5 2 2 2" xfId="14780"/>
    <cellStyle name="常规 5 2 2 2 5 2 2 2 2" xfId="33072"/>
    <cellStyle name="常规 5 2 2 2 5 2 2 3" xfId="20090"/>
    <cellStyle name="常规 5 2 2 2 5 2 2 4" xfId="27829"/>
    <cellStyle name="常规 5 2 2 2 5 2 3" xfId="14779"/>
    <cellStyle name="常规 5 2 2 2 5 2 3 2" xfId="33071"/>
    <cellStyle name="常规 5 2 2 2 5 2 4" xfId="20089"/>
    <cellStyle name="常规 5 2 2 2 5 2 5" xfId="24203"/>
    <cellStyle name="常规 5 2 2 2 5 3" xfId="3279"/>
    <cellStyle name="常规 5 2 2 2 5 3 2" xfId="8645"/>
    <cellStyle name="常规 5 2 2 2 5 3 2 2" xfId="14782"/>
    <cellStyle name="常规 5 2 2 2 5 3 2 2 2" xfId="33074"/>
    <cellStyle name="常规 5 2 2 2 5 3 2 3" xfId="20092"/>
    <cellStyle name="常规 5 2 2 2 5 3 2 4" xfId="27830"/>
    <cellStyle name="常规 5 2 2 2 5 3 3" xfId="14781"/>
    <cellStyle name="常规 5 2 2 2 5 3 3 2" xfId="33073"/>
    <cellStyle name="常规 5 2 2 2 5 3 4" xfId="20091"/>
    <cellStyle name="常规 5 2 2 2 5 3 5" xfId="24204"/>
    <cellStyle name="常规 5 2 2 2 5 4" xfId="8643"/>
    <cellStyle name="常规 5 2 2 2 5 4 2" xfId="14783"/>
    <cellStyle name="常规 5 2 2 2 5 4 2 2" xfId="33075"/>
    <cellStyle name="常规 5 2 2 2 5 4 3" xfId="20093"/>
    <cellStyle name="常规 5 2 2 2 5 4 4" xfId="27828"/>
    <cellStyle name="常规 5 2 2 2 5 5" xfId="14778"/>
    <cellStyle name="常规 5 2 2 2 5 5 2" xfId="33070"/>
    <cellStyle name="常规 5 2 2 2 5 6" xfId="20088"/>
    <cellStyle name="常规 5 2 2 2 5 7" xfId="24202"/>
    <cellStyle name="常规 5 2 2 2 6" xfId="3280"/>
    <cellStyle name="常规 5 2 2 2 6 2" xfId="8646"/>
    <cellStyle name="常规 5 2 2 2 6 2 2" xfId="14785"/>
    <cellStyle name="常规 5 2 2 2 6 2 2 2" xfId="33077"/>
    <cellStyle name="常规 5 2 2 2 6 2 3" xfId="20095"/>
    <cellStyle name="常规 5 2 2 2 6 2 4" xfId="27831"/>
    <cellStyle name="常规 5 2 2 2 6 3" xfId="14784"/>
    <cellStyle name="常规 5 2 2 2 6 3 2" xfId="33076"/>
    <cellStyle name="常规 5 2 2 2 6 4" xfId="20094"/>
    <cellStyle name="常规 5 2 2 2 6 5" xfId="24205"/>
    <cellStyle name="常规 5 2 2 2 7" xfId="3281"/>
    <cellStyle name="常规 5 2 2 2 7 2" xfId="8647"/>
    <cellStyle name="常规 5 2 2 2 7 2 2" xfId="14787"/>
    <cellStyle name="常规 5 2 2 2 7 2 2 2" xfId="33079"/>
    <cellStyle name="常规 5 2 2 2 7 2 3" xfId="20097"/>
    <cellStyle name="常规 5 2 2 2 7 2 4" xfId="27832"/>
    <cellStyle name="常规 5 2 2 2 7 3" xfId="14786"/>
    <cellStyle name="常规 5 2 2 2 7 3 2" xfId="33078"/>
    <cellStyle name="常规 5 2 2 2 7 4" xfId="20096"/>
    <cellStyle name="常规 5 2 2 2 7 5" xfId="24206"/>
    <cellStyle name="常规 5 2 2 2 8" xfId="8631"/>
    <cellStyle name="常规 5 2 2 2 8 2" xfId="14788"/>
    <cellStyle name="常规 5 2 2 2 8 2 2" xfId="33080"/>
    <cellStyle name="常规 5 2 2 2 8 3" xfId="20098"/>
    <cellStyle name="常规 5 2 2 2 8 4" xfId="27816"/>
    <cellStyle name="常规 5 2 2 2 9" xfId="14789"/>
    <cellStyle name="常规 5 2 2 2 9 2" xfId="20099"/>
    <cellStyle name="常规 5 2 2 2 9 3" xfId="33081"/>
    <cellStyle name="常规 5 2 2 3" xfId="3282"/>
    <cellStyle name="常规 5 2 2 3 2" xfId="3283"/>
    <cellStyle name="常规 5 2 2 3 2 2" xfId="3284"/>
    <cellStyle name="常规 5 2 2 3 2 2 2" xfId="8650"/>
    <cellStyle name="常规 5 2 2 3 2 2 2 2" xfId="14793"/>
    <cellStyle name="常规 5 2 2 3 2 2 2 2 2" xfId="33085"/>
    <cellStyle name="常规 5 2 2 3 2 2 2 3" xfId="20103"/>
    <cellStyle name="常规 5 2 2 3 2 2 2 4" xfId="27835"/>
    <cellStyle name="常规 5 2 2 3 2 2 3" xfId="14792"/>
    <cellStyle name="常规 5 2 2 3 2 2 3 2" xfId="33084"/>
    <cellStyle name="常规 5 2 2 3 2 2 4" xfId="20102"/>
    <cellStyle name="常规 5 2 2 3 2 2 5" xfId="24209"/>
    <cellStyle name="常规 5 2 2 3 2 3" xfId="3285"/>
    <cellStyle name="常规 5 2 2 3 2 3 2" xfId="8651"/>
    <cellStyle name="常规 5 2 2 3 2 3 2 2" xfId="14795"/>
    <cellStyle name="常规 5 2 2 3 2 3 2 2 2" xfId="33087"/>
    <cellStyle name="常规 5 2 2 3 2 3 2 3" xfId="20105"/>
    <cellStyle name="常规 5 2 2 3 2 3 2 4" xfId="27836"/>
    <cellStyle name="常规 5 2 2 3 2 3 3" xfId="14794"/>
    <cellStyle name="常规 5 2 2 3 2 3 3 2" xfId="33086"/>
    <cellStyle name="常规 5 2 2 3 2 3 4" xfId="20104"/>
    <cellStyle name="常规 5 2 2 3 2 3 5" xfId="24210"/>
    <cellStyle name="常规 5 2 2 3 2 4" xfId="3286"/>
    <cellStyle name="常规 5 2 2 3 2 4 2" xfId="8652"/>
    <cellStyle name="常规 5 2 2 3 2 4 2 2" xfId="14797"/>
    <cellStyle name="常规 5 2 2 3 2 4 2 2 2" xfId="33089"/>
    <cellStyle name="常规 5 2 2 3 2 4 2 3" xfId="20107"/>
    <cellStyle name="常规 5 2 2 3 2 4 2 4" xfId="27837"/>
    <cellStyle name="常规 5 2 2 3 2 4 3" xfId="14796"/>
    <cellStyle name="常规 5 2 2 3 2 4 3 2" xfId="33088"/>
    <cellStyle name="常规 5 2 2 3 2 4 4" xfId="20106"/>
    <cellStyle name="常规 5 2 2 3 2 4 5" xfId="24211"/>
    <cellStyle name="常规 5 2 2 3 2 5" xfId="8649"/>
    <cellStyle name="常规 5 2 2 3 2 5 2" xfId="14798"/>
    <cellStyle name="常规 5 2 2 3 2 5 2 2" xfId="33090"/>
    <cellStyle name="常规 5 2 2 3 2 5 3" xfId="20108"/>
    <cellStyle name="常规 5 2 2 3 2 5 4" xfId="27834"/>
    <cellStyle name="常规 5 2 2 3 2 6" xfId="14791"/>
    <cellStyle name="常规 5 2 2 3 2 6 2" xfId="33083"/>
    <cellStyle name="常规 5 2 2 3 2 7" xfId="20101"/>
    <cellStyle name="常规 5 2 2 3 2 8" xfId="24208"/>
    <cellStyle name="常规 5 2 2 3 3" xfId="3287"/>
    <cellStyle name="常规 5 2 2 3 3 2" xfId="8653"/>
    <cellStyle name="常规 5 2 2 3 3 2 2" xfId="14800"/>
    <cellStyle name="常规 5 2 2 3 3 2 2 2" xfId="33092"/>
    <cellStyle name="常规 5 2 2 3 3 2 3" xfId="20110"/>
    <cellStyle name="常规 5 2 2 3 3 2 4" xfId="27838"/>
    <cellStyle name="常规 5 2 2 3 3 3" xfId="14799"/>
    <cellStyle name="常规 5 2 2 3 3 3 2" xfId="33091"/>
    <cellStyle name="常规 5 2 2 3 3 4" xfId="20109"/>
    <cellStyle name="常规 5 2 2 3 3 5" xfId="24212"/>
    <cellStyle name="常规 5 2 2 3 4" xfId="3288"/>
    <cellStyle name="常规 5 2 2 3 4 2" xfId="8654"/>
    <cellStyle name="常规 5 2 2 3 4 2 2" xfId="14802"/>
    <cellStyle name="常规 5 2 2 3 4 2 2 2" xfId="33094"/>
    <cellStyle name="常规 5 2 2 3 4 2 3" xfId="20112"/>
    <cellStyle name="常规 5 2 2 3 4 2 4" xfId="27839"/>
    <cellStyle name="常规 5 2 2 3 4 3" xfId="14801"/>
    <cellStyle name="常规 5 2 2 3 4 3 2" xfId="33093"/>
    <cellStyle name="常规 5 2 2 3 4 4" xfId="20111"/>
    <cellStyle name="常规 5 2 2 3 4 5" xfId="24213"/>
    <cellStyle name="常规 5 2 2 3 5" xfId="8648"/>
    <cellStyle name="常规 5 2 2 3 5 2" xfId="14803"/>
    <cellStyle name="常规 5 2 2 3 5 2 2" xfId="33095"/>
    <cellStyle name="常规 5 2 2 3 5 3" xfId="20113"/>
    <cellStyle name="常规 5 2 2 3 5 4" xfId="27833"/>
    <cellStyle name="常规 5 2 2 3 6" xfId="14804"/>
    <cellStyle name="常规 5 2 2 3 6 2" xfId="20114"/>
    <cellStyle name="常规 5 2 2 3 6 3" xfId="33096"/>
    <cellStyle name="常规 5 2 2 3 7" xfId="14790"/>
    <cellStyle name="常规 5 2 2 3 7 2" xfId="33082"/>
    <cellStyle name="常规 5 2 2 3 8" xfId="20100"/>
    <cellStyle name="常规 5 2 2 3 9" xfId="24207"/>
    <cellStyle name="常规 5 2 2 4" xfId="3289"/>
    <cellStyle name="常规 5 2 2 4 2" xfId="3290"/>
    <cellStyle name="常规 5 2 2 4 2 2" xfId="3291"/>
    <cellStyle name="常规 5 2 2 4 2 2 2" xfId="8657"/>
    <cellStyle name="常规 5 2 2 4 2 2 2 2" xfId="14808"/>
    <cellStyle name="常规 5 2 2 4 2 2 2 2 2" xfId="33100"/>
    <cellStyle name="常规 5 2 2 4 2 2 2 3" xfId="20118"/>
    <cellStyle name="常规 5 2 2 4 2 2 2 4" xfId="27842"/>
    <cellStyle name="常规 5 2 2 4 2 2 3" xfId="14807"/>
    <cellStyle name="常规 5 2 2 4 2 2 3 2" xfId="33099"/>
    <cellStyle name="常规 5 2 2 4 2 2 4" xfId="20117"/>
    <cellStyle name="常规 5 2 2 4 2 2 5" xfId="24216"/>
    <cellStyle name="常规 5 2 2 4 2 3" xfId="3292"/>
    <cellStyle name="常规 5 2 2 4 2 3 2" xfId="8658"/>
    <cellStyle name="常规 5 2 2 4 2 3 2 2" xfId="14810"/>
    <cellStyle name="常规 5 2 2 4 2 3 2 2 2" xfId="33102"/>
    <cellStyle name="常规 5 2 2 4 2 3 2 3" xfId="20120"/>
    <cellStyle name="常规 5 2 2 4 2 3 2 4" xfId="27843"/>
    <cellStyle name="常规 5 2 2 4 2 3 3" xfId="14809"/>
    <cellStyle name="常规 5 2 2 4 2 3 3 2" xfId="33101"/>
    <cellStyle name="常规 5 2 2 4 2 3 4" xfId="20119"/>
    <cellStyle name="常规 5 2 2 4 2 3 5" xfId="24217"/>
    <cellStyle name="常规 5 2 2 4 2 4" xfId="3293"/>
    <cellStyle name="常规 5 2 2 4 2 4 2" xfId="8659"/>
    <cellStyle name="常规 5 2 2 4 2 4 2 2" xfId="14812"/>
    <cellStyle name="常规 5 2 2 4 2 4 2 2 2" xfId="33104"/>
    <cellStyle name="常规 5 2 2 4 2 4 2 3" xfId="20122"/>
    <cellStyle name="常规 5 2 2 4 2 4 2 4" xfId="27844"/>
    <cellStyle name="常规 5 2 2 4 2 4 3" xfId="14811"/>
    <cellStyle name="常规 5 2 2 4 2 4 3 2" xfId="33103"/>
    <cellStyle name="常规 5 2 2 4 2 4 4" xfId="20121"/>
    <cellStyle name="常规 5 2 2 4 2 4 5" xfId="24218"/>
    <cellStyle name="常规 5 2 2 4 2 5" xfId="8656"/>
    <cellStyle name="常规 5 2 2 4 2 5 2" xfId="14813"/>
    <cellStyle name="常规 5 2 2 4 2 5 2 2" xfId="33105"/>
    <cellStyle name="常规 5 2 2 4 2 5 3" xfId="20123"/>
    <cellStyle name="常规 5 2 2 4 2 5 4" xfId="27841"/>
    <cellStyle name="常规 5 2 2 4 2 6" xfId="14806"/>
    <cellStyle name="常规 5 2 2 4 2 6 2" xfId="33098"/>
    <cellStyle name="常规 5 2 2 4 2 7" xfId="20116"/>
    <cellStyle name="常规 5 2 2 4 2 8" xfId="24215"/>
    <cellStyle name="常规 5 2 2 4 3" xfId="3294"/>
    <cellStyle name="常规 5 2 2 4 3 2" xfId="8660"/>
    <cellStyle name="常规 5 2 2 4 3 2 2" xfId="14815"/>
    <cellStyle name="常规 5 2 2 4 3 2 2 2" xfId="33107"/>
    <cellStyle name="常规 5 2 2 4 3 2 3" xfId="20125"/>
    <cellStyle name="常规 5 2 2 4 3 2 4" xfId="27845"/>
    <cellStyle name="常规 5 2 2 4 3 3" xfId="14814"/>
    <cellStyle name="常规 5 2 2 4 3 3 2" xfId="33106"/>
    <cellStyle name="常规 5 2 2 4 3 4" xfId="20124"/>
    <cellStyle name="常规 5 2 2 4 3 5" xfId="24219"/>
    <cellStyle name="常规 5 2 2 4 4" xfId="3295"/>
    <cellStyle name="常规 5 2 2 4 4 2" xfId="8661"/>
    <cellStyle name="常规 5 2 2 4 4 2 2" xfId="14817"/>
    <cellStyle name="常规 5 2 2 4 4 2 2 2" xfId="33109"/>
    <cellStyle name="常规 5 2 2 4 4 2 3" xfId="20127"/>
    <cellStyle name="常规 5 2 2 4 4 2 4" xfId="27846"/>
    <cellStyle name="常规 5 2 2 4 4 3" xfId="14816"/>
    <cellStyle name="常规 5 2 2 4 4 3 2" xfId="33108"/>
    <cellStyle name="常规 5 2 2 4 4 4" xfId="20126"/>
    <cellStyle name="常规 5 2 2 4 4 5" xfId="24220"/>
    <cellStyle name="常规 5 2 2 4 5" xfId="8655"/>
    <cellStyle name="常规 5 2 2 4 5 2" xfId="14818"/>
    <cellStyle name="常规 5 2 2 4 5 2 2" xfId="33110"/>
    <cellStyle name="常规 5 2 2 4 5 3" xfId="20128"/>
    <cellStyle name="常规 5 2 2 4 5 4" xfId="27840"/>
    <cellStyle name="常规 5 2 2 4 6" xfId="14819"/>
    <cellStyle name="常规 5 2 2 4 6 2" xfId="20129"/>
    <cellStyle name="常规 5 2 2 4 6 3" xfId="33111"/>
    <cellStyle name="常规 5 2 2 4 7" xfId="14805"/>
    <cellStyle name="常规 5 2 2 4 7 2" xfId="33097"/>
    <cellStyle name="常规 5 2 2 4 8" xfId="20115"/>
    <cellStyle name="常规 5 2 2 4 9" xfId="24214"/>
    <cellStyle name="常规 5 2 2 5" xfId="3296"/>
    <cellStyle name="常规 5 2 2 5 2" xfId="3297"/>
    <cellStyle name="常规 5 2 2 5 2 2" xfId="3298"/>
    <cellStyle name="常规 5 2 2 5 2 2 2" xfId="8664"/>
    <cellStyle name="常规 5 2 2 5 2 2 2 2" xfId="14823"/>
    <cellStyle name="常规 5 2 2 5 2 2 2 2 2" xfId="33115"/>
    <cellStyle name="常规 5 2 2 5 2 2 2 3" xfId="20133"/>
    <cellStyle name="常规 5 2 2 5 2 2 2 4" xfId="27849"/>
    <cellStyle name="常规 5 2 2 5 2 2 3" xfId="14822"/>
    <cellStyle name="常规 5 2 2 5 2 2 3 2" xfId="33114"/>
    <cellStyle name="常规 5 2 2 5 2 2 4" xfId="20132"/>
    <cellStyle name="常规 5 2 2 5 2 2 5" xfId="24223"/>
    <cellStyle name="常规 5 2 2 5 2 3" xfId="3299"/>
    <cellStyle name="常规 5 2 2 5 2 3 2" xfId="8665"/>
    <cellStyle name="常规 5 2 2 5 2 3 2 2" xfId="14825"/>
    <cellStyle name="常规 5 2 2 5 2 3 2 2 2" xfId="33117"/>
    <cellStyle name="常规 5 2 2 5 2 3 2 3" xfId="20135"/>
    <cellStyle name="常规 5 2 2 5 2 3 2 4" xfId="27850"/>
    <cellStyle name="常规 5 2 2 5 2 3 3" xfId="14824"/>
    <cellStyle name="常规 5 2 2 5 2 3 3 2" xfId="33116"/>
    <cellStyle name="常规 5 2 2 5 2 3 4" xfId="20134"/>
    <cellStyle name="常规 5 2 2 5 2 3 5" xfId="24224"/>
    <cellStyle name="常规 5 2 2 5 2 4" xfId="3300"/>
    <cellStyle name="常规 5 2 2 5 2 4 2" xfId="8666"/>
    <cellStyle name="常规 5 2 2 5 2 4 2 2" xfId="14827"/>
    <cellStyle name="常规 5 2 2 5 2 4 2 2 2" xfId="33119"/>
    <cellStyle name="常规 5 2 2 5 2 4 2 3" xfId="20137"/>
    <cellStyle name="常规 5 2 2 5 2 4 2 4" xfId="27851"/>
    <cellStyle name="常规 5 2 2 5 2 4 3" xfId="14826"/>
    <cellStyle name="常规 5 2 2 5 2 4 3 2" xfId="33118"/>
    <cellStyle name="常规 5 2 2 5 2 4 4" xfId="20136"/>
    <cellStyle name="常规 5 2 2 5 2 4 5" xfId="24225"/>
    <cellStyle name="常规 5 2 2 5 2 5" xfId="8663"/>
    <cellStyle name="常规 5 2 2 5 2 5 2" xfId="14828"/>
    <cellStyle name="常规 5 2 2 5 2 5 2 2" xfId="33120"/>
    <cellStyle name="常规 5 2 2 5 2 5 3" xfId="20138"/>
    <cellStyle name="常规 5 2 2 5 2 5 4" xfId="27848"/>
    <cellStyle name="常规 5 2 2 5 2 6" xfId="14821"/>
    <cellStyle name="常规 5 2 2 5 2 6 2" xfId="33113"/>
    <cellStyle name="常规 5 2 2 5 2 7" xfId="20131"/>
    <cellStyle name="常规 5 2 2 5 2 8" xfId="24222"/>
    <cellStyle name="常规 5 2 2 5 3" xfId="3301"/>
    <cellStyle name="常规 5 2 2 5 3 2" xfId="8667"/>
    <cellStyle name="常规 5 2 2 5 3 2 2" xfId="14830"/>
    <cellStyle name="常规 5 2 2 5 3 2 2 2" xfId="33122"/>
    <cellStyle name="常规 5 2 2 5 3 2 3" xfId="20140"/>
    <cellStyle name="常规 5 2 2 5 3 2 4" xfId="27852"/>
    <cellStyle name="常规 5 2 2 5 3 3" xfId="14829"/>
    <cellStyle name="常规 5 2 2 5 3 3 2" xfId="33121"/>
    <cellStyle name="常规 5 2 2 5 3 4" xfId="20139"/>
    <cellStyle name="常规 5 2 2 5 3 5" xfId="24226"/>
    <cellStyle name="常规 5 2 2 5 4" xfId="3302"/>
    <cellStyle name="常规 5 2 2 5 4 2" xfId="8668"/>
    <cellStyle name="常规 5 2 2 5 4 2 2" xfId="14832"/>
    <cellStyle name="常规 5 2 2 5 4 2 2 2" xfId="33124"/>
    <cellStyle name="常规 5 2 2 5 4 2 3" xfId="20142"/>
    <cellStyle name="常规 5 2 2 5 4 2 4" xfId="27853"/>
    <cellStyle name="常规 5 2 2 5 4 3" xfId="14831"/>
    <cellStyle name="常规 5 2 2 5 4 3 2" xfId="33123"/>
    <cellStyle name="常规 5 2 2 5 4 4" xfId="20141"/>
    <cellStyle name="常规 5 2 2 5 4 5" xfId="24227"/>
    <cellStyle name="常规 5 2 2 5 5" xfId="8662"/>
    <cellStyle name="常规 5 2 2 5 5 2" xfId="14833"/>
    <cellStyle name="常规 5 2 2 5 5 2 2" xfId="33125"/>
    <cellStyle name="常规 5 2 2 5 5 3" xfId="20143"/>
    <cellStyle name="常规 5 2 2 5 5 4" xfId="27847"/>
    <cellStyle name="常规 5 2 2 5 6" xfId="14834"/>
    <cellStyle name="常规 5 2 2 5 6 2" xfId="20144"/>
    <cellStyle name="常规 5 2 2 5 6 3" xfId="33126"/>
    <cellStyle name="常规 5 2 2 5 7" xfId="14820"/>
    <cellStyle name="常规 5 2 2 5 7 2" xfId="33112"/>
    <cellStyle name="常规 5 2 2 5 8" xfId="20130"/>
    <cellStyle name="常规 5 2 2 5 9" xfId="24221"/>
    <cellStyle name="常规 5 2 2 6" xfId="3303"/>
    <cellStyle name="常规 5 2 2 6 2" xfId="3304"/>
    <cellStyle name="常规 5 2 2 6 2 2" xfId="3305"/>
    <cellStyle name="常规 5 2 2 6 2 2 2" xfId="8671"/>
    <cellStyle name="常规 5 2 2 6 2 2 2 2" xfId="14838"/>
    <cellStyle name="常规 5 2 2 6 2 2 2 2 2" xfId="33130"/>
    <cellStyle name="常规 5 2 2 6 2 2 2 3" xfId="20148"/>
    <cellStyle name="常规 5 2 2 6 2 2 2 4" xfId="27856"/>
    <cellStyle name="常规 5 2 2 6 2 2 3" xfId="14837"/>
    <cellStyle name="常规 5 2 2 6 2 2 3 2" xfId="33129"/>
    <cellStyle name="常规 5 2 2 6 2 2 4" xfId="20147"/>
    <cellStyle name="常规 5 2 2 6 2 2 5" xfId="24230"/>
    <cellStyle name="常规 5 2 2 6 2 3" xfId="3306"/>
    <cellStyle name="常规 5 2 2 6 2 3 2" xfId="8672"/>
    <cellStyle name="常规 5 2 2 6 2 3 2 2" xfId="14840"/>
    <cellStyle name="常规 5 2 2 6 2 3 2 2 2" xfId="33132"/>
    <cellStyle name="常规 5 2 2 6 2 3 2 3" xfId="20150"/>
    <cellStyle name="常规 5 2 2 6 2 3 2 4" xfId="27857"/>
    <cellStyle name="常规 5 2 2 6 2 3 3" xfId="14839"/>
    <cellStyle name="常规 5 2 2 6 2 3 3 2" xfId="33131"/>
    <cellStyle name="常规 5 2 2 6 2 3 4" xfId="20149"/>
    <cellStyle name="常规 5 2 2 6 2 3 5" xfId="24231"/>
    <cellStyle name="常规 5 2 2 6 2 4" xfId="3307"/>
    <cellStyle name="常规 5 2 2 6 2 4 2" xfId="8673"/>
    <cellStyle name="常规 5 2 2 6 2 4 2 2" xfId="14842"/>
    <cellStyle name="常规 5 2 2 6 2 4 2 2 2" xfId="33134"/>
    <cellStyle name="常规 5 2 2 6 2 4 2 3" xfId="20152"/>
    <cellStyle name="常规 5 2 2 6 2 4 2 4" xfId="27858"/>
    <cellStyle name="常规 5 2 2 6 2 4 3" xfId="14841"/>
    <cellStyle name="常规 5 2 2 6 2 4 3 2" xfId="33133"/>
    <cellStyle name="常规 5 2 2 6 2 4 4" xfId="20151"/>
    <cellStyle name="常规 5 2 2 6 2 4 5" xfId="24232"/>
    <cellStyle name="常规 5 2 2 6 2 5" xfId="8670"/>
    <cellStyle name="常规 5 2 2 6 2 5 2" xfId="14843"/>
    <cellStyle name="常规 5 2 2 6 2 5 2 2" xfId="33135"/>
    <cellStyle name="常规 5 2 2 6 2 5 3" xfId="20153"/>
    <cellStyle name="常规 5 2 2 6 2 5 4" xfId="27855"/>
    <cellStyle name="常规 5 2 2 6 2 6" xfId="14836"/>
    <cellStyle name="常规 5 2 2 6 2 6 2" xfId="33128"/>
    <cellStyle name="常规 5 2 2 6 2 7" xfId="20146"/>
    <cellStyle name="常规 5 2 2 6 2 8" xfId="24229"/>
    <cellStyle name="常规 5 2 2 6 3" xfId="3308"/>
    <cellStyle name="常规 5 2 2 6 3 2" xfId="8674"/>
    <cellStyle name="常规 5 2 2 6 3 2 2" xfId="14845"/>
    <cellStyle name="常规 5 2 2 6 3 2 2 2" xfId="33137"/>
    <cellStyle name="常规 5 2 2 6 3 2 3" xfId="20155"/>
    <cellStyle name="常规 5 2 2 6 3 2 4" xfId="27859"/>
    <cellStyle name="常规 5 2 2 6 3 3" xfId="14844"/>
    <cellStyle name="常规 5 2 2 6 3 3 2" xfId="33136"/>
    <cellStyle name="常规 5 2 2 6 3 4" xfId="20154"/>
    <cellStyle name="常规 5 2 2 6 3 5" xfId="24233"/>
    <cellStyle name="常规 5 2 2 6 4" xfId="3309"/>
    <cellStyle name="常规 5 2 2 6 4 2" xfId="8675"/>
    <cellStyle name="常规 5 2 2 6 4 2 2" xfId="14847"/>
    <cellStyle name="常规 5 2 2 6 4 2 2 2" xfId="33139"/>
    <cellStyle name="常规 5 2 2 6 4 2 3" xfId="20157"/>
    <cellStyle name="常规 5 2 2 6 4 2 4" xfId="27860"/>
    <cellStyle name="常规 5 2 2 6 4 3" xfId="14846"/>
    <cellStyle name="常规 5 2 2 6 4 3 2" xfId="33138"/>
    <cellStyle name="常规 5 2 2 6 4 4" xfId="20156"/>
    <cellStyle name="常规 5 2 2 6 4 5" xfId="24234"/>
    <cellStyle name="常规 5 2 2 6 5" xfId="8669"/>
    <cellStyle name="常规 5 2 2 6 5 2" xfId="14848"/>
    <cellStyle name="常规 5 2 2 6 5 2 2" xfId="33140"/>
    <cellStyle name="常规 5 2 2 6 5 3" xfId="20158"/>
    <cellStyle name="常规 5 2 2 6 5 4" xfId="27854"/>
    <cellStyle name="常规 5 2 2 6 6" xfId="14849"/>
    <cellStyle name="常规 5 2 2 6 6 2" xfId="20159"/>
    <cellStyle name="常规 5 2 2 6 6 3" xfId="33141"/>
    <cellStyle name="常规 5 2 2 6 7" xfId="14835"/>
    <cellStyle name="常规 5 2 2 6 7 2" xfId="33127"/>
    <cellStyle name="常规 5 2 2 6 8" xfId="20145"/>
    <cellStyle name="常规 5 2 2 6 9" xfId="24228"/>
    <cellStyle name="常规 5 2 2 7" xfId="3310"/>
    <cellStyle name="常规 5 2 2 7 2" xfId="3311"/>
    <cellStyle name="常规 5 2 2 7 2 2" xfId="8677"/>
    <cellStyle name="常规 5 2 2 7 2 2 2" xfId="14852"/>
    <cellStyle name="常规 5 2 2 7 2 2 2 2" xfId="33144"/>
    <cellStyle name="常规 5 2 2 7 2 2 3" xfId="20162"/>
    <cellStyle name="常规 5 2 2 7 2 2 4" xfId="27862"/>
    <cellStyle name="常规 5 2 2 7 2 3" xfId="14851"/>
    <cellStyle name="常规 5 2 2 7 2 3 2" xfId="33143"/>
    <cellStyle name="常规 5 2 2 7 2 4" xfId="20161"/>
    <cellStyle name="常规 5 2 2 7 2 5" xfId="24236"/>
    <cellStyle name="常规 5 2 2 7 3" xfId="3312"/>
    <cellStyle name="常规 5 2 2 7 3 2" xfId="8678"/>
    <cellStyle name="常规 5 2 2 7 3 2 2" xfId="14854"/>
    <cellStyle name="常规 5 2 2 7 3 2 2 2" xfId="33146"/>
    <cellStyle name="常规 5 2 2 7 3 2 3" xfId="20164"/>
    <cellStyle name="常规 5 2 2 7 3 2 4" xfId="27863"/>
    <cellStyle name="常规 5 2 2 7 3 3" xfId="14853"/>
    <cellStyle name="常规 5 2 2 7 3 3 2" xfId="33145"/>
    <cellStyle name="常规 5 2 2 7 3 4" xfId="20163"/>
    <cellStyle name="常规 5 2 2 7 3 5" xfId="24237"/>
    <cellStyle name="常规 5 2 2 7 4" xfId="3313"/>
    <cellStyle name="常规 5 2 2 7 4 2" xfId="8679"/>
    <cellStyle name="常规 5 2 2 7 4 2 2" xfId="14856"/>
    <cellStyle name="常规 5 2 2 7 4 2 2 2" xfId="33148"/>
    <cellStyle name="常规 5 2 2 7 4 2 3" xfId="20166"/>
    <cellStyle name="常规 5 2 2 7 4 2 4" xfId="27864"/>
    <cellStyle name="常规 5 2 2 7 4 3" xfId="14855"/>
    <cellStyle name="常规 5 2 2 7 4 3 2" xfId="33147"/>
    <cellStyle name="常规 5 2 2 7 4 4" xfId="20165"/>
    <cellStyle name="常规 5 2 2 7 4 5" xfId="24238"/>
    <cellStyle name="常规 5 2 2 7 5" xfId="8676"/>
    <cellStyle name="常规 5 2 2 7 5 2" xfId="14857"/>
    <cellStyle name="常规 5 2 2 7 5 2 2" xfId="33149"/>
    <cellStyle name="常规 5 2 2 7 5 3" xfId="20167"/>
    <cellStyle name="常规 5 2 2 7 5 4" xfId="27861"/>
    <cellStyle name="常规 5 2 2 7 6" xfId="14850"/>
    <cellStyle name="常规 5 2 2 7 6 2" xfId="33142"/>
    <cellStyle name="常规 5 2 2 7 7" xfId="20160"/>
    <cellStyle name="常规 5 2 2 7 8" xfId="24235"/>
    <cellStyle name="常规 5 2 2 8" xfId="3314"/>
    <cellStyle name="常规 5 2 2 8 2" xfId="8680"/>
    <cellStyle name="常规 5 2 2 8 2 2" xfId="14859"/>
    <cellStyle name="常规 5 2 2 8 2 2 2" xfId="33151"/>
    <cellStyle name="常规 5 2 2 8 2 3" xfId="20169"/>
    <cellStyle name="常规 5 2 2 8 2 4" xfId="27865"/>
    <cellStyle name="常规 5 2 2 8 3" xfId="14858"/>
    <cellStyle name="常规 5 2 2 8 3 2" xfId="33150"/>
    <cellStyle name="常规 5 2 2 8 4" xfId="20168"/>
    <cellStyle name="常规 5 2 2 8 5" xfId="24239"/>
    <cellStyle name="常规 5 2 2 9" xfId="3315"/>
    <cellStyle name="常规 5 2 2 9 2" xfId="8681"/>
    <cellStyle name="常规 5 2 2 9 2 2" xfId="14861"/>
    <cellStyle name="常规 5 2 2 9 2 2 2" xfId="33153"/>
    <cellStyle name="常规 5 2 2 9 2 3" xfId="20171"/>
    <cellStyle name="常规 5 2 2 9 2 4" xfId="27866"/>
    <cellStyle name="常规 5 2 2 9 3" xfId="14860"/>
    <cellStyle name="常规 5 2 2 9 3 2" xfId="33152"/>
    <cellStyle name="常规 5 2 2 9 4" xfId="20170"/>
    <cellStyle name="常规 5 2 2 9 5" xfId="24240"/>
    <cellStyle name="常规 5 2 3" xfId="3316"/>
    <cellStyle name="常规 5 2 3 2" xfId="14863"/>
    <cellStyle name="常规 5 2 3 2 2" xfId="20173"/>
    <cellStyle name="常规 5 2 3 2 3" xfId="33155"/>
    <cellStyle name="常规 5 2 3 3" xfId="14862"/>
    <cellStyle name="常规 5 2 3 3 2" xfId="33154"/>
    <cellStyle name="常规 5 2 3 4" xfId="20172"/>
    <cellStyle name="常规 5 2 3 5" xfId="24241"/>
    <cellStyle name="常规 5 2 4" xfId="3317"/>
    <cellStyle name="常规 5 2 4 10" xfId="14864"/>
    <cellStyle name="常规 5 2 4 10 2" xfId="33156"/>
    <cellStyle name="常规 5 2 4 11" xfId="20174"/>
    <cellStyle name="常规 5 2 4 12" xfId="24242"/>
    <cellStyle name="常规 5 2 4 2" xfId="3318"/>
    <cellStyle name="常规 5 2 4 2 2" xfId="3319"/>
    <cellStyle name="常规 5 2 4 2 2 2" xfId="8684"/>
    <cellStyle name="常规 5 2 4 2 2 2 2" xfId="14867"/>
    <cellStyle name="常规 5 2 4 2 2 2 2 2" xfId="33159"/>
    <cellStyle name="常规 5 2 4 2 2 2 3" xfId="20177"/>
    <cellStyle name="常规 5 2 4 2 2 2 4" xfId="27869"/>
    <cellStyle name="常规 5 2 4 2 2 3" xfId="14866"/>
    <cellStyle name="常规 5 2 4 2 2 3 2" xfId="33158"/>
    <cellStyle name="常规 5 2 4 2 2 4" xfId="20176"/>
    <cellStyle name="常规 5 2 4 2 2 5" xfId="24244"/>
    <cellStyle name="常规 5 2 4 2 3" xfId="8683"/>
    <cellStyle name="常规 5 2 4 2 3 2" xfId="14868"/>
    <cellStyle name="常规 5 2 4 2 3 2 2" xfId="33160"/>
    <cellStyle name="常规 5 2 4 2 3 3" xfId="20178"/>
    <cellStyle name="常规 5 2 4 2 3 4" xfId="27868"/>
    <cellStyle name="常规 5 2 4 2 4" xfId="14869"/>
    <cellStyle name="常规 5 2 4 2 4 2" xfId="20179"/>
    <cellStyle name="常规 5 2 4 2 4 3" xfId="33161"/>
    <cellStyle name="常规 5 2 4 2 5" xfId="14865"/>
    <cellStyle name="常规 5 2 4 2 5 2" xfId="33157"/>
    <cellStyle name="常规 5 2 4 2 6" xfId="20175"/>
    <cellStyle name="常规 5 2 4 2 7" xfId="24243"/>
    <cellStyle name="常规 5 2 4 3" xfId="3320"/>
    <cellStyle name="常规 5 2 4 3 2" xfId="3321"/>
    <cellStyle name="常规 5 2 4 3 2 2" xfId="8686"/>
    <cellStyle name="常规 5 2 4 3 2 2 2" xfId="14872"/>
    <cellStyle name="常规 5 2 4 3 2 2 2 2" xfId="33164"/>
    <cellStyle name="常规 5 2 4 3 2 2 3" xfId="20182"/>
    <cellStyle name="常规 5 2 4 3 2 2 4" xfId="27871"/>
    <cellStyle name="常规 5 2 4 3 2 3" xfId="14871"/>
    <cellStyle name="常规 5 2 4 3 2 3 2" xfId="33163"/>
    <cellStyle name="常规 5 2 4 3 2 4" xfId="20181"/>
    <cellStyle name="常规 5 2 4 3 2 5" xfId="24246"/>
    <cellStyle name="常规 5 2 4 3 3" xfId="8685"/>
    <cellStyle name="常规 5 2 4 3 3 2" xfId="14873"/>
    <cellStyle name="常规 5 2 4 3 3 2 2" xfId="33165"/>
    <cellStyle name="常规 5 2 4 3 3 3" xfId="20183"/>
    <cellStyle name="常规 5 2 4 3 3 4" xfId="27870"/>
    <cellStyle name="常规 5 2 4 3 4" xfId="14874"/>
    <cellStyle name="常规 5 2 4 3 4 2" xfId="20184"/>
    <cellStyle name="常规 5 2 4 3 4 3" xfId="33166"/>
    <cellStyle name="常规 5 2 4 3 5" xfId="14870"/>
    <cellStyle name="常规 5 2 4 3 5 2" xfId="33162"/>
    <cellStyle name="常规 5 2 4 3 6" xfId="20180"/>
    <cellStyle name="常规 5 2 4 3 7" xfId="24245"/>
    <cellStyle name="常规 5 2 4 4" xfId="3322"/>
    <cellStyle name="常规 5 2 4 4 2" xfId="3323"/>
    <cellStyle name="常规 5 2 4 4 2 2" xfId="3324"/>
    <cellStyle name="常规 5 2 4 4 2 2 2" xfId="8689"/>
    <cellStyle name="常规 5 2 4 4 2 2 2 2" xfId="14878"/>
    <cellStyle name="常规 5 2 4 4 2 2 2 2 2" xfId="33170"/>
    <cellStyle name="常规 5 2 4 4 2 2 2 3" xfId="20188"/>
    <cellStyle name="常规 5 2 4 4 2 2 2 4" xfId="27874"/>
    <cellStyle name="常规 5 2 4 4 2 2 3" xfId="14877"/>
    <cellStyle name="常规 5 2 4 4 2 2 3 2" xfId="33169"/>
    <cellStyle name="常规 5 2 4 4 2 2 4" xfId="20187"/>
    <cellStyle name="常规 5 2 4 4 2 2 5" xfId="24249"/>
    <cellStyle name="常规 5 2 4 4 2 3" xfId="3325"/>
    <cellStyle name="常规 5 2 4 4 2 3 2" xfId="8690"/>
    <cellStyle name="常规 5 2 4 4 2 3 2 2" xfId="14880"/>
    <cellStyle name="常规 5 2 4 4 2 3 2 2 2" xfId="33172"/>
    <cellStyle name="常规 5 2 4 4 2 3 2 3" xfId="20190"/>
    <cellStyle name="常规 5 2 4 4 2 3 2 4" xfId="27875"/>
    <cellStyle name="常规 5 2 4 4 2 3 3" xfId="14879"/>
    <cellStyle name="常规 5 2 4 4 2 3 3 2" xfId="33171"/>
    <cellStyle name="常规 5 2 4 4 2 3 4" xfId="20189"/>
    <cellStyle name="常规 5 2 4 4 2 3 5" xfId="24250"/>
    <cellStyle name="常规 5 2 4 4 2 4" xfId="3326"/>
    <cellStyle name="常规 5 2 4 4 2 4 2" xfId="8691"/>
    <cellStyle name="常规 5 2 4 4 2 4 2 2" xfId="14882"/>
    <cellStyle name="常规 5 2 4 4 2 4 2 2 2" xfId="33174"/>
    <cellStyle name="常规 5 2 4 4 2 4 2 3" xfId="20192"/>
    <cellStyle name="常规 5 2 4 4 2 4 2 4" xfId="27876"/>
    <cellStyle name="常规 5 2 4 4 2 4 3" xfId="14881"/>
    <cellStyle name="常规 5 2 4 4 2 4 3 2" xfId="33173"/>
    <cellStyle name="常规 5 2 4 4 2 4 4" xfId="20191"/>
    <cellStyle name="常规 5 2 4 4 2 4 5" xfId="24251"/>
    <cellStyle name="常规 5 2 4 4 2 5" xfId="8688"/>
    <cellStyle name="常规 5 2 4 4 2 5 2" xfId="14883"/>
    <cellStyle name="常规 5 2 4 4 2 5 2 2" xfId="33175"/>
    <cellStyle name="常规 5 2 4 4 2 5 3" xfId="20193"/>
    <cellStyle name="常规 5 2 4 4 2 5 4" xfId="27873"/>
    <cellStyle name="常规 5 2 4 4 2 6" xfId="14876"/>
    <cellStyle name="常规 5 2 4 4 2 6 2" xfId="33168"/>
    <cellStyle name="常规 5 2 4 4 2 7" xfId="20186"/>
    <cellStyle name="常规 5 2 4 4 2 8" xfId="24248"/>
    <cellStyle name="常规 5 2 4 4 3" xfId="3327"/>
    <cellStyle name="常规 5 2 4 4 3 2" xfId="8692"/>
    <cellStyle name="常规 5 2 4 4 3 2 2" xfId="14885"/>
    <cellStyle name="常规 5 2 4 4 3 2 2 2" xfId="33177"/>
    <cellStyle name="常规 5 2 4 4 3 2 3" xfId="20195"/>
    <cellStyle name="常规 5 2 4 4 3 2 4" xfId="27877"/>
    <cellStyle name="常规 5 2 4 4 3 3" xfId="14884"/>
    <cellStyle name="常规 5 2 4 4 3 3 2" xfId="33176"/>
    <cellStyle name="常规 5 2 4 4 3 4" xfId="20194"/>
    <cellStyle name="常规 5 2 4 4 3 5" xfId="24252"/>
    <cellStyle name="常规 5 2 4 4 4" xfId="3328"/>
    <cellStyle name="常规 5 2 4 4 4 2" xfId="8693"/>
    <cellStyle name="常规 5 2 4 4 4 2 2" xfId="14887"/>
    <cellStyle name="常规 5 2 4 4 4 2 2 2" xfId="33179"/>
    <cellStyle name="常规 5 2 4 4 4 2 3" xfId="20197"/>
    <cellStyle name="常规 5 2 4 4 4 2 4" xfId="27878"/>
    <cellStyle name="常规 5 2 4 4 4 3" xfId="14886"/>
    <cellStyle name="常规 5 2 4 4 4 3 2" xfId="33178"/>
    <cellStyle name="常规 5 2 4 4 4 4" xfId="20196"/>
    <cellStyle name="常规 5 2 4 4 4 5" xfId="24253"/>
    <cellStyle name="常规 5 2 4 4 5" xfId="8687"/>
    <cellStyle name="常规 5 2 4 4 5 2" xfId="14888"/>
    <cellStyle name="常规 5 2 4 4 5 2 2" xfId="33180"/>
    <cellStyle name="常规 5 2 4 4 5 3" xfId="20198"/>
    <cellStyle name="常规 5 2 4 4 5 4" xfId="27872"/>
    <cellStyle name="常规 5 2 4 4 6" xfId="14889"/>
    <cellStyle name="常规 5 2 4 4 6 2" xfId="20199"/>
    <cellStyle name="常规 5 2 4 4 6 3" xfId="33181"/>
    <cellStyle name="常规 5 2 4 4 7" xfId="14875"/>
    <cellStyle name="常规 5 2 4 4 7 2" xfId="33167"/>
    <cellStyle name="常规 5 2 4 4 8" xfId="20185"/>
    <cellStyle name="常规 5 2 4 4 9" xfId="24247"/>
    <cellStyle name="常规 5 2 4 5" xfId="3329"/>
    <cellStyle name="常规 5 2 4 5 2" xfId="3330"/>
    <cellStyle name="常规 5 2 4 5 2 2" xfId="8695"/>
    <cellStyle name="常规 5 2 4 5 2 2 2" xfId="14892"/>
    <cellStyle name="常规 5 2 4 5 2 2 2 2" xfId="33184"/>
    <cellStyle name="常规 5 2 4 5 2 2 3" xfId="20202"/>
    <cellStyle name="常规 5 2 4 5 2 2 4" xfId="27880"/>
    <cellStyle name="常规 5 2 4 5 2 3" xfId="14891"/>
    <cellStyle name="常规 5 2 4 5 2 3 2" xfId="33183"/>
    <cellStyle name="常规 5 2 4 5 2 4" xfId="20201"/>
    <cellStyle name="常规 5 2 4 5 2 5" xfId="24255"/>
    <cellStyle name="常规 5 2 4 5 3" xfId="3331"/>
    <cellStyle name="常规 5 2 4 5 3 2" xfId="8696"/>
    <cellStyle name="常规 5 2 4 5 3 2 2" xfId="14894"/>
    <cellStyle name="常规 5 2 4 5 3 2 2 2" xfId="33186"/>
    <cellStyle name="常规 5 2 4 5 3 2 3" xfId="20204"/>
    <cellStyle name="常规 5 2 4 5 3 2 4" xfId="27881"/>
    <cellStyle name="常规 5 2 4 5 3 3" xfId="14893"/>
    <cellStyle name="常规 5 2 4 5 3 3 2" xfId="33185"/>
    <cellStyle name="常规 5 2 4 5 3 4" xfId="20203"/>
    <cellStyle name="常规 5 2 4 5 3 5" xfId="24256"/>
    <cellStyle name="常规 5 2 4 5 4" xfId="8694"/>
    <cellStyle name="常规 5 2 4 5 4 2" xfId="14895"/>
    <cellStyle name="常规 5 2 4 5 4 2 2" xfId="33187"/>
    <cellStyle name="常规 5 2 4 5 4 3" xfId="20205"/>
    <cellStyle name="常规 5 2 4 5 4 4" xfId="27879"/>
    <cellStyle name="常规 5 2 4 5 5" xfId="14890"/>
    <cellStyle name="常规 5 2 4 5 5 2" xfId="33182"/>
    <cellStyle name="常规 5 2 4 5 6" xfId="20200"/>
    <cellStyle name="常规 5 2 4 5 7" xfId="24254"/>
    <cellStyle name="常规 5 2 4 6" xfId="3332"/>
    <cellStyle name="常规 5 2 4 6 2" xfId="8697"/>
    <cellStyle name="常规 5 2 4 6 2 2" xfId="14897"/>
    <cellStyle name="常规 5 2 4 6 2 2 2" xfId="33189"/>
    <cellStyle name="常规 5 2 4 6 2 3" xfId="20207"/>
    <cellStyle name="常规 5 2 4 6 2 4" xfId="27882"/>
    <cellStyle name="常规 5 2 4 6 3" xfId="14896"/>
    <cellStyle name="常规 5 2 4 6 3 2" xfId="33188"/>
    <cellStyle name="常规 5 2 4 6 4" xfId="20206"/>
    <cellStyle name="常规 5 2 4 6 5" xfId="24257"/>
    <cellStyle name="常规 5 2 4 7" xfId="3333"/>
    <cellStyle name="常规 5 2 4 7 2" xfId="8698"/>
    <cellStyle name="常规 5 2 4 7 2 2" xfId="14899"/>
    <cellStyle name="常规 5 2 4 7 2 2 2" xfId="33191"/>
    <cellStyle name="常规 5 2 4 7 2 3" xfId="20209"/>
    <cellStyle name="常规 5 2 4 7 2 4" xfId="27883"/>
    <cellStyle name="常规 5 2 4 7 3" xfId="14898"/>
    <cellStyle name="常规 5 2 4 7 3 2" xfId="33190"/>
    <cellStyle name="常规 5 2 4 7 4" xfId="20208"/>
    <cellStyle name="常规 5 2 4 7 5" xfId="24258"/>
    <cellStyle name="常规 5 2 4 8" xfId="8682"/>
    <cellStyle name="常规 5 2 4 8 2" xfId="14900"/>
    <cellStyle name="常规 5 2 4 8 2 2" xfId="33192"/>
    <cellStyle name="常规 5 2 4 8 3" xfId="20210"/>
    <cellStyle name="常规 5 2 4 8 4" xfId="27867"/>
    <cellStyle name="常规 5 2 4 9" xfId="14901"/>
    <cellStyle name="常规 5 2 4 9 2" xfId="20211"/>
    <cellStyle name="常规 5 2 4 9 3" xfId="33193"/>
    <cellStyle name="常规 5 2 5" xfId="3334"/>
    <cellStyle name="常规 5 2 5 2" xfId="3335"/>
    <cellStyle name="常规 5 2 5 2 2" xfId="3336"/>
    <cellStyle name="常规 5 2 5 2 2 2" xfId="8701"/>
    <cellStyle name="常规 5 2 5 2 2 2 2" xfId="14905"/>
    <cellStyle name="常规 5 2 5 2 2 2 2 2" xfId="33197"/>
    <cellStyle name="常规 5 2 5 2 2 2 3" xfId="20215"/>
    <cellStyle name="常规 5 2 5 2 2 2 4" xfId="27886"/>
    <cellStyle name="常规 5 2 5 2 2 3" xfId="14904"/>
    <cellStyle name="常规 5 2 5 2 2 3 2" xfId="33196"/>
    <cellStyle name="常规 5 2 5 2 2 4" xfId="20214"/>
    <cellStyle name="常规 5 2 5 2 2 5" xfId="24261"/>
    <cellStyle name="常规 5 2 5 2 3" xfId="3337"/>
    <cellStyle name="常规 5 2 5 2 3 2" xfId="8702"/>
    <cellStyle name="常规 5 2 5 2 3 2 2" xfId="14907"/>
    <cellStyle name="常规 5 2 5 2 3 2 2 2" xfId="33199"/>
    <cellStyle name="常规 5 2 5 2 3 2 3" xfId="20217"/>
    <cellStyle name="常规 5 2 5 2 3 2 4" xfId="27887"/>
    <cellStyle name="常规 5 2 5 2 3 3" xfId="14906"/>
    <cellStyle name="常规 5 2 5 2 3 3 2" xfId="33198"/>
    <cellStyle name="常规 5 2 5 2 3 4" xfId="20216"/>
    <cellStyle name="常规 5 2 5 2 3 5" xfId="24262"/>
    <cellStyle name="常规 5 2 5 2 4" xfId="3338"/>
    <cellStyle name="常规 5 2 5 2 4 2" xfId="8703"/>
    <cellStyle name="常规 5 2 5 2 4 2 2" xfId="14909"/>
    <cellStyle name="常规 5 2 5 2 4 2 2 2" xfId="33201"/>
    <cellStyle name="常规 5 2 5 2 4 2 3" xfId="20219"/>
    <cellStyle name="常规 5 2 5 2 4 2 4" xfId="27888"/>
    <cellStyle name="常规 5 2 5 2 4 3" xfId="14908"/>
    <cellStyle name="常规 5 2 5 2 4 3 2" xfId="33200"/>
    <cellStyle name="常规 5 2 5 2 4 4" xfId="20218"/>
    <cellStyle name="常规 5 2 5 2 4 5" xfId="24263"/>
    <cellStyle name="常规 5 2 5 2 5" xfId="8700"/>
    <cellStyle name="常规 5 2 5 2 5 2" xfId="14910"/>
    <cellStyle name="常规 5 2 5 2 5 2 2" xfId="33202"/>
    <cellStyle name="常规 5 2 5 2 5 3" xfId="20220"/>
    <cellStyle name="常规 5 2 5 2 5 4" xfId="27885"/>
    <cellStyle name="常规 5 2 5 2 6" xfId="14903"/>
    <cellStyle name="常规 5 2 5 2 6 2" xfId="33195"/>
    <cellStyle name="常规 5 2 5 2 7" xfId="20213"/>
    <cellStyle name="常规 5 2 5 2 8" xfId="24260"/>
    <cellStyle name="常规 5 2 5 3" xfId="3339"/>
    <cellStyle name="常规 5 2 5 3 2" xfId="8704"/>
    <cellStyle name="常规 5 2 5 3 2 2" xfId="14912"/>
    <cellStyle name="常规 5 2 5 3 2 2 2" xfId="33204"/>
    <cellStyle name="常规 5 2 5 3 2 3" xfId="20222"/>
    <cellStyle name="常规 5 2 5 3 2 4" xfId="27889"/>
    <cellStyle name="常规 5 2 5 3 3" xfId="14911"/>
    <cellStyle name="常规 5 2 5 3 3 2" xfId="33203"/>
    <cellStyle name="常规 5 2 5 3 4" xfId="20221"/>
    <cellStyle name="常规 5 2 5 3 5" xfId="24264"/>
    <cellStyle name="常规 5 2 5 4" xfId="3340"/>
    <cellStyle name="常规 5 2 5 4 2" xfId="8705"/>
    <cellStyle name="常规 5 2 5 4 2 2" xfId="14914"/>
    <cellStyle name="常规 5 2 5 4 2 2 2" xfId="33206"/>
    <cellStyle name="常规 5 2 5 4 2 3" xfId="20224"/>
    <cellStyle name="常规 5 2 5 4 2 4" xfId="27890"/>
    <cellStyle name="常规 5 2 5 4 3" xfId="14913"/>
    <cellStyle name="常规 5 2 5 4 3 2" xfId="33205"/>
    <cellStyle name="常规 5 2 5 4 4" xfId="20223"/>
    <cellStyle name="常规 5 2 5 4 5" xfId="24265"/>
    <cellStyle name="常规 5 2 5 5" xfId="8699"/>
    <cellStyle name="常规 5 2 5 5 2" xfId="14915"/>
    <cellStyle name="常规 5 2 5 5 2 2" xfId="33207"/>
    <cellStyle name="常规 5 2 5 5 3" xfId="20225"/>
    <cellStyle name="常规 5 2 5 5 4" xfId="27884"/>
    <cellStyle name="常规 5 2 5 6" xfId="14916"/>
    <cellStyle name="常规 5 2 5 6 2" xfId="20226"/>
    <cellStyle name="常规 5 2 5 6 3" xfId="33208"/>
    <cellStyle name="常规 5 2 5 7" xfId="14902"/>
    <cellStyle name="常规 5 2 5 7 2" xfId="33194"/>
    <cellStyle name="常规 5 2 5 8" xfId="20212"/>
    <cellStyle name="常规 5 2 5 9" xfId="24259"/>
    <cellStyle name="常规 5 2 6" xfId="3341"/>
    <cellStyle name="常规 5 2 6 2" xfId="3342"/>
    <cellStyle name="常规 5 2 6 2 2" xfId="3343"/>
    <cellStyle name="常规 5 2 6 2 2 2" xfId="8708"/>
    <cellStyle name="常规 5 2 6 2 2 2 2" xfId="14920"/>
    <cellStyle name="常规 5 2 6 2 2 2 2 2" xfId="33212"/>
    <cellStyle name="常规 5 2 6 2 2 2 3" xfId="20230"/>
    <cellStyle name="常规 5 2 6 2 2 2 4" xfId="27893"/>
    <cellStyle name="常规 5 2 6 2 2 3" xfId="14919"/>
    <cellStyle name="常规 5 2 6 2 2 3 2" xfId="33211"/>
    <cellStyle name="常规 5 2 6 2 2 4" xfId="20229"/>
    <cellStyle name="常规 5 2 6 2 2 5" xfId="24268"/>
    <cellStyle name="常规 5 2 6 2 3" xfId="3344"/>
    <cellStyle name="常规 5 2 6 2 3 2" xfId="8709"/>
    <cellStyle name="常规 5 2 6 2 3 2 2" xfId="14922"/>
    <cellStyle name="常规 5 2 6 2 3 2 2 2" xfId="33214"/>
    <cellStyle name="常规 5 2 6 2 3 2 3" xfId="20232"/>
    <cellStyle name="常规 5 2 6 2 3 2 4" xfId="27894"/>
    <cellStyle name="常规 5 2 6 2 3 3" xfId="14921"/>
    <cellStyle name="常规 5 2 6 2 3 3 2" xfId="33213"/>
    <cellStyle name="常规 5 2 6 2 3 4" xfId="20231"/>
    <cellStyle name="常规 5 2 6 2 3 5" xfId="24269"/>
    <cellStyle name="常规 5 2 6 2 4" xfId="3345"/>
    <cellStyle name="常规 5 2 6 2 4 2" xfId="8710"/>
    <cellStyle name="常规 5 2 6 2 4 2 2" xfId="14924"/>
    <cellStyle name="常规 5 2 6 2 4 2 2 2" xfId="33216"/>
    <cellStyle name="常规 5 2 6 2 4 2 3" xfId="20234"/>
    <cellStyle name="常规 5 2 6 2 4 2 4" xfId="27895"/>
    <cellStyle name="常规 5 2 6 2 4 3" xfId="14923"/>
    <cellStyle name="常规 5 2 6 2 4 3 2" xfId="33215"/>
    <cellStyle name="常规 5 2 6 2 4 4" xfId="20233"/>
    <cellStyle name="常规 5 2 6 2 4 5" xfId="24270"/>
    <cellStyle name="常规 5 2 6 2 5" xfId="8707"/>
    <cellStyle name="常规 5 2 6 2 5 2" xfId="14925"/>
    <cellStyle name="常规 5 2 6 2 5 2 2" xfId="33217"/>
    <cellStyle name="常规 5 2 6 2 5 3" xfId="20235"/>
    <cellStyle name="常规 5 2 6 2 5 4" xfId="27892"/>
    <cellStyle name="常规 5 2 6 2 6" xfId="14918"/>
    <cellStyle name="常规 5 2 6 2 6 2" xfId="33210"/>
    <cellStyle name="常规 5 2 6 2 7" xfId="20228"/>
    <cellStyle name="常规 5 2 6 2 8" xfId="24267"/>
    <cellStyle name="常规 5 2 6 3" xfId="3346"/>
    <cellStyle name="常规 5 2 6 3 2" xfId="8711"/>
    <cellStyle name="常规 5 2 6 3 2 2" xfId="14927"/>
    <cellStyle name="常规 5 2 6 3 2 2 2" xfId="33219"/>
    <cellStyle name="常规 5 2 6 3 2 3" xfId="20237"/>
    <cellStyle name="常规 5 2 6 3 2 4" xfId="27896"/>
    <cellStyle name="常规 5 2 6 3 3" xfId="14926"/>
    <cellStyle name="常规 5 2 6 3 3 2" xfId="33218"/>
    <cellStyle name="常规 5 2 6 3 4" xfId="20236"/>
    <cellStyle name="常规 5 2 6 3 5" xfId="24271"/>
    <cellStyle name="常规 5 2 6 4" xfId="3347"/>
    <cellStyle name="常规 5 2 6 4 2" xfId="8712"/>
    <cellStyle name="常规 5 2 6 4 2 2" xfId="14929"/>
    <cellStyle name="常规 5 2 6 4 2 2 2" xfId="33221"/>
    <cellStyle name="常规 5 2 6 4 2 3" xfId="20239"/>
    <cellStyle name="常规 5 2 6 4 2 4" xfId="27897"/>
    <cellStyle name="常规 5 2 6 4 3" xfId="14928"/>
    <cellStyle name="常规 5 2 6 4 3 2" xfId="33220"/>
    <cellStyle name="常规 5 2 6 4 4" xfId="20238"/>
    <cellStyle name="常规 5 2 6 4 5" xfId="24272"/>
    <cellStyle name="常规 5 2 6 5" xfId="8706"/>
    <cellStyle name="常规 5 2 6 5 2" xfId="14930"/>
    <cellStyle name="常规 5 2 6 5 2 2" xfId="33222"/>
    <cellStyle name="常规 5 2 6 5 3" xfId="20240"/>
    <cellStyle name="常规 5 2 6 5 4" xfId="27891"/>
    <cellStyle name="常规 5 2 6 6" xfId="14931"/>
    <cellStyle name="常规 5 2 6 6 2" xfId="20241"/>
    <cellStyle name="常规 5 2 6 6 3" xfId="33223"/>
    <cellStyle name="常规 5 2 6 7" xfId="14917"/>
    <cellStyle name="常规 5 2 6 7 2" xfId="33209"/>
    <cellStyle name="常规 5 2 6 8" xfId="20227"/>
    <cellStyle name="常规 5 2 6 9" xfId="24266"/>
    <cellStyle name="常规 5 2 7" xfId="3348"/>
    <cellStyle name="常规 5 2 7 2" xfId="3349"/>
    <cellStyle name="常规 5 2 7 2 2" xfId="3350"/>
    <cellStyle name="常规 5 2 7 2 2 2" xfId="8715"/>
    <cellStyle name="常规 5 2 7 2 2 2 2" xfId="14935"/>
    <cellStyle name="常规 5 2 7 2 2 2 2 2" xfId="33227"/>
    <cellStyle name="常规 5 2 7 2 2 2 3" xfId="20245"/>
    <cellStyle name="常规 5 2 7 2 2 2 4" xfId="27900"/>
    <cellStyle name="常规 5 2 7 2 2 3" xfId="14934"/>
    <cellStyle name="常规 5 2 7 2 2 3 2" xfId="33226"/>
    <cellStyle name="常规 5 2 7 2 2 4" xfId="20244"/>
    <cellStyle name="常规 5 2 7 2 2 5" xfId="24275"/>
    <cellStyle name="常规 5 2 7 2 3" xfId="3351"/>
    <cellStyle name="常规 5 2 7 2 3 2" xfId="8716"/>
    <cellStyle name="常规 5 2 7 2 3 2 2" xfId="14937"/>
    <cellStyle name="常规 5 2 7 2 3 2 2 2" xfId="33229"/>
    <cellStyle name="常规 5 2 7 2 3 2 3" xfId="20247"/>
    <cellStyle name="常规 5 2 7 2 3 2 4" xfId="27901"/>
    <cellStyle name="常规 5 2 7 2 3 3" xfId="14936"/>
    <cellStyle name="常规 5 2 7 2 3 3 2" xfId="33228"/>
    <cellStyle name="常规 5 2 7 2 3 4" xfId="20246"/>
    <cellStyle name="常规 5 2 7 2 3 5" xfId="24276"/>
    <cellStyle name="常规 5 2 7 2 4" xfId="3352"/>
    <cellStyle name="常规 5 2 7 2 4 2" xfId="8717"/>
    <cellStyle name="常规 5 2 7 2 4 2 2" xfId="14939"/>
    <cellStyle name="常规 5 2 7 2 4 2 2 2" xfId="33231"/>
    <cellStyle name="常规 5 2 7 2 4 2 3" xfId="20249"/>
    <cellStyle name="常规 5 2 7 2 4 2 4" xfId="27902"/>
    <cellStyle name="常规 5 2 7 2 4 3" xfId="14938"/>
    <cellStyle name="常规 5 2 7 2 4 3 2" xfId="33230"/>
    <cellStyle name="常规 5 2 7 2 4 4" xfId="20248"/>
    <cellStyle name="常规 5 2 7 2 4 5" xfId="24277"/>
    <cellStyle name="常规 5 2 7 2 5" xfId="8714"/>
    <cellStyle name="常规 5 2 7 2 5 2" xfId="14940"/>
    <cellStyle name="常规 5 2 7 2 5 2 2" xfId="33232"/>
    <cellStyle name="常规 5 2 7 2 5 3" xfId="20250"/>
    <cellStyle name="常规 5 2 7 2 5 4" xfId="27899"/>
    <cellStyle name="常规 5 2 7 2 6" xfId="14933"/>
    <cellStyle name="常规 5 2 7 2 6 2" xfId="33225"/>
    <cellStyle name="常规 5 2 7 2 7" xfId="20243"/>
    <cellStyle name="常规 5 2 7 2 8" xfId="24274"/>
    <cellStyle name="常规 5 2 7 3" xfId="3353"/>
    <cellStyle name="常规 5 2 7 3 2" xfId="8718"/>
    <cellStyle name="常规 5 2 7 3 2 2" xfId="14942"/>
    <cellStyle name="常规 5 2 7 3 2 2 2" xfId="33234"/>
    <cellStyle name="常规 5 2 7 3 2 3" xfId="20252"/>
    <cellStyle name="常规 5 2 7 3 2 4" xfId="27903"/>
    <cellStyle name="常规 5 2 7 3 3" xfId="14941"/>
    <cellStyle name="常规 5 2 7 3 3 2" xfId="33233"/>
    <cellStyle name="常规 5 2 7 3 4" xfId="20251"/>
    <cellStyle name="常规 5 2 7 3 5" xfId="24278"/>
    <cellStyle name="常规 5 2 7 4" xfId="3354"/>
    <cellStyle name="常规 5 2 7 4 2" xfId="8719"/>
    <cellStyle name="常规 5 2 7 4 2 2" xfId="14944"/>
    <cellStyle name="常规 5 2 7 4 2 2 2" xfId="33236"/>
    <cellStyle name="常规 5 2 7 4 2 3" xfId="20254"/>
    <cellStyle name="常规 5 2 7 4 2 4" xfId="27904"/>
    <cellStyle name="常规 5 2 7 4 3" xfId="14943"/>
    <cellStyle name="常规 5 2 7 4 3 2" xfId="33235"/>
    <cellStyle name="常规 5 2 7 4 4" xfId="20253"/>
    <cellStyle name="常规 5 2 7 4 5" xfId="24279"/>
    <cellStyle name="常规 5 2 7 5" xfId="8713"/>
    <cellStyle name="常规 5 2 7 5 2" xfId="14945"/>
    <cellStyle name="常规 5 2 7 5 2 2" xfId="33237"/>
    <cellStyle name="常规 5 2 7 5 3" xfId="20255"/>
    <cellStyle name="常规 5 2 7 5 4" xfId="27898"/>
    <cellStyle name="常规 5 2 7 6" xfId="14946"/>
    <cellStyle name="常规 5 2 7 6 2" xfId="20256"/>
    <cellStyle name="常规 5 2 7 6 3" xfId="33238"/>
    <cellStyle name="常规 5 2 7 7" xfId="14932"/>
    <cellStyle name="常规 5 2 7 7 2" xfId="33224"/>
    <cellStyle name="常规 5 2 7 8" xfId="20242"/>
    <cellStyle name="常规 5 2 7 9" xfId="24273"/>
    <cellStyle name="常规 5 2 8" xfId="3355"/>
    <cellStyle name="常规 5 2 8 2" xfId="3356"/>
    <cellStyle name="常规 5 2 8 2 2" xfId="3357"/>
    <cellStyle name="常规 5 2 8 2 2 2" xfId="8722"/>
    <cellStyle name="常规 5 2 8 2 2 2 2" xfId="14950"/>
    <cellStyle name="常规 5 2 8 2 2 2 2 2" xfId="33242"/>
    <cellStyle name="常规 5 2 8 2 2 2 3" xfId="20260"/>
    <cellStyle name="常规 5 2 8 2 2 2 4" xfId="27907"/>
    <cellStyle name="常规 5 2 8 2 2 3" xfId="14949"/>
    <cellStyle name="常规 5 2 8 2 2 3 2" xfId="33241"/>
    <cellStyle name="常规 5 2 8 2 2 4" xfId="20259"/>
    <cellStyle name="常规 5 2 8 2 2 5" xfId="24282"/>
    <cellStyle name="常规 5 2 8 2 3" xfId="3358"/>
    <cellStyle name="常规 5 2 8 2 3 2" xfId="8723"/>
    <cellStyle name="常规 5 2 8 2 3 2 2" xfId="14952"/>
    <cellStyle name="常规 5 2 8 2 3 2 2 2" xfId="33244"/>
    <cellStyle name="常规 5 2 8 2 3 2 3" xfId="20262"/>
    <cellStyle name="常规 5 2 8 2 3 2 4" xfId="27908"/>
    <cellStyle name="常规 5 2 8 2 3 3" xfId="14951"/>
    <cellStyle name="常规 5 2 8 2 3 3 2" xfId="33243"/>
    <cellStyle name="常规 5 2 8 2 3 4" xfId="20261"/>
    <cellStyle name="常规 5 2 8 2 3 5" xfId="24283"/>
    <cellStyle name="常规 5 2 8 2 4" xfId="3359"/>
    <cellStyle name="常规 5 2 8 2 4 2" xfId="8724"/>
    <cellStyle name="常规 5 2 8 2 4 2 2" xfId="14954"/>
    <cellStyle name="常规 5 2 8 2 4 2 2 2" xfId="33246"/>
    <cellStyle name="常规 5 2 8 2 4 2 3" xfId="20264"/>
    <cellStyle name="常规 5 2 8 2 4 2 4" xfId="27909"/>
    <cellStyle name="常规 5 2 8 2 4 3" xfId="14953"/>
    <cellStyle name="常规 5 2 8 2 4 3 2" xfId="33245"/>
    <cellStyle name="常规 5 2 8 2 4 4" xfId="20263"/>
    <cellStyle name="常规 5 2 8 2 4 5" xfId="24284"/>
    <cellStyle name="常规 5 2 8 2 5" xfId="8721"/>
    <cellStyle name="常规 5 2 8 2 5 2" xfId="14955"/>
    <cellStyle name="常规 5 2 8 2 5 2 2" xfId="33247"/>
    <cellStyle name="常规 5 2 8 2 5 3" xfId="20265"/>
    <cellStyle name="常规 5 2 8 2 5 4" xfId="27906"/>
    <cellStyle name="常规 5 2 8 2 6" xfId="14948"/>
    <cellStyle name="常规 5 2 8 2 6 2" xfId="33240"/>
    <cellStyle name="常规 5 2 8 2 7" xfId="20258"/>
    <cellStyle name="常规 5 2 8 2 8" xfId="24281"/>
    <cellStyle name="常规 5 2 8 3" xfId="3360"/>
    <cellStyle name="常规 5 2 8 3 2" xfId="8725"/>
    <cellStyle name="常规 5 2 8 3 2 2" xfId="14957"/>
    <cellStyle name="常规 5 2 8 3 2 2 2" xfId="33249"/>
    <cellStyle name="常规 5 2 8 3 2 3" xfId="20267"/>
    <cellStyle name="常规 5 2 8 3 2 4" xfId="27910"/>
    <cellStyle name="常规 5 2 8 3 3" xfId="14956"/>
    <cellStyle name="常规 5 2 8 3 3 2" xfId="33248"/>
    <cellStyle name="常规 5 2 8 3 4" xfId="20266"/>
    <cellStyle name="常规 5 2 8 3 5" xfId="24285"/>
    <cellStyle name="常规 5 2 8 4" xfId="3361"/>
    <cellStyle name="常规 5 2 8 4 2" xfId="8726"/>
    <cellStyle name="常规 5 2 8 4 2 2" xfId="14959"/>
    <cellStyle name="常规 5 2 8 4 2 2 2" xfId="33251"/>
    <cellStyle name="常规 5 2 8 4 2 3" xfId="20269"/>
    <cellStyle name="常规 5 2 8 4 2 4" xfId="27911"/>
    <cellStyle name="常规 5 2 8 4 3" xfId="14958"/>
    <cellStyle name="常规 5 2 8 4 3 2" xfId="33250"/>
    <cellStyle name="常规 5 2 8 4 4" xfId="20268"/>
    <cellStyle name="常规 5 2 8 4 5" xfId="24286"/>
    <cellStyle name="常规 5 2 8 5" xfId="8720"/>
    <cellStyle name="常规 5 2 8 5 2" xfId="14960"/>
    <cellStyle name="常规 5 2 8 5 2 2" xfId="33252"/>
    <cellStyle name="常规 5 2 8 5 3" xfId="20270"/>
    <cellStyle name="常规 5 2 8 5 4" xfId="27905"/>
    <cellStyle name="常规 5 2 8 6" xfId="14961"/>
    <cellStyle name="常规 5 2 8 6 2" xfId="20271"/>
    <cellStyle name="常规 5 2 8 6 3" xfId="33253"/>
    <cellStyle name="常规 5 2 8 7" xfId="14947"/>
    <cellStyle name="常规 5 2 8 7 2" xfId="33239"/>
    <cellStyle name="常规 5 2 8 8" xfId="20257"/>
    <cellStyle name="常规 5 2 8 9" xfId="24280"/>
    <cellStyle name="常规 5 2 9" xfId="3362"/>
    <cellStyle name="常规 5 2 9 2" xfId="3363"/>
    <cellStyle name="常规 5 2 9 2 2" xfId="8728"/>
    <cellStyle name="常规 5 2 9 2 2 2" xfId="14964"/>
    <cellStyle name="常规 5 2 9 2 2 2 2" xfId="33256"/>
    <cellStyle name="常规 5 2 9 2 2 3" xfId="20274"/>
    <cellStyle name="常规 5 2 9 2 2 4" xfId="27913"/>
    <cellStyle name="常规 5 2 9 2 3" xfId="14963"/>
    <cellStyle name="常规 5 2 9 2 3 2" xfId="33255"/>
    <cellStyle name="常规 5 2 9 2 4" xfId="20273"/>
    <cellStyle name="常规 5 2 9 2 5" xfId="24288"/>
    <cellStyle name="常规 5 2 9 3" xfId="3364"/>
    <cellStyle name="常规 5 2 9 3 2" xfId="8729"/>
    <cellStyle name="常规 5 2 9 3 2 2" xfId="14966"/>
    <cellStyle name="常规 5 2 9 3 2 2 2" xfId="33258"/>
    <cellStyle name="常规 5 2 9 3 2 3" xfId="20276"/>
    <cellStyle name="常规 5 2 9 3 2 4" xfId="27914"/>
    <cellStyle name="常规 5 2 9 3 3" xfId="14965"/>
    <cellStyle name="常规 5 2 9 3 3 2" xfId="33257"/>
    <cellStyle name="常规 5 2 9 3 4" xfId="20275"/>
    <cellStyle name="常规 5 2 9 3 5" xfId="24289"/>
    <cellStyle name="常规 5 2 9 4" xfId="3365"/>
    <cellStyle name="常规 5 2 9 4 2" xfId="8730"/>
    <cellStyle name="常规 5 2 9 4 2 2" xfId="14968"/>
    <cellStyle name="常规 5 2 9 4 2 2 2" xfId="33260"/>
    <cellStyle name="常规 5 2 9 4 2 3" xfId="20278"/>
    <cellStyle name="常规 5 2 9 4 2 4" xfId="27915"/>
    <cellStyle name="常规 5 2 9 4 3" xfId="14967"/>
    <cellStyle name="常规 5 2 9 4 3 2" xfId="33259"/>
    <cellStyle name="常规 5 2 9 4 4" xfId="20277"/>
    <cellStyle name="常规 5 2 9 4 5" xfId="24290"/>
    <cellStyle name="常规 5 2 9 5" xfId="8727"/>
    <cellStyle name="常规 5 2 9 5 2" xfId="14969"/>
    <cellStyle name="常规 5 2 9 5 2 2" xfId="33261"/>
    <cellStyle name="常规 5 2 9 5 3" xfId="20279"/>
    <cellStyle name="常规 5 2 9 5 4" xfId="27912"/>
    <cellStyle name="常规 5 2 9 6" xfId="14962"/>
    <cellStyle name="常规 5 2 9 6 2" xfId="33254"/>
    <cellStyle name="常规 5 2 9 7" xfId="20272"/>
    <cellStyle name="常规 5 2 9 8" xfId="24287"/>
    <cellStyle name="常规 5 20" xfId="24154"/>
    <cellStyle name="常规 5 3" xfId="3366"/>
    <cellStyle name="常规 5 3 10" xfId="3367"/>
    <cellStyle name="常规 5 3 10 2" xfId="8732"/>
    <cellStyle name="常规 5 3 10 2 2" xfId="14972"/>
    <cellStyle name="常规 5 3 10 2 2 2" xfId="33264"/>
    <cellStyle name="常规 5 3 10 2 3" xfId="20282"/>
    <cellStyle name="常规 5 3 10 2 4" xfId="27917"/>
    <cellStyle name="常规 5 3 10 3" xfId="14971"/>
    <cellStyle name="常规 5 3 10 3 2" xfId="33263"/>
    <cellStyle name="常规 5 3 10 4" xfId="20281"/>
    <cellStyle name="常规 5 3 10 5" xfId="24292"/>
    <cellStyle name="常规 5 3 11" xfId="8731"/>
    <cellStyle name="常规 5 3 11 2" xfId="14973"/>
    <cellStyle name="常规 5 3 11 2 2" xfId="33265"/>
    <cellStyle name="常规 5 3 11 3" xfId="20283"/>
    <cellStyle name="常规 5 3 11 4" xfId="27916"/>
    <cellStyle name="常规 5 3 12" xfId="14974"/>
    <cellStyle name="常规 5 3 12 2" xfId="20284"/>
    <cellStyle name="常规 5 3 12 3" xfId="33266"/>
    <cellStyle name="常规 5 3 13" xfId="14970"/>
    <cellStyle name="常规 5 3 13 2" xfId="33262"/>
    <cellStyle name="常规 5 3 14" xfId="20280"/>
    <cellStyle name="常规 5 3 15" xfId="24291"/>
    <cellStyle name="常规 5 3 2" xfId="3368"/>
    <cellStyle name="常规 5 3 2 10" xfId="8733"/>
    <cellStyle name="常规 5 3 2 10 2" xfId="14976"/>
    <cellStyle name="常规 5 3 2 10 2 2" xfId="33268"/>
    <cellStyle name="常规 5 3 2 10 3" xfId="20286"/>
    <cellStyle name="常规 5 3 2 10 4" xfId="27918"/>
    <cellStyle name="常规 5 3 2 11" xfId="14977"/>
    <cellStyle name="常规 5 3 2 11 2" xfId="20287"/>
    <cellStyle name="常规 5 3 2 11 3" xfId="33269"/>
    <cellStyle name="常规 5 3 2 12" xfId="14975"/>
    <cellStyle name="常规 5 3 2 12 2" xfId="33267"/>
    <cellStyle name="常规 5 3 2 13" xfId="20285"/>
    <cellStyle name="常规 5 3 2 14" xfId="24293"/>
    <cellStyle name="常规 5 3 2 2" xfId="3369"/>
    <cellStyle name="常规 5 3 2 2 2" xfId="3370"/>
    <cellStyle name="常规 5 3 2 2 2 2" xfId="3371"/>
    <cellStyle name="常规 5 3 2 2 2 2 2" xfId="8736"/>
    <cellStyle name="常规 5 3 2 2 2 2 2 2" xfId="14981"/>
    <cellStyle name="常规 5 3 2 2 2 2 2 2 2" xfId="33273"/>
    <cellStyle name="常规 5 3 2 2 2 2 2 3" xfId="20291"/>
    <cellStyle name="常规 5 3 2 2 2 2 2 4" xfId="27921"/>
    <cellStyle name="常规 5 3 2 2 2 2 3" xfId="14980"/>
    <cellStyle name="常规 5 3 2 2 2 2 3 2" xfId="33272"/>
    <cellStyle name="常规 5 3 2 2 2 2 4" xfId="20290"/>
    <cellStyle name="常规 5 3 2 2 2 2 5" xfId="24296"/>
    <cellStyle name="常规 5 3 2 2 2 3" xfId="3372"/>
    <cellStyle name="常规 5 3 2 2 2 3 2" xfId="8737"/>
    <cellStyle name="常规 5 3 2 2 2 3 2 2" xfId="14983"/>
    <cellStyle name="常规 5 3 2 2 2 3 2 2 2" xfId="33275"/>
    <cellStyle name="常规 5 3 2 2 2 3 2 3" xfId="20293"/>
    <cellStyle name="常规 5 3 2 2 2 3 2 4" xfId="27922"/>
    <cellStyle name="常规 5 3 2 2 2 3 3" xfId="14982"/>
    <cellStyle name="常规 5 3 2 2 2 3 3 2" xfId="33274"/>
    <cellStyle name="常规 5 3 2 2 2 3 4" xfId="20292"/>
    <cellStyle name="常规 5 3 2 2 2 3 5" xfId="24297"/>
    <cellStyle name="常规 5 3 2 2 2 4" xfId="3373"/>
    <cellStyle name="常规 5 3 2 2 2 4 2" xfId="8738"/>
    <cellStyle name="常规 5 3 2 2 2 4 2 2" xfId="14985"/>
    <cellStyle name="常规 5 3 2 2 2 4 2 2 2" xfId="33277"/>
    <cellStyle name="常规 5 3 2 2 2 4 2 3" xfId="20295"/>
    <cellStyle name="常规 5 3 2 2 2 4 2 4" xfId="27923"/>
    <cellStyle name="常规 5 3 2 2 2 4 3" xfId="14984"/>
    <cellStyle name="常规 5 3 2 2 2 4 3 2" xfId="33276"/>
    <cellStyle name="常规 5 3 2 2 2 4 4" xfId="20294"/>
    <cellStyle name="常规 5 3 2 2 2 4 5" xfId="24298"/>
    <cellStyle name="常规 5 3 2 2 2 5" xfId="8735"/>
    <cellStyle name="常规 5 3 2 2 2 5 2" xfId="14986"/>
    <cellStyle name="常规 5 3 2 2 2 5 2 2" xfId="33278"/>
    <cellStyle name="常规 5 3 2 2 2 5 3" xfId="20296"/>
    <cellStyle name="常规 5 3 2 2 2 5 4" xfId="27920"/>
    <cellStyle name="常规 5 3 2 2 2 6" xfId="14979"/>
    <cellStyle name="常规 5 3 2 2 2 6 2" xfId="33271"/>
    <cellStyle name="常规 5 3 2 2 2 7" xfId="20289"/>
    <cellStyle name="常规 5 3 2 2 2 8" xfId="24295"/>
    <cellStyle name="常规 5 3 2 2 3" xfId="3374"/>
    <cellStyle name="常规 5 3 2 2 3 2" xfId="8739"/>
    <cellStyle name="常规 5 3 2 2 3 2 2" xfId="14988"/>
    <cellStyle name="常规 5 3 2 2 3 2 2 2" xfId="33280"/>
    <cellStyle name="常规 5 3 2 2 3 2 3" xfId="20298"/>
    <cellStyle name="常规 5 3 2 2 3 2 4" xfId="27924"/>
    <cellStyle name="常规 5 3 2 2 3 3" xfId="14987"/>
    <cellStyle name="常规 5 3 2 2 3 3 2" xfId="33279"/>
    <cellStyle name="常规 5 3 2 2 3 4" xfId="20297"/>
    <cellStyle name="常规 5 3 2 2 3 5" xfId="24299"/>
    <cellStyle name="常规 5 3 2 2 4" xfId="3375"/>
    <cellStyle name="常规 5 3 2 2 4 2" xfId="8740"/>
    <cellStyle name="常规 5 3 2 2 4 2 2" xfId="14990"/>
    <cellStyle name="常规 5 3 2 2 4 2 2 2" xfId="33282"/>
    <cellStyle name="常规 5 3 2 2 4 2 3" xfId="20300"/>
    <cellStyle name="常规 5 3 2 2 4 2 4" xfId="27925"/>
    <cellStyle name="常规 5 3 2 2 4 3" xfId="14989"/>
    <cellStyle name="常规 5 3 2 2 4 3 2" xfId="33281"/>
    <cellStyle name="常规 5 3 2 2 4 4" xfId="20299"/>
    <cellStyle name="常规 5 3 2 2 4 5" xfId="24300"/>
    <cellStyle name="常规 5 3 2 2 5" xfId="8734"/>
    <cellStyle name="常规 5 3 2 2 5 2" xfId="14991"/>
    <cellStyle name="常规 5 3 2 2 5 2 2" xfId="33283"/>
    <cellStyle name="常规 5 3 2 2 5 3" xfId="20301"/>
    <cellStyle name="常规 5 3 2 2 5 4" xfId="27919"/>
    <cellStyle name="常规 5 3 2 2 6" xfId="14992"/>
    <cellStyle name="常规 5 3 2 2 6 2" xfId="20302"/>
    <cellStyle name="常规 5 3 2 2 6 3" xfId="33284"/>
    <cellStyle name="常规 5 3 2 2 7" xfId="14978"/>
    <cellStyle name="常规 5 3 2 2 7 2" xfId="33270"/>
    <cellStyle name="常规 5 3 2 2 8" xfId="20288"/>
    <cellStyle name="常规 5 3 2 2 9" xfId="24294"/>
    <cellStyle name="常规 5 3 2 3" xfId="3376"/>
    <cellStyle name="常规 5 3 2 3 2" xfId="3377"/>
    <cellStyle name="常规 5 3 2 3 2 2" xfId="3378"/>
    <cellStyle name="常规 5 3 2 3 2 2 2" xfId="8743"/>
    <cellStyle name="常规 5 3 2 3 2 2 2 2" xfId="14996"/>
    <cellStyle name="常规 5 3 2 3 2 2 2 2 2" xfId="33288"/>
    <cellStyle name="常规 5 3 2 3 2 2 2 3" xfId="20306"/>
    <cellStyle name="常规 5 3 2 3 2 2 2 4" xfId="27928"/>
    <cellStyle name="常规 5 3 2 3 2 2 3" xfId="14995"/>
    <cellStyle name="常规 5 3 2 3 2 2 3 2" xfId="33287"/>
    <cellStyle name="常规 5 3 2 3 2 2 4" xfId="20305"/>
    <cellStyle name="常规 5 3 2 3 2 2 5" xfId="24303"/>
    <cellStyle name="常规 5 3 2 3 2 3" xfId="3379"/>
    <cellStyle name="常规 5 3 2 3 2 3 2" xfId="8744"/>
    <cellStyle name="常规 5 3 2 3 2 3 2 2" xfId="14998"/>
    <cellStyle name="常规 5 3 2 3 2 3 2 2 2" xfId="33290"/>
    <cellStyle name="常规 5 3 2 3 2 3 2 3" xfId="20308"/>
    <cellStyle name="常规 5 3 2 3 2 3 2 4" xfId="27929"/>
    <cellStyle name="常规 5 3 2 3 2 3 3" xfId="14997"/>
    <cellStyle name="常规 5 3 2 3 2 3 3 2" xfId="33289"/>
    <cellStyle name="常规 5 3 2 3 2 3 4" xfId="20307"/>
    <cellStyle name="常规 5 3 2 3 2 3 5" xfId="24304"/>
    <cellStyle name="常规 5 3 2 3 2 4" xfId="3380"/>
    <cellStyle name="常规 5 3 2 3 2 4 2" xfId="8745"/>
    <cellStyle name="常规 5 3 2 3 2 4 2 2" xfId="15000"/>
    <cellStyle name="常规 5 3 2 3 2 4 2 2 2" xfId="33292"/>
    <cellStyle name="常规 5 3 2 3 2 4 2 3" xfId="20310"/>
    <cellStyle name="常规 5 3 2 3 2 4 2 4" xfId="27930"/>
    <cellStyle name="常规 5 3 2 3 2 4 3" xfId="14999"/>
    <cellStyle name="常规 5 3 2 3 2 4 3 2" xfId="33291"/>
    <cellStyle name="常规 5 3 2 3 2 4 4" xfId="20309"/>
    <cellStyle name="常规 5 3 2 3 2 4 5" xfId="24305"/>
    <cellStyle name="常规 5 3 2 3 2 5" xfId="8742"/>
    <cellStyle name="常规 5 3 2 3 2 5 2" xfId="15001"/>
    <cellStyle name="常规 5 3 2 3 2 5 2 2" xfId="33293"/>
    <cellStyle name="常规 5 3 2 3 2 5 3" xfId="20311"/>
    <cellStyle name="常规 5 3 2 3 2 5 4" xfId="27927"/>
    <cellStyle name="常规 5 3 2 3 2 6" xfId="14994"/>
    <cellStyle name="常规 5 3 2 3 2 6 2" xfId="33286"/>
    <cellStyle name="常规 5 3 2 3 2 7" xfId="20304"/>
    <cellStyle name="常规 5 3 2 3 2 8" xfId="24302"/>
    <cellStyle name="常规 5 3 2 3 3" xfId="3381"/>
    <cellStyle name="常规 5 3 2 3 3 2" xfId="8746"/>
    <cellStyle name="常规 5 3 2 3 3 2 2" xfId="15003"/>
    <cellStyle name="常规 5 3 2 3 3 2 2 2" xfId="33295"/>
    <cellStyle name="常规 5 3 2 3 3 2 3" xfId="20313"/>
    <cellStyle name="常规 5 3 2 3 3 2 4" xfId="27931"/>
    <cellStyle name="常规 5 3 2 3 3 3" xfId="15002"/>
    <cellStyle name="常规 5 3 2 3 3 3 2" xfId="33294"/>
    <cellStyle name="常规 5 3 2 3 3 4" xfId="20312"/>
    <cellStyle name="常规 5 3 2 3 3 5" xfId="24306"/>
    <cellStyle name="常规 5 3 2 3 4" xfId="3382"/>
    <cellStyle name="常规 5 3 2 3 4 2" xfId="8747"/>
    <cellStyle name="常规 5 3 2 3 4 2 2" xfId="15005"/>
    <cellStyle name="常规 5 3 2 3 4 2 2 2" xfId="33297"/>
    <cellStyle name="常规 5 3 2 3 4 2 3" xfId="20315"/>
    <cellStyle name="常规 5 3 2 3 4 2 4" xfId="27932"/>
    <cellStyle name="常规 5 3 2 3 4 3" xfId="15004"/>
    <cellStyle name="常规 5 3 2 3 4 3 2" xfId="33296"/>
    <cellStyle name="常规 5 3 2 3 4 4" xfId="20314"/>
    <cellStyle name="常规 5 3 2 3 4 5" xfId="24307"/>
    <cellStyle name="常规 5 3 2 3 5" xfId="8741"/>
    <cellStyle name="常规 5 3 2 3 5 2" xfId="15006"/>
    <cellStyle name="常规 5 3 2 3 5 2 2" xfId="33298"/>
    <cellStyle name="常规 5 3 2 3 5 3" xfId="20316"/>
    <cellStyle name="常规 5 3 2 3 5 4" xfId="27926"/>
    <cellStyle name="常规 5 3 2 3 6" xfId="15007"/>
    <cellStyle name="常规 5 3 2 3 6 2" xfId="20317"/>
    <cellStyle name="常规 5 3 2 3 6 3" xfId="33299"/>
    <cellStyle name="常规 5 3 2 3 7" xfId="14993"/>
    <cellStyle name="常规 5 3 2 3 7 2" xfId="33285"/>
    <cellStyle name="常规 5 3 2 3 8" xfId="20303"/>
    <cellStyle name="常规 5 3 2 3 9" xfId="24301"/>
    <cellStyle name="常规 5 3 2 4" xfId="3383"/>
    <cellStyle name="常规 5 3 2 4 2" xfId="3384"/>
    <cellStyle name="常规 5 3 2 4 2 2" xfId="3385"/>
    <cellStyle name="常规 5 3 2 4 2 2 2" xfId="8750"/>
    <cellStyle name="常规 5 3 2 4 2 2 2 2" xfId="15011"/>
    <cellStyle name="常规 5 3 2 4 2 2 2 2 2" xfId="33303"/>
    <cellStyle name="常规 5 3 2 4 2 2 2 3" xfId="20321"/>
    <cellStyle name="常规 5 3 2 4 2 2 2 4" xfId="27935"/>
    <cellStyle name="常规 5 3 2 4 2 2 3" xfId="15010"/>
    <cellStyle name="常规 5 3 2 4 2 2 3 2" xfId="33302"/>
    <cellStyle name="常规 5 3 2 4 2 2 4" xfId="20320"/>
    <cellStyle name="常规 5 3 2 4 2 2 5" xfId="24310"/>
    <cellStyle name="常规 5 3 2 4 2 3" xfId="3386"/>
    <cellStyle name="常规 5 3 2 4 2 3 2" xfId="8751"/>
    <cellStyle name="常规 5 3 2 4 2 3 2 2" xfId="15013"/>
    <cellStyle name="常规 5 3 2 4 2 3 2 2 2" xfId="33305"/>
    <cellStyle name="常规 5 3 2 4 2 3 2 3" xfId="20323"/>
    <cellStyle name="常规 5 3 2 4 2 3 2 4" xfId="27936"/>
    <cellStyle name="常规 5 3 2 4 2 3 3" xfId="15012"/>
    <cellStyle name="常规 5 3 2 4 2 3 3 2" xfId="33304"/>
    <cellStyle name="常规 5 3 2 4 2 3 4" xfId="20322"/>
    <cellStyle name="常规 5 3 2 4 2 3 5" xfId="24311"/>
    <cellStyle name="常规 5 3 2 4 2 4" xfId="3387"/>
    <cellStyle name="常规 5 3 2 4 2 4 2" xfId="8752"/>
    <cellStyle name="常规 5 3 2 4 2 4 2 2" xfId="15015"/>
    <cellStyle name="常规 5 3 2 4 2 4 2 2 2" xfId="33307"/>
    <cellStyle name="常规 5 3 2 4 2 4 2 3" xfId="20325"/>
    <cellStyle name="常规 5 3 2 4 2 4 2 4" xfId="27937"/>
    <cellStyle name="常规 5 3 2 4 2 4 3" xfId="15014"/>
    <cellStyle name="常规 5 3 2 4 2 4 3 2" xfId="33306"/>
    <cellStyle name="常规 5 3 2 4 2 4 4" xfId="20324"/>
    <cellStyle name="常规 5 3 2 4 2 4 5" xfId="24312"/>
    <cellStyle name="常规 5 3 2 4 2 5" xfId="8749"/>
    <cellStyle name="常规 5 3 2 4 2 5 2" xfId="15016"/>
    <cellStyle name="常规 5 3 2 4 2 5 2 2" xfId="33308"/>
    <cellStyle name="常规 5 3 2 4 2 5 3" xfId="20326"/>
    <cellStyle name="常规 5 3 2 4 2 5 4" xfId="27934"/>
    <cellStyle name="常规 5 3 2 4 2 6" xfId="15009"/>
    <cellStyle name="常规 5 3 2 4 2 6 2" xfId="33301"/>
    <cellStyle name="常规 5 3 2 4 2 7" xfId="20319"/>
    <cellStyle name="常规 5 3 2 4 2 8" xfId="24309"/>
    <cellStyle name="常规 5 3 2 4 3" xfId="3388"/>
    <cellStyle name="常规 5 3 2 4 3 2" xfId="8753"/>
    <cellStyle name="常规 5 3 2 4 3 2 2" xfId="15018"/>
    <cellStyle name="常规 5 3 2 4 3 2 2 2" xfId="33310"/>
    <cellStyle name="常规 5 3 2 4 3 2 3" xfId="20328"/>
    <cellStyle name="常规 5 3 2 4 3 2 4" xfId="27938"/>
    <cellStyle name="常规 5 3 2 4 3 3" xfId="15017"/>
    <cellStyle name="常规 5 3 2 4 3 3 2" xfId="33309"/>
    <cellStyle name="常规 5 3 2 4 3 4" xfId="20327"/>
    <cellStyle name="常规 5 3 2 4 3 5" xfId="24313"/>
    <cellStyle name="常规 5 3 2 4 4" xfId="3389"/>
    <cellStyle name="常规 5 3 2 4 4 2" xfId="8754"/>
    <cellStyle name="常规 5 3 2 4 4 2 2" xfId="15020"/>
    <cellStyle name="常规 5 3 2 4 4 2 2 2" xfId="33312"/>
    <cellStyle name="常规 5 3 2 4 4 2 3" xfId="20330"/>
    <cellStyle name="常规 5 3 2 4 4 2 4" xfId="27939"/>
    <cellStyle name="常规 5 3 2 4 4 3" xfId="15019"/>
    <cellStyle name="常规 5 3 2 4 4 3 2" xfId="33311"/>
    <cellStyle name="常规 5 3 2 4 4 4" xfId="20329"/>
    <cellStyle name="常规 5 3 2 4 4 5" xfId="24314"/>
    <cellStyle name="常规 5 3 2 4 5" xfId="8748"/>
    <cellStyle name="常规 5 3 2 4 5 2" xfId="15021"/>
    <cellStyle name="常规 5 3 2 4 5 2 2" xfId="33313"/>
    <cellStyle name="常规 5 3 2 4 5 3" xfId="20331"/>
    <cellStyle name="常规 5 3 2 4 5 4" xfId="27933"/>
    <cellStyle name="常规 5 3 2 4 6" xfId="15022"/>
    <cellStyle name="常规 5 3 2 4 6 2" xfId="20332"/>
    <cellStyle name="常规 5 3 2 4 6 3" xfId="33314"/>
    <cellStyle name="常规 5 3 2 4 7" xfId="15008"/>
    <cellStyle name="常规 5 3 2 4 7 2" xfId="33300"/>
    <cellStyle name="常规 5 3 2 4 8" xfId="20318"/>
    <cellStyle name="常规 5 3 2 4 9" xfId="24308"/>
    <cellStyle name="常规 5 3 2 5" xfId="3390"/>
    <cellStyle name="常规 5 3 2 5 2" xfId="3391"/>
    <cellStyle name="常规 5 3 2 5 2 2" xfId="3392"/>
    <cellStyle name="常规 5 3 2 5 2 2 2" xfId="8757"/>
    <cellStyle name="常规 5 3 2 5 2 2 2 2" xfId="15026"/>
    <cellStyle name="常规 5 3 2 5 2 2 2 2 2" xfId="33318"/>
    <cellStyle name="常规 5 3 2 5 2 2 2 3" xfId="20336"/>
    <cellStyle name="常规 5 3 2 5 2 2 2 4" xfId="27942"/>
    <cellStyle name="常规 5 3 2 5 2 2 3" xfId="15025"/>
    <cellStyle name="常规 5 3 2 5 2 2 3 2" xfId="33317"/>
    <cellStyle name="常规 5 3 2 5 2 2 4" xfId="20335"/>
    <cellStyle name="常规 5 3 2 5 2 2 5" xfId="24317"/>
    <cellStyle name="常规 5 3 2 5 2 3" xfId="3393"/>
    <cellStyle name="常规 5 3 2 5 2 3 2" xfId="8758"/>
    <cellStyle name="常规 5 3 2 5 2 3 2 2" xfId="15028"/>
    <cellStyle name="常规 5 3 2 5 2 3 2 2 2" xfId="33320"/>
    <cellStyle name="常规 5 3 2 5 2 3 2 3" xfId="20338"/>
    <cellStyle name="常规 5 3 2 5 2 3 2 4" xfId="27943"/>
    <cellStyle name="常规 5 3 2 5 2 3 3" xfId="15027"/>
    <cellStyle name="常规 5 3 2 5 2 3 3 2" xfId="33319"/>
    <cellStyle name="常规 5 3 2 5 2 3 4" xfId="20337"/>
    <cellStyle name="常规 5 3 2 5 2 3 5" xfId="24318"/>
    <cellStyle name="常规 5 3 2 5 2 4" xfId="3394"/>
    <cellStyle name="常规 5 3 2 5 2 4 2" xfId="8759"/>
    <cellStyle name="常规 5 3 2 5 2 4 2 2" xfId="15030"/>
    <cellStyle name="常规 5 3 2 5 2 4 2 2 2" xfId="33322"/>
    <cellStyle name="常规 5 3 2 5 2 4 2 3" xfId="20340"/>
    <cellStyle name="常规 5 3 2 5 2 4 2 4" xfId="27944"/>
    <cellStyle name="常规 5 3 2 5 2 4 3" xfId="15029"/>
    <cellStyle name="常规 5 3 2 5 2 4 3 2" xfId="33321"/>
    <cellStyle name="常规 5 3 2 5 2 4 4" xfId="20339"/>
    <cellStyle name="常规 5 3 2 5 2 4 5" xfId="24319"/>
    <cellStyle name="常规 5 3 2 5 2 5" xfId="8756"/>
    <cellStyle name="常规 5 3 2 5 2 5 2" xfId="15031"/>
    <cellStyle name="常规 5 3 2 5 2 5 2 2" xfId="33323"/>
    <cellStyle name="常规 5 3 2 5 2 5 3" xfId="20341"/>
    <cellStyle name="常规 5 3 2 5 2 5 4" xfId="27941"/>
    <cellStyle name="常规 5 3 2 5 2 6" xfId="15024"/>
    <cellStyle name="常规 5 3 2 5 2 6 2" xfId="33316"/>
    <cellStyle name="常规 5 3 2 5 2 7" xfId="20334"/>
    <cellStyle name="常规 5 3 2 5 2 8" xfId="24316"/>
    <cellStyle name="常规 5 3 2 5 3" xfId="3395"/>
    <cellStyle name="常规 5 3 2 5 3 2" xfId="8760"/>
    <cellStyle name="常规 5 3 2 5 3 2 2" xfId="15033"/>
    <cellStyle name="常规 5 3 2 5 3 2 2 2" xfId="33325"/>
    <cellStyle name="常规 5 3 2 5 3 2 3" xfId="20343"/>
    <cellStyle name="常规 5 3 2 5 3 2 4" xfId="27945"/>
    <cellStyle name="常规 5 3 2 5 3 3" xfId="15032"/>
    <cellStyle name="常规 5 3 2 5 3 3 2" xfId="33324"/>
    <cellStyle name="常规 5 3 2 5 3 4" xfId="20342"/>
    <cellStyle name="常规 5 3 2 5 3 5" xfId="24320"/>
    <cellStyle name="常规 5 3 2 5 4" xfId="3396"/>
    <cellStyle name="常规 5 3 2 5 4 2" xfId="8761"/>
    <cellStyle name="常规 5 3 2 5 4 2 2" xfId="15035"/>
    <cellStyle name="常规 5 3 2 5 4 2 2 2" xfId="33327"/>
    <cellStyle name="常规 5 3 2 5 4 2 3" xfId="20345"/>
    <cellStyle name="常规 5 3 2 5 4 2 4" xfId="27946"/>
    <cellStyle name="常规 5 3 2 5 4 3" xfId="15034"/>
    <cellStyle name="常规 5 3 2 5 4 3 2" xfId="33326"/>
    <cellStyle name="常规 5 3 2 5 4 4" xfId="20344"/>
    <cellStyle name="常规 5 3 2 5 4 5" xfId="24321"/>
    <cellStyle name="常规 5 3 2 5 5" xfId="8755"/>
    <cellStyle name="常规 5 3 2 5 5 2" xfId="15036"/>
    <cellStyle name="常规 5 3 2 5 5 2 2" xfId="33328"/>
    <cellStyle name="常规 5 3 2 5 5 3" xfId="20346"/>
    <cellStyle name="常规 5 3 2 5 5 4" xfId="27940"/>
    <cellStyle name="常规 5 3 2 5 6" xfId="15037"/>
    <cellStyle name="常规 5 3 2 5 6 2" xfId="20347"/>
    <cellStyle name="常规 5 3 2 5 6 3" xfId="33329"/>
    <cellStyle name="常规 5 3 2 5 7" xfId="15023"/>
    <cellStyle name="常规 5 3 2 5 7 2" xfId="33315"/>
    <cellStyle name="常规 5 3 2 5 8" xfId="20333"/>
    <cellStyle name="常规 5 3 2 5 9" xfId="24315"/>
    <cellStyle name="常规 5 3 2 6" xfId="3397"/>
    <cellStyle name="常规 5 3 2 6 2" xfId="3398"/>
    <cellStyle name="常规 5 3 2 6 2 2" xfId="3399"/>
    <cellStyle name="常规 5 3 2 6 2 2 2" xfId="8764"/>
    <cellStyle name="常规 5 3 2 6 2 2 2 2" xfId="15041"/>
    <cellStyle name="常规 5 3 2 6 2 2 2 2 2" xfId="33333"/>
    <cellStyle name="常规 5 3 2 6 2 2 2 3" xfId="20351"/>
    <cellStyle name="常规 5 3 2 6 2 2 2 4" xfId="27949"/>
    <cellStyle name="常规 5 3 2 6 2 2 3" xfId="15040"/>
    <cellStyle name="常规 5 3 2 6 2 2 3 2" xfId="33332"/>
    <cellStyle name="常规 5 3 2 6 2 2 4" xfId="20350"/>
    <cellStyle name="常规 5 3 2 6 2 2 5" xfId="24324"/>
    <cellStyle name="常规 5 3 2 6 2 3" xfId="3400"/>
    <cellStyle name="常规 5 3 2 6 2 3 2" xfId="8765"/>
    <cellStyle name="常规 5 3 2 6 2 3 2 2" xfId="15043"/>
    <cellStyle name="常规 5 3 2 6 2 3 2 2 2" xfId="33335"/>
    <cellStyle name="常规 5 3 2 6 2 3 2 3" xfId="20353"/>
    <cellStyle name="常规 5 3 2 6 2 3 2 4" xfId="27950"/>
    <cellStyle name="常规 5 3 2 6 2 3 3" xfId="15042"/>
    <cellStyle name="常规 5 3 2 6 2 3 3 2" xfId="33334"/>
    <cellStyle name="常规 5 3 2 6 2 3 4" xfId="20352"/>
    <cellStyle name="常规 5 3 2 6 2 3 5" xfId="24325"/>
    <cellStyle name="常规 5 3 2 6 2 4" xfId="3401"/>
    <cellStyle name="常规 5 3 2 6 2 4 2" xfId="8766"/>
    <cellStyle name="常规 5 3 2 6 2 4 2 2" xfId="15045"/>
    <cellStyle name="常规 5 3 2 6 2 4 2 2 2" xfId="33337"/>
    <cellStyle name="常规 5 3 2 6 2 4 2 3" xfId="20355"/>
    <cellStyle name="常规 5 3 2 6 2 4 2 4" xfId="27951"/>
    <cellStyle name="常规 5 3 2 6 2 4 3" xfId="15044"/>
    <cellStyle name="常规 5 3 2 6 2 4 3 2" xfId="33336"/>
    <cellStyle name="常规 5 3 2 6 2 4 4" xfId="20354"/>
    <cellStyle name="常规 5 3 2 6 2 4 5" xfId="24326"/>
    <cellStyle name="常规 5 3 2 6 2 5" xfId="8763"/>
    <cellStyle name="常规 5 3 2 6 2 5 2" xfId="15046"/>
    <cellStyle name="常规 5 3 2 6 2 5 2 2" xfId="33338"/>
    <cellStyle name="常规 5 3 2 6 2 5 3" xfId="20356"/>
    <cellStyle name="常规 5 3 2 6 2 5 4" xfId="27948"/>
    <cellStyle name="常规 5 3 2 6 2 6" xfId="15039"/>
    <cellStyle name="常规 5 3 2 6 2 6 2" xfId="33331"/>
    <cellStyle name="常规 5 3 2 6 2 7" xfId="20349"/>
    <cellStyle name="常规 5 3 2 6 2 8" xfId="24323"/>
    <cellStyle name="常规 5 3 2 6 3" xfId="3402"/>
    <cellStyle name="常规 5 3 2 6 3 2" xfId="8767"/>
    <cellStyle name="常规 5 3 2 6 3 2 2" xfId="15048"/>
    <cellStyle name="常规 5 3 2 6 3 2 2 2" xfId="33340"/>
    <cellStyle name="常规 5 3 2 6 3 2 3" xfId="20358"/>
    <cellStyle name="常规 5 3 2 6 3 2 4" xfId="27952"/>
    <cellStyle name="常规 5 3 2 6 3 3" xfId="15047"/>
    <cellStyle name="常规 5 3 2 6 3 3 2" xfId="33339"/>
    <cellStyle name="常规 5 3 2 6 3 4" xfId="20357"/>
    <cellStyle name="常规 5 3 2 6 3 5" xfId="24327"/>
    <cellStyle name="常规 5 3 2 6 4" xfId="3403"/>
    <cellStyle name="常规 5 3 2 6 4 2" xfId="8768"/>
    <cellStyle name="常规 5 3 2 6 4 2 2" xfId="15050"/>
    <cellStyle name="常规 5 3 2 6 4 2 2 2" xfId="33342"/>
    <cellStyle name="常规 5 3 2 6 4 2 3" xfId="20360"/>
    <cellStyle name="常规 5 3 2 6 4 2 4" xfId="27953"/>
    <cellStyle name="常规 5 3 2 6 4 3" xfId="15049"/>
    <cellStyle name="常规 5 3 2 6 4 3 2" xfId="33341"/>
    <cellStyle name="常规 5 3 2 6 4 4" xfId="20359"/>
    <cellStyle name="常规 5 3 2 6 4 5" xfId="24328"/>
    <cellStyle name="常规 5 3 2 6 5" xfId="8762"/>
    <cellStyle name="常规 5 3 2 6 5 2" xfId="15051"/>
    <cellStyle name="常规 5 3 2 6 5 2 2" xfId="33343"/>
    <cellStyle name="常规 5 3 2 6 5 3" xfId="20361"/>
    <cellStyle name="常规 5 3 2 6 5 4" xfId="27947"/>
    <cellStyle name="常规 5 3 2 6 6" xfId="15052"/>
    <cellStyle name="常规 5 3 2 6 6 2" xfId="20362"/>
    <cellStyle name="常规 5 3 2 6 6 3" xfId="33344"/>
    <cellStyle name="常规 5 3 2 6 7" xfId="15038"/>
    <cellStyle name="常规 5 3 2 6 7 2" xfId="33330"/>
    <cellStyle name="常规 5 3 2 6 8" xfId="20348"/>
    <cellStyle name="常规 5 3 2 6 9" xfId="24322"/>
    <cellStyle name="常规 5 3 2 7" xfId="3404"/>
    <cellStyle name="常规 5 3 2 7 2" xfId="3405"/>
    <cellStyle name="常规 5 3 2 7 2 2" xfId="8770"/>
    <cellStyle name="常规 5 3 2 7 2 2 2" xfId="15055"/>
    <cellStyle name="常规 5 3 2 7 2 2 2 2" xfId="33347"/>
    <cellStyle name="常规 5 3 2 7 2 2 3" xfId="20365"/>
    <cellStyle name="常规 5 3 2 7 2 2 4" xfId="27955"/>
    <cellStyle name="常规 5 3 2 7 2 3" xfId="15054"/>
    <cellStyle name="常规 5 3 2 7 2 3 2" xfId="33346"/>
    <cellStyle name="常规 5 3 2 7 2 4" xfId="20364"/>
    <cellStyle name="常规 5 3 2 7 2 5" xfId="24330"/>
    <cellStyle name="常规 5 3 2 7 3" xfId="3406"/>
    <cellStyle name="常规 5 3 2 7 3 2" xfId="8771"/>
    <cellStyle name="常规 5 3 2 7 3 2 2" xfId="15057"/>
    <cellStyle name="常规 5 3 2 7 3 2 2 2" xfId="33349"/>
    <cellStyle name="常规 5 3 2 7 3 2 3" xfId="20367"/>
    <cellStyle name="常规 5 3 2 7 3 2 4" xfId="27956"/>
    <cellStyle name="常规 5 3 2 7 3 3" xfId="15056"/>
    <cellStyle name="常规 5 3 2 7 3 3 2" xfId="33348"/>
    <cellStyle name="常规 5 3 2 7 3 4" xfId="20366"/>
    <cellStyle name="常规 5 3 2 7 3 5" xfId="24331"/>
    <cellStyle name="常规 5 3 2 7 4" xfId="3407"/>
    <cellStyle name="常规 5 3 2 7 4 2" xfId="8772"/>
    <cellStyle name="常规 5 3 2 7 4 2 2" xfId="15059"/>
    <cellStyle name="常规 5 3 2 7 4 2 2 2" xfId="33351"/>
    <cellStyle name="常规 5 3 2 7 4 2 3" xfId="20369"/>
    <cellStyle name="常规 5 3 2 7 4 2 4" xfId="27957"/>
    <cellStyle name="常规 5 3 2 7 4 3" xfId="15058"/>
    <cellStyle name="常规 5 3 2 7 4 3 2" xfId="33350"/>
    <cellStyle name="常规 5 3 2 7 4 4" xfId="20368"/>
    <cellStyle name="常规 5 3 2 7 4 5" xfId="24332"/>
    <cellStyle name="常规 5 3 2 7 5" xfId="8769"/>
    <cellStyle name="常规 5 3 2 7 5 2" xfId="15060"/>
    <cellStyle name="常规 5 3 2 7 5 2 2" xfId="33352"/>
    <cellStyle name="常规 5 3 2 7 5 3" xfId="20370"/>
    <cellStyle name="常规 5 3 2 7 5 4" xfId="27954"/>
    <cellStyle name="常规 5 3 2 7 6" xfId="15053"/>
    <cellStyle name="常规 5 3 2 7 6 2" xfId="33345"/>
    <cellStyle name="常规 5 3 2 7 7" xfId="20363"/>
    <cellStyle name="常规 5 3 2 7 8" xfId="24329"/>
    <cellStyle name="常规 5 3 2 8" xfId="3408"/>
    <cellStyle name="常规 5 3 2 8 2" xfId="8773"/>
    <cellStyle name="常规 5 3 2 8 2 2" xfId="15062"/>
    <cellStyle name="常规 5 3 2 8 2 2 2" xfId="33354"/>
    <cellStyle name="常规 5 3 2 8 2 3" xfId="20372"/>
    <cellStyle name="常规 5 3 2 8 2 4" xfId="27958"/>
    <cellStyle name="常规 5 3 2 8 3" xfId="15061"/>
    <cellStyle name="常规 5 3 2 8 3 2" xfId="33353"/>
    <cellStyle name="常规 5 3 2 8 4" xfId="20371"/>
    <cellStyle name="常规 5 3 2 8 5" xfId="24333"/>
    <cellStyle name="常规 5 3 2 9" xfId="3409"/>
    <cellStyle name="常规 5 3 2 9 2" xfId="8774"/>
    <cellStyle name="常规 5 3 2 9 2 2" xfId="15064"/>
    <cellStyle name="常规 5 3 2 9 2 2 2" xfId="33356"/>
    <cellStyle name="常规 5 3 2 9 2 3" xfId="20374"/>
    <cellStyle name="常规 5 3 2 9 2 4" xfId="27959"/>
    <cellStyle name="常规 5 3 2 9 3" xfId="15063"/>
    <cellStyle name="常规 5 3 2 9 3 2" xfId="33355"/>
    <cellStyle name="常规 5 3 2 9 4" xfId="20373"/>
    <cellStyle name="常规 5 3 2 9 5" xfId="24334"/>
    <cellStyle name="常规 5 3 3" xfId="3410"/>
    <cellStyle name="常规 5 3 3 10" xfId="15065"/>
    <cellStyle name="常规 5 3 3 10 2" xfId="33357"/>
    <cellStyle name="常规 5 3 3 11" xfId="20375"/>
    <cellStyle name="常规 5 3 3 12" xfId="24335"/>
    <cellStyle name="常规 5 3 3 2" xfId="3411"/>
    <cellStyle name="常规 5 3 3 2 2" xfId="3412"/>
    <cellStyle name="常规 5 3 3 2 2 2" xfId="3413"/>
    <cellStyle name="常规 5 3 3 2 2 2 2" xfId="8778"/>
    <cellStyle name="常规 5 3 3 2 2 2 2 2" xfId="15069"/>
    <cellStyle name="常规 5 3 3 2 2 2 2 2 2" xfId="33361"/>
    <cellStyle name="常规 5 3 3 2 2 2 2 3" xfId="20379"/>
    <cellStyle name="常规 5 3 3 2 2 2 2 4" xfId="27963"/>
    <cellStyle name="常规 5 3 3 2 2 2 3" xfId="15068"/>
    <cellStyle name="常规 5 3 3 2 2 2 3 2" xfId="33360"/>
    <cellStyle name="常规 5 3 3 2 2 2 4" xfId="20378"/>
    <cellStyle name="常规 5 3 3 2 2 2 5" xfId="24338"/>
    <cellStyle name="常规 5 3 3 2 2 3" xfId="3414"/>
    <cellStyle name="常规 5 3 3 2 2 3 2" xfId="8779"/>
    <cellStyle name="常规 5 3 3 2 2 3 2 2" xfId="15071"/>
    <cellStyle name="常规 5 3 3 2 2 3 2 2 2" xfId="33363"/>
    <cellStyle name="常规 5 3 3 2 2 3 2 3" xfId="20381"/>
    <cellStyle name="常规 5 3 3 2 2 3 2 4" xfId="27964"/>
    <cellStyle name="常规 5 3 3 2 2 3 3" xfId="15070"/>
    <cellStyle name="常规 5 3 3 2 2 3 3 2" xfId="33362"/>
    <cellStyle name="常规 5 3 3 2 2 3 4" xfId="20380"/>
    <cellStyle name="常规 5 3 3 2 2 3 5" xfId="24339"/>
    <cellStyle name="常规 5 3 3 2 2 4" xfId="3415"/>
    <cellStyle name="常规 5 3 3 2 2 4 2" xfId="8780"/>
    <cellStyle name="常规 5 3 3 2 2 4 2 2" xfId="15073"/>
    <cellStyle name="常规 5 3 3 2 2 4 2 2 2" xfId="33365"/>
    <cellStyle name="常规 5 3 3 2 2 4 2 3" xfId="20383"/>
    <cellStyle name="常规 5 3 3 2 2 4 2 4" xfId="27965"/>
    <cellStyle name="常规 5 3 3 2 2 4 3" xfId="15072"/>
    <cellStyle name="常规 5 3 3 2 2 4 3 2" xfId="33364"/>
    <cellStyle name="常规 5 3 3 2 2 4 4" xfId="20382"/>
    <cellStyle name="常规 5 3 3 2 2 4 5" xfId="24340"/>
    <cellStyle name="常规 5 3 3 2 2 5" xfId="8777"/>
    <cellStyle name="常规 5 3 3 2 2 5 2" xfId="15074"/>
    <cellStyle name="常规 5 3 3 2 2 5 2 2" xfId="33366"/>
    <cellStyle name="常规 5 3 3 2 2 5 3" xfId="20384"/>
    <cellStyle name="常规 5 3 3 2 2 5 4" xfId="27962"/>
    <cellStyle name="常规 5 3 3 2 2 6" xfId="15067"/>
    <cellStyle name="常规 5 3 3 2 2 6 2" xfId="33359"/>
    <cellStyle name="常规 5 3 3 2 2 7" xfId="20377"/>
    <cellStyle name="常规 5 3 3 2 2 8" xfId="24337"/>
    <cellStyle name="常规 5 3 3 2 3" xfId="3416"/>
    <cellStyle name="常规 5 3 3 2 3 2" xfId="8781"/>
    <cellStyle name="常规 5 3 3 2 3 2 2" xfId="15076"/>
    <cellStyle name="常规 5 3 3 2 3 2 2 2" xfId="33368"/>
    <cellStyle name="常规 5 3 3 2 3 2 3" xfId="20386"/>
    <cellStyle name="常规 5 3 3 2 3 2 4" xfId="27966"/>
    <cellStyle name="常规 5 3 3 2 3 3" xfId="15075"/>
    <cellStyle name="常规 5 3 3 2 3 3 2" xfId="33367"/>
    <cellStyle name="常规 5 3 3 2 3 4" xfId="20385"/>
    <cellStyle name="常规 5 3 3 2 3 5" xfId="24341"/>
    <cellStyle name="常规 5 3 3 2 4" xfId="3417"/>
    <cellStyle name="常规 5 3 3 2 4 2" xfId="8782"/>
    <cellStyle name="常规 5 3 3 2 4 2 2" xfId="15078"/>
    <cellStyle name="常规 5 3 3 2 4 2 2 2" xfId="33370"/>
    <cellStyle name="常规 5 3 3 2 4 2 3" xfId="20388"/>
    <cellStyle name="常规 5 3 3 2 4 2 4" xfId="27967"/>
    <cellStyle name="常规 5 3 3 2 4 3" xfId="15077"/>
    <cellStyle name="常规 5 3 3 2 4 3 2" xfId="33369"/>
    <cellStyle name="常规 5 3 3 2 4 4" xfId="20387"/>
    <cellStyle name="常规 5 3 3 2 4 5" xfId="24342"/>
    <cellStyle name="常规 5 3 3 2 5" xfId="8776"/>
    <cellStyle name="常规 5 3 3 2 5 2" xfId="15079"/>
    <cellStyle name="常规 5 3 3 2 5 2 2" xfId="33371"/>
    <cellStyle name="常规 5 3 3 2 5 3" xfId="20389"/>
    <cellStyle name="常规 5 3 3 2 5 4" xfId="27961"/>
    <cellStyle name="常规 5 3 3 2 6" xfId="15080"/>
    <cellStyle name="常规 5 3 3 2 6 2" xfId="20390"/>
    <cellStyle name="常规 5 3 3 2 6 3" xfId="33372"/>
    <cellStyle name="常规 5 3 3 2 7" xfId="15066"/>
    <cellStyle name="常规 5 3 3 2 7 2" xfId="33358"/>
    <cellStyle name="常规 5 3 3 2 8" xfId="20376"/>
    <cellStyle name="常规 5 3 3 2 9" xfId="24336"/>
    <cellStyle name="常规 5 3 3 3" xfId="3418"/>
    <cellStyle name="常规 5 3 3 3 2" xfId="3419"/>
    <cellStyle name="常规 5 3 3 3 2 2" xfId="3420"/>
    <cellStyle name="常规 5 3 3 3 2 2 2" xfId="8785"/>
    <cellStyle name="常规 5 3 3 3 2 2 2 2" xfId="15084"/>
    <cellStyle name="常规 5 3 3 3 2 2 2 2 2" xfId="33376"/>
    <cellStyle name="常规 5 3 3 3 2 2 2 3" xfId="20394"/>
    <cellStyle name="常规 5 3 3 3 2 2 2 4" xfId="27970"/>
    <cellStyle name="常规 5 3 3 3 2 2 3" xfId="15083"/>
    <cellStyle name="常规 5 3 3 3 2 2 3 2" xfId="33375"/>
    <cellStyle name="常规 5 3 3 3 2 2 4" xfId="20393"/>
    <cellStyle name="常规 5 3 3 3 2 2 5" xfId="24345"/>
    <cellStyle name="常规 5 3 3 3 2 3" xfId="3421"/>
    <cellStyle name="常规 5 3 3 3 2 3 2" xfId="8786"/>
    <cellStyle name="常规 5 3 3 3 2 3 2 2" xfId="15086"/>
    <cellStyle name="常规 5 3 3 3 2 3 2 2 2" xfId="33378"/>
    <cellStyle name="常规 5 3 3 3 2 3 2 3" xfId="20396"/>
    <cellStyle name="常规 5 3 3 3 2 3 2 4" xfId="27971"/>
    <cellStyle name="常规 5 3 3 3 2 3 3" xfId="15085"/>
    <cellStyle name="常规 5 3 3 3 2 3 3 2" xfId="33377"/>
    <cellStyle name="常规 5 3 3 3 2 3 4" xfId="20395"/>
    <cellStyle name="常规 5 3 3 3 2 3 5" xfId="24346"/>
    <cellStyle name="常规 5 3 3 3 2 4" xfId="3422"/>
    <cellStyle name="常规 5 3 3 3 2 4 2" xfId="8787"/>
    <cellStyle name="常规 5 3 3 3 2 4 2 2" xfId="15088"/>
    <cellStyle name="常规 5 3 3 3 2 4 2 2 2" xfId="33380"/>
    <cellStyle name="常规 5 3 3 3 2 4 2 3" xfId="20398"/>
    <cellStyle name="常规 5 3 3 3 2 4 2 4" xfId="27972"/>
    <cellStyle name="常规 5 3 3 3 2 4 3" xfId="15087"/>
    <cellStyle name="常规 5 3 3 3 2 4 3 2" xfId="33379"/>
    <cellStyle name="常规 5 3 3 3 2 4 4" xfId="20397"/>
    <cellStyle name="常规 5 3 3 3 2 4 5" xfId="24347"/>
    <cellStyle name="常规 5 3 3 3 2 5" xfId="8784"/>
    <cellStyle name="常规 5 3 3 3 2 5 2" xfId="15089"/>
    <cellStyle name="常规 5 3 3 3 2 5 2 2" xfId="33381"/>
    <cellStyle name="常规 5 3 3 3 2 5 3" xfId="20399"/>
    <cellStyle name="常规 5 3 3 3 2 5 4" xfId="27969"/>
    <cellStyle name="常规 5 3 3 3 2 6" xfId="15082"/>
    <cellStyle name="常规 5 3 3 3 2 6 2" xfId="33374"/>
    <cellStyle name="常规 5 3 3 3 2 7" xfId="20392"/>
    <cellStyle name="常规 5 3 3 3 2 8" xfId="24344"/>
    <cellStyle name="常规 5 3 3 3 3" xfId="3423"/>
    <cellStyle name="常规 5 3 3 3 3 2" xfId="8788"/>
    <cellStyle name="常规 5 3 3 3 3 2 2" xfId="15091"/>
    <cellStyle name="常规 5 3 3 3 3 2 2 2" xfId="33383"/>
    <cellStyle name="常规 5 3 3 3 3 2 3" xfId="20401"/>
    <cellStyle name="常规 5 3 3 3 3 2 4" xfId="27973"/>
    <cellStyle name="常规 5 3 3 3 3 3" xfId="15090"/>
    <cellStyle name="常规 5 3 3 3 3 3 2" xfId="33382"/>
    <cellStyle name="常规 5 3 3 3 3 4" xfId="20400"/>
    <cellStyle name="常规 5 3 3 3 3 5" xfId="24348"/>
    <cellStyle name="常规 5 3 3 3 4" xfId="3424"/>
    <cellStyle name="常规 5 3 3 3 4 2" xfId="8789"/>
    <cellStyle name="常规 5 3 3 3 4 2 2" xfId="15093"/>
    <cellStyle name="常规 5 3 3 3 4 2 2 2" xfId="33385"/>
    <cellStyle name="常规 5 3 3 3 4 2 3" xfId="20403"/>
    <cellStyle name="常规 5 3 3 3 4 2 4" xfId="27974"/>
    <cellStyle name="常规 5 3 3 3 4 3" xfId="15092"/>
    <cellStyle name="常规 5 3 3 3 4 3 2" xfId="33384"/>
    <cellStyle name="常规 5 3 3 3 4 4" xfId="20402"/>
    <cellStyle name="常规 5 3 3 3 4 5" xfId="24349"/>
    <cellStyle name="常规 5 3 3 3 5" xfId="8783"/>
    <cellStyle name="常规 5 3 3 3 5 2" xfId="15094"/>
    <cellStyle name="常规 5 3 3 3 5 2 2" xfId="33386"/>
    <cellStyle name="常规 5 3 3 3 5 3" xfId="20404"/>
    <cellStyle name="常规 5 3 3 3 5 4" xfId="27968"/>
    <cellStyle name="常规 5 3 3 3 6" xfId="15095"/>
    <cellStyle name="常规 5 3 3 3 6 2" xfId="20405"/>
    <cellStyle name="常规 5 3 3 3 6 3" xfId="33387"/>
    <cellStyle name="常规 5 3 3 3 7" xfId="15081"/>
    <cellStyle name="常规 5 3 3 3 7 2" xfId="33373"/>
    <cellStyle name="常规 5 3 3 3 8" xfId="20391"/>
    <cellStyle name="常规 5 3 3 3 9" xfId="24343"/>
    <cellStyle name="常规 5 3 3 4" xfId="3425"/>
    <cellStyle name="常规 5 3 3 4 2" xfId="3426"/>
    <cellStyle name="常规 5 3 3 4 2 2" xfId="3427"/>
    <cellStyle name="常规 5 3 3 4 2 2 2" xfId="8792"/>
    <cellStyle name="常规 5 3 3 4 2 2 2 2" xfId="15099"/>
    <cellStyle name="常规 5 3 3 4 2 2 2 2 2" xfId="33391"/>
    <cellStyle name="常规 5 3 3 4 2 2 2 3" xfId="20409"/>
    <cellStyle name="常规 5 3 3 4 2 2 2 4" xfId="27977"/>
    <cellStyle name="常规 5 3 3 4 2 2 3" xfId="15098"/>
    <cellStyle name="常规 5 3 3 4 2 2 3 2" xfId="33390"/>
    <cellStyle name="常规 5 3 3 4 2 2 4" xfId="20408"/>
    <cellStyle name="常规 5 3 3 4 2 2 5" xfId="24352"/>
    <cellStyle name="常规 5 3 3 4 2 3" xfId="3428"/>
    <cellStyle name="常规 5 3 3 4 2 3 2" xfId="8793"/>
    <cellStyle name="常规 5 3 3 4 2 3 2 2" xfId="15101"/>
    <cellStyle name="常规 5 3 3 4 2 3 2 2 2" xfId="33393"/>
    <cellStyle name="常规 5 3 3 4 2 3 2 3" xfId="20411"/>
    <cellStyle name="常规 5 3 3 4 2 3 2 4" xfId="27978"/>
    <cellStyle name="常规 5 3 3 4 2 3 3" xfId="15100"/>
    <cellStyle name="常规 5 3 3 4 2 3 3 2" xfId="33392"/>
    <cellStyle name="常规 5 3 3 4 2 3 4" xfId="20410"/>
    <cellStyle name="常规 5 3 3 4 2 3 5" xfId="24353"/>
    <cellStyle name="常规 5 3 3 4 2 4" xfId="3429"/>
    <cellStyle name="常规 5 3 3 4 2 4 2" xfId="8794"/>
    <cellStyle name="常规 5 3 3 4 2 4 2 2" xfId="15103"/>
    <cellStyle name="常规 5 3 3 4 2 4 2 2 2" xfId="33395"/>
    <cellStyle name="常规 5 3 3 4 2 4 2 3" xfId="20413"/>
    <cellStyle name="常规 5 3 3 4 2 4 2 4" xfId="27979"/>
    <cellStyle name="常规 5 3 3 4 2 4 3" xfId="15102"/>
    <cellStyle name="常规 5 3 3 4 2 4 3 2" xfId="33394"/>
    <cellStyle name="常规 5 3 3 4 2 4 4" xfId="20412"/>
    <cellStyle name="常规 5 3 3 4 2 4 5" xfId="24354"/>
    <cellStyle name="常规 5 3 3 4 2 5" xfId="8791"/>
    <cellStyle name="常规 5 3 3 4 2 5 2" xfId="15104"/>
    <cellStyle name="常规 5 3 3 4 2 5 2 2" xfId="33396"/>
    <cellStyle name="常规 5 3 3 4 2 5 3" xfId="20414"/>
    <cellStyle name="常规 5 3 3 4 2 5 4" xfId="27976"/>
    <cellStyle name="常规 5 3 3 4 2 6" xfId="15097"/>
    <cellStyle name="常规 5 3 3 4 2 6 2" xfId="33389"/>
    <cellStyle name="常规 5 3 3 4 2 7" xfId="20407"/>
    <cellStyle name="常规 5 3 3 4 2 8" xfId="24351"/>
    <cellStyle name="常规 5 3 3 4 3" xfId="3430"/>
    <cellStyle name="常规 5 3 3 4 3 2" xfId="8795"/>
    <cellStyle name="常规 5 3 3 4 3 2 2" xfId="15106"/>
    <cellStyle name="常规 5 3 3 4 3 2 2 2" xfId="33398"/>
    <cellStyle name="常规 5 3 3 4 3 2 3" xfId="20416"/>
    <cellStyle name="常规 5 3 3 4 3 2 4" xfId="27980"/>
    <cellStyle name="常规 5 3 3 4 3 3" xfId="15105"/>
    <cellStyle name="常规 5 3 3 4 3 3 2" xfId="33397"/>
    <cellStyle name="常规 5 3 3 4 3 4" xfId="20415"/>
    <cellStyle name="常规 5 3 3 4 3 5" xfId="24355"/>
    <cellStyle name="常规 5 3 3 4 4" xfId="3431"/>
    <cellStyle name="常规 5 3 3 4 4 2" xfId="8796"/>
    <cellStyle name="常规 5 3 3 4 4 2 2" xfId="15108"/>
    <cellStyle name="常规 5 3 3 4 4 2 2 2" xfId="33400"/>
    <cellStyle name="常规 5 3 3 4 4 2 3" xfId="20418"/>
    <cellStyle name="常规 5 3 3 4 4 2 4" xfId="27981"/>
    <cellStyle name="常规 5 3 3 4 4 3" xfId="15107"/>
    <cellStyle name="常规 5 3 3 4 4 3 2" xfId="33399"/>
    <cellStyle name="常规 5 3 3 4 4 4" xfId="20417"/>
    <cellStyle name="常规 5 3 3 4 4 5" xfId="24356"/>
    <cellStyle name="常规 5 3 3 4 5" xfId="8790"/>
    <cellStyle name="常规 5 3 3 4 5 2" xfId="15109"/>
    <cellStyle name="常规 5 3 3 4 5 2 2" xfId="33401"/>
    <cellStyle name="常规 5 3 3 4 5 3" xfId="20419"/>
    <cellStyle name="常规 5 3 3 4 5 4" xfId="27975"/>
    <cellStyle name="常规 5 3 3 4 6" xfId="15110"/>
    <cellStyle name="常规 5 3 3 4 6 2" xfId="20420"/>
    <cellStyle name="常规 5 3 3 4 6 3" xfId="33402"/>
    <cellStyle name="常规 5 3 3 4 7" xfId="15096"/>
    <cellStyle name="常规 5 3 3 4 7 2" xfId="33388"/>
    <cellStyle name="常规 5 3 3 4 8" xfId="20406"/>
    <cellStyle name="常规 5 3 3 4 9" xfId="24350"/>
    <cellStyle name="常规 5 3 3 5" xfId="3432"/>
    <cellStyle name="常规 5 3 3 5 2" xfId="3433"/>
    <cellStyle name="常规 5 3 3 5 2 2" xfId="8798"/>
    <cellStyle name="常规 5 3 3 5 2 2 2" xfId="15113"/>
    <cellStyle name="常规 5 3 3 5 2 2 2 2" xfId="33405"/>
    <cellStyle name="常规 5 3 3 5 2 2 3" xfId="20423"/>
    <cellStyle name="常规 5 3 3 5 2 2 4" xfId="27983"/>
    <cellStyle name="常规 5 3 3 5 2 3" xfId="15112"/>
    <cellStyle name="常规 5 3 3 5 2 3 2" xfId="33404"/>
    <cellStyle name="常规 5 3 3 5 2 4" xfId="20422"/>
    <cellStyle name="常规 5 3 3 5 2 5" xfId="24358"/>
    <cellStyle name="常规 5 3 3 5 3" xfId="3434"/>
    <cellStyle name="常规 5 3 3 5 3 2" xfId="8799"/>
    <cellStyle name="常规 5 3 3 5 3 2 2" xfId="15115"/>
    <cellStyle name="常规 5 3 3 5 3 2 2 2" xfId="33407"/>
    <cellStyle name="常规 5 3 3 5 3 2 3" xfId="20425"/>
    <cellStyle name="常规 5 3 3 5 3 2 4" xfId="27984"/>
    <cellStyle name="常规 5 3 3 5 3 3" xfId="15114"/>
    <cellStyle name="常规 5 3 3 5 3 3 2" xfId="33406"/>
    <cellStyle name="常规 5 3 3 5 3 4" xfId="20424"/>
    <cellStyle name="常规 5 3 3 5 3 5" xfId="24359"/>
    <cellStyle name="常规 5 3 3 5 4" xfId="3435"/>
    <cellStyle name="常规 5 3 3 5 4 2" xfId="8800"/>
    <cellStyle name="常规 5 3 3 5 4 2 2" xfId="15117"/>
    <cellStyle name="常规 5 3 3 5 4 2 2 2" xfId="33409"/>
    <cellStyle name="常规 5 3 3 5 4 2 3" xfId="20427"/>
    <cellStyle name="常规 5 3 3 5 4 2 4" xfId="27985"/>
    <cellStyle name="常规 5 3 3 5 4 3" xfId="15116"/>
    <cellStyle name="常规 5 3 3 5 4 3 2" xfId="33408"/>
    <cellStyle name="常规 5 3 3 5 4 4" xfId="20426"/>
    <cellStyle name="常规 5 3 3 5 4 5" xfId="24360"/>
    <cellStyle name="常规 5 3 3 5 5" xfId="8797"/>
    <cellStyle name="常规 5 3 3 5 5 2" xfId="15118"/>
    <cellStyle name="常规 5 3 3 5 5 2 2" xfId="33410"/>
    <cellStyle name="常规 5 3 3 5 5 3" xfId="20428"/>
    <cellStyle name="常规 5 3 3 5 5 4" xfId="27982"/>
    <cellStyle name="常规 5 3 3 5 6" xfId="15111"/>
    <cellStyle name="常规 5 3 3 5 6 2" xfId="33403"/>
    <cellStyle name="常规 5 3 3 5 7" xfId="20421"/>
    <cellStyle name="常规 5 3 3 5 8" xfId="24357"/>
    <cellStyle name="常规 5 3 3 6" xfId="3436"/>
    <cellStyle name="常规 5 3 3 6 2" xfId="8801"/>
    <cellStyle name="常规 5 3 3 6 2 2" xfId="15120"/>
    <cellStyle name="常规 5 3 3 6 2 2 2" xfId="33412"/>
    <cellStyle name="常规 5 3 3 6 2 3" xfId="20430"/>
    <cellStyle name="常规 5 3 3 6 2 4" xfId="27986"/>
    <cellStyle name="常规 5 3 3 6 3" xfId="15119"/>
    <cellStyle name="常规 5 3 3 6 3 2" xfId="33411"/>
    <cellStyle name="常规 5 3 3 6 4" xfId="20429"/>
    <cellStyle name="常规 5 3 3 6 5" xfId="24361"/>
    <cellStyle name="常规 5 3 3 7" xfId="3437"/>
    <cellStyle name="常规 5 3 3 7 2" xfId="8802"/>
    <cellStyle name="常规 5 3 3 7 2 2" xfId="15122"/>
    <cellStyle name="常规 5 3 3 7 2 2 2" xfId="33414"/>
    <cellStyle name="常规 5 3 3 7 2 3" xfId="20432"/>
    <cellStyle name="常规 5 3 3 7 2 4" xfId="27987"/>
    <cellStyle name="常规 5 3 3 7 3" xfId="15121"/>
    <cellStyle name="常规 5 3 3 7 3 2" xfId="33413"/>
    <cellStyle name="常规 5 3 3 7 4" xfId="20431"/>
    <cellStyle name="常规 5 3 3 7 5" xfId="24362"/>
    <cellStyle name="常规 5 3 3 8" xfId="8775"/>
    <cellStyle name="常规 5 3 3 8 2" xfId="15123"/>
    <cellStyle name="常规 5 3 3 8 2 2" xfId="33415"/>
    <cellStyle name="常规 5 3 3 8 3" xfId="20433"/>
    <cellStyle name="常规 5 3 3 8 4" xfId="27960"/>
    <cellStyle name="常规 5 3 3 9" xfId="15124"/>
    <cellStyle name="常规 5 3 3 9 2" xfId="20434"/>
    <cellStyle name="常规 5 3 3 9 3" xfId="33416"/>
    <cellStyle name="常规 5 3 4" xfId="3438"/>
    <cellStyle name="常规 5 3 4 10" xfId="15125"/>
    <cellStyle name="常规 5 3 4 10 2" xfId="33417"/>
    <cellStyle name="常规 5 3 4 11" xfId="20435"/>
    <cellStyle name="常规 5 3 4 12" xfId="24363"/>
    <cellStyle name="常规 5 3 4 2" xfId="3439"/>
    <cellStyle name="常规 5 3 4 2 2" xfId="3440"/>
    <cellStyle name="常规 5 3 4 2 2 2" xfId="3441"/>
    <cellStyle name="常规 5 3 4 2 2 2 2" xfId="8806"/>
    <cellStyle name="常规 5 3 4 2 2 2 2 2" xfId="15129"/>
    <cellStyle name="常规 5 3 4 2 2 2 2 2 2" xfId="33421"/>
    <cellStyle name="常规 5 3 4 2 2 2 2 3" xfId="20439"/>
    <cellStyle name="常规 5 3 4 2 2 2 2 4" xfId="27991"/>
    <cellStyle name="常规 5 3 4 2 2 2 3" xfId="15128"/>
    <cellStyle name="常规 5 3 4 2 2 2 3 2" xfId="33420"/>
    <cellStyle name="常规 5 3 4 2 2 2 4" xfId="20438"/>
    <cellStyle name="常规 5 3 4 2 2 2 5" xfId="24366"/>
    <cellStyle name="常规 5 3 4 2 2 3" xfId="3442"/>
    <cellStyle name="常规 5 3 4 2 2 3 2" xfId="8807"/>
    <cellStyle name="常规 5 3 4 2 2 3 2 2" xfId="15131"/>
    <cellStyle name="常规 5 3 4 2 2 3 2 2 2" xfId="33423"/>
    <cellStyle name="常规 5 3 4 2 2 3 2 3" xfId="20441"/>
    <cellStyle name="常规 5 3 4 2 2 3 2 4" xfId="27992"/>
    <cellStyle name="常规 5 3 4 2 2 3 3" xfId="15130"/>
    <cellStyle name="常规 5 3 4 2 2 3 3 2" xfId="33422"/>
    <cellStyle name="常规 5 3 4 2 2 3 4" xfId="20440"/>
    <cellStyle name="常规 5 3 4 2 2 3 5" xfId="24367"/>
    <cellStyle name="常规 5 3 4 2 2 4" xfId="3443"/>
    <cellStyle name="常规 5 3 4 2 2 4 2" xfId="8808"/>
    <cellStyle name="常规 5 3 4 2 2 4 2 2" xfId="15133"/>
    <cellStyle name="常规 5 3 4 2 2 4 2 2 2" xfId="33425"/>
    <cellStyle name="常规 5 3 4 2 2 4 2 3" xfId="20443"/>
    <cellStyle name="常规 5 3 4 2 2 4 2 4" xfId="27993"/>
    <cellStyle name="常规 5 3 4 2 2 4 3" xfId="15132"/>
    <cellStyle name="常规 5 3 4 2 2 4 3 2" xfId="33424"/>
    <cellStyle name="常规 5 3 4 2 2 4 4" xfId="20442"/>
    <cellStyle name="常规 5 3 4 2 2 4 5" xfId="24368"/>
    <cellStyle name="常规 5 3 4 2 2 5" xfId="8805"/>
    <cellStyle name="常规 5 3 4 2 2 5 2" xfId="15134"/>
    <cellStyle name="常规 5 3 4 2 2 5 2 2" xfId="33426"/>
    <cellStyle name="常规 5 3 4 2 2 5 3" xfId="20444"/>
    <cellStyle name="常规 5 3 4 2 2 5 4" xfId="27990"/>
    <cellStyle name="常规 5 3 4 2 2 6" xfId="15127"/>
    <cellStyle name="常规 5 3 4 2 2 6 2" xfId="33419"/>
    <cellStyle name="常规 5 3 4 2 2 7" xfId="20437"/>
    <cellStyle name="常规 5 3 4 2 2 8" xfId="24365"/>
    <cellStyle name="常规 5 3 4 2 3" xfId="3444"/>
    <cellStyle name="常规 5 3 4 2 3 2" xfId="8809"/>
    <cellStyle name="常规 5 3 4 2 3 2 2" xfId="15136"/>
    <cellStyle name="常规 5 3 4 2 3 2 2 2" xfId="33428"/>
    <cellStyle name="常规 5 3 4 2 3 2 3" xfId="20446"/>
    <cellStyle name="常规 5 3 4 2 3 2 4" xfId="27994"/>
    <cellStyle name="常规 5 3 4 2 3 3" xfId="15135"/>
    <cellStyle name="常规 5 3 4 2 3 3 2" xfId="33427"/>
    <cellStyle name="常规 5 3 4 2 3 4" xfId="20445"/>
    <cellStyle name="常规 5 3 4 2 3 5" xfId="24369"/>
    <cellStyle name="常规 5 3 4 2 4" xfId="3445"/>
    <cellStyle name="常规 5 3 4 2 4 2" xfId="8810"/>
    <cellStyle name="常规 5 3 4 2 4 2 2" xfId="15138"/>
    <cellStyle name="常规 5 3 4 2 4 2 2 2" xfId="33430"/>
    <cellStyle name="常规 5 3 4 2 4 2 3" xfId="20448"/>
    <cellStyle name="常规 5 3 4 2 4 2 4" xfId="27995"/>
    <cellStyle name="常规 5 3 4 2 4 3" xfId="15137"/>
    <cellStyle name="常规 5 3 4 2 4 3 2" xfId="33429"/>
    <cellStyle name="常规 5 3 4 2 4 4" xfId="20447"/>
    <cellStyle name="常规 5 3 4 2 4 5" xfId="24370"/>
    <cellStyle name="常规 5 3 4 2 5" xfId="8804"/>
    <cellStyle name="常规 5 3 4 2 5 2" xfId="15139"/>
    <cellStyle name="常规 5 3 4 2 5 2 2" xfId="33431"/>
    <cellStyle name="常规 5 3 4 2 5 3" xfId="20449"/>
    <cellStyle name="常规 5 3 4 2 5 4" xfId="27989"/>
    <cellStyle name="常规 5 3 4 2 6" xfId="15140"/>
    <cellStyle name="常规 5 3 4 2 6 2" xfId="20450"/>
    <cellStyle name="常规 5 3 4 2 6 3" xfId="33432"/>
    <cellStyle name="常规 5 3 4 2 7" xfId="15126"/>
    <cellStyle name="常规 5 3 4 2 7 2" xfId="33418"/>
    <cellStyle name="常规 5 3 4 2 8" xfId="20436"/>
    <cellStyle name="常规 5 3 4 2 9" xfId="24364"/>
    <cellStyle name="常规 5 3 4 3" xfId="3446"/>
    <cellStyle name="常规 5 3 4 3 2" xfId="3447"/>
    <cellStyle name="常规 5 3 4 3 2 2" xfId="3448"/>
    <cellStyle name="常规 5 3 4 3 2 2 2" xfId="8813"/>
    <cellStyle name="常规 5 3 4 3 2 2 2 2" xfId="15144"/>
    <cellStyle name="常规 5 3 4 3 2 2 2 2 2" xfId="33436"/>
    <cellStyle name="常规 5 3 4 3 2 2 2 3" xfId="20454"/>
    <cellStyle name="常规 5 3 4 3 2 2 2 4" xfId="27998"/>
    <cellStyle name="常规 5 3 4 3 2 2 3" xfId="15143"/>
    <cellStyle name="常规 5 3 4 3 2 2 3 2" xfId="33435"/>
    <cellStyle name="常规 5 3 4 3 2 2 4" xfId="20453"/>
    <cellStyle name="常规 5 3 4 3 2 2 5" xfId="24373"/>
    <cellStyle name="常规 5 3 4 3 2 3" xfId="3449"/>
    <cellStyle name="常规 5 3 4 3 2 3 2" xfId="8814"/>
    <cellStyle name="常规 5 3 4 3 2 3 2 2" xfId="15146"/>
    <cellStyle name="常规 5 3 4 3 2 3 2 2 2" xfId="33438"/>
    <cellStyle name="常规 5 3 4 3 2 3 2 3" xfId="20456"/>
    <cellStyle name="常规 5 3 4 3 2 3 2 4" xfId="27999"/>
    <cellStyle name="常规 5 3 4 3 2 3 3" xfId="15145"/>
    <cellStyle name="常规 5 3 4 3 2 3 3 2" xfId="33437"/>
    <cellStyle name="常规 5 3 4 3 2 3 4" xfId="20455"/>
    <cellStyle name="常规 5 3 4 3 2 3 5" xfId="24374"/>
    <cellStyle name="常规 5 3 4 3 2 4" xfId="3450"/>
    <cellStyle name="常规 5 3 4 3 2 4 2" xfId="8815"/>
    <cellStyle name="常规 5 3 4 3 2 4 2 2" xfId="15148"/>
    <cellStyle name="常规 5 3 4 3 2 4 2 2 2" xfId="33440"/>
    <cellStyle name="常规 5 3 4 3 2 4 2 3" xfId="20458"/>
    <cellStyle name="常规 5 3 4 3 2 4 2 4" xfId="28000"/>
    <cellStyle name="常规 5 3 4 3 2 4 3" xfId="15147"/>
    <cellStyle name="常规 5 3 4 3 2 4 3 2" xfId="33439"/>
    <cellStyle name="常规 5 3 4 3 2 4 4" xfId="20457"/>
    <cellStyle name="常规 5 3 4 3 2 4 5" xfId="24375"/>
    <cellStyle name="常规 5 3 4 3 2 5" xfId="8812"/>
    <cellStyle name="常规 5 3 4 3 2 5 2" xfId="15149"/>
    <cellStyle name="常规 5 3 4 3 2 5 2 2" xfId="33441"/>
    <cellStyle name="常规 5 3 4 3 2 5 3" xfId="20459"/>
    <cellStyle name="常规 5 3 4 3 2 5 4" xfId="27997"/>
    <cellStyle name="常规 5 3 4 3 2 6" xfId="15142"/>
    <cellStyle name="常规 5 3 4 3 2 6 2" xfId="33434"/>
    <cellStyle name="常规 5 3 4 3 2 7" xfId="20452"/>
    <cellStyle name="常规 5 3 4 3 2 8" xfId="24372"/>
    <cellStyle name="常规 5 3 4 3 3" xfId="3451"/>
    <cellStyle name="常规 5 3 4 3 3 2" xfId="8816"/>
    <cellStyle name="常规 5 3 4 3 3 2 2" xfId="15151"/>
    <cellStyle name="常规 5 3 4 3 3 2 2 2" xfId="33443"/>
    <cellStyle name="常规 5 3 4 3 3 2 3" xfId="20461"/>
    <cellStyle name="常规 5 3 4 3 3 2 4" xfId="28001"/>
    <cellStyle name="常规 5 3 4 3 3 3" xfId="15150"/>
    <cellStyle name="常规 5 3 4 3 3 3 2" xfId="33442"/>
    <cellStyle name="常规 5 3 4 3 3 4" xfId="20460"/>
    <cellStyle name="常规 5 3 4 3 3 5" xfId="24376"/>
    <cellStyle name="常规 5 3 4 3 4" xfId="3452"/>
    <cellStyle name="常规 5 3 4 3 4 2" xfId="8817"/>
    <cellStyle name="常规 5 3 4 3 4 2 2" xfId="15153"/>
    <cellStyle name="常规 5 3 4 3 4 2 2 2" xfId="33445"/>
    <cellStyle name="常规 5 3 4 3 4 2 3" xfId="20463"/>
    <cellStyle name="常规 5 3 4 3 4 2 4" xfId="28002"/>
    <cellStyle name="常规 5 3 4 3 4 3" xfId="15152"/>
    <cellStyle name="常规 5 3 4 3 4 3 2" xfId="33444"/>
    <cellStyle name="常规 5 3 4 3 4 4" xfId="20462"/>
    <cellStyle name="常规 5 3 4 3 4 5" xfId="24377"/>
    <cellStyle name="常规 5 3 4 3 5" xfId="8811"/>
    <cellStyle name="常规 5 3 4 3 5 2" xfId="15154"/>
    <cellStyle name="常规 5 3 4 3 5 2 2" xfId="33446"/>
    <cellStyle name="常规 5 3 4 3 5 3" xfId="20464"/>
    <cellStyle name="常规 5 3 4 3 5 4" xfId="27996"/>
    <cellStyle name="常规 5 3 4 3 6" xfId="15155"/>
    <cellStyle name="常规 5 3 4 3 6 2" xfId="20465"/>
    <cellStyle name="常规 5 3 4 3 6 3" xfId="33447"/>
    <cellStyle name="常规 5 3 4 3 7" xfId="15141"/>
    <cellStyle name="常规 5 3 4 3 7 2" xfId="33433"/>
    <cellStyle name="常规 5 3 4 3 8" xfId="20451"/>
    <cellStyle name="常规 5 3 4 3 9" xfId="24371"/>
    <cellStyle name="常规 5 3 4 4" xfId="3453"/>
    <cellStyle name="常规 5 3 4 4 2" xfId="3454"/>
    <cellStyle name="常规 5 3 4 4 2 2" xfId="3455"/>
    <cellStyle name="常规 5 3 4 4 2 2 2" xfId="8820"/>
    <cellStyle name="常规 5 3 4 4 2 2 2 2" xfId="15159"/>
    <cellStyle name="常规 5 3 4 4 2 2 2 2 2" xfId="33451"/>
    <cellStyle name="常规 5 3 4 4 2 2 2 3" xfId="20469"/>
    <cellStyle name="常规 5 3 4 4 2 2 2 4" xfId="28005"/>
    <cellStyle name="常规 5 3 4 4 2 2 3" xfId="15158"/>
    <cellStyle name="常规 5 3 4 4 2 2 3 2" xfId="33450"/>
    <cellStyle name="常规 5 3 4 4 2 2 4" xfId="20468"/>
    <cellStyle name="常规 5 3 4 4 2 2 5" xfId="24380"/>
    <cellStyle name="常规 5 3 4 4 2 3" xfId="3456"/>
    <cellStyle name="常规 5 3 4 4 2 3 2" xfId="8821"/>
    <cellStyle name="常规 5 3 4 4 2 3 2 2" xfId="15161"/>
    <cellStyle name="常规 5 3 4 4 2 3 2 2 2" xfId="33453"/>
    <cellStyle name="常规 5 3 4 4 2 3 2 3" xfId="20471"/>
    <cellStyle name="常规 5 3 4 4 2 3 2 4" xfId="28006"/>
    <cellStyle name="常规 5 3 4 4 2 3 3" xfId="15160"/>
    <cellStyle name="常规 5 3 4 4 2 3 3 2" xfId="33452"/>
    <cellStyle name="常规 5 3 4 4 2 3 4" xfId="20470"/>
    <cellStyle name="常规 5 3 4 4 2 3 5" xfId="24381"/>
    <cellStyle name="常规 5 3 4 4 2 4" xfId="3457"/>
    <cellStyle name="常规 5 3 4 4 2 4 2" xfId="8822"/>
    <cellStyle name="常规 5 3 4 4 2 4 2 2" xfId="15163"/>
    <cellStyle name="常规 5 3 4 4 2 4 2 2 2" xfId="33455"/>
    <cellStyle name="常规 5 3 4 4 2 4 2 3" xfId="20473"/>
    <cellStyle name="常规 5 3 4 4 2 4 2 4" xfId="28007"/>
    <cellStyle name="常规 5 3 4 4 2 4 3" xfId="15162"/>
    <cellStyle name="常规 5 3 4 4 2 4 3 2" xfId="33454"/>
    <cellStyle name="常规 5 3 4 4 2 4 4" xfId="20472"/>
    <cellStyle name="常规 5 3 4 4 2 4 5" xfId="24382"/>
    <cellStyle name="常规 5 3 4 4 2 5" xfId="8819"/>
    <cellStyle name="常规 5 3 4 4 2 5 2" xfId="15164"/>
    <cellStyle name="常规 5 3 4 4 2 5 2 2" xfId="33456"/>
    <cellStyle name="常规 5 3 4 4 2 5 3" xfId="20474"/>
    <cellStyle name="常规 5 3 4 4 2 5 4" xfId="28004"/>
    <cellStyle name="常规 5 3 4 4 2 6" xfId="15157"/>
    <cellStyle name="常规 5 3 4 4 2 6 2" xfId="33449"/>
    <cellStyle name="常规 5 3 4 4 2 7" xfId="20467"/>
    <cellStyle name="常规 5 3 4 4 2 8" xfId="24379"/>
    <cellStyle name="常规 5 3 4 4 3" xfId="3458"/>
    <cellStyle name="常规 5 3 4 4 3 2" xfId="8823"/>
    <cellStyle name="常规 5 3 4 4 3 2 2" xfId="15166"/>
    <cellStyle name="常规 5 3 4 4 3 2 2 2" xfId="33458"/>
    <cellStyle name="常规 5 3 4 4 3 2 3" xfId="20476"/>
    <cellStyle name="常规 5 3 4 4 3 2 4" xfId="28008"/>
    <cellStyle name="常规 5 3 4 4 3 3" xfId="15165"/>
    <cellStyle name="常规 5 3 4 4 3 3 2" xfId="33457"/>
    <cellStyle name="常规 5 3 4 4 3 4" xfId="20475"/>
    <cellStyle name="常规 5 3 4 4 3 5" xfId="24383"/>
    <cellStyle name="常规 5 3 4 4 4" xfId="3459"/>
    <cellStyle name="常规 5 3 4 4 4 2" xfId="8824"/>
    <cellStyle name="常规 5 3 4 4 4 2 2" xfId="15168"/>
    <cellStyle name="常规 5 3 4 4 4 2 2 2" xfId="33460"/>
    <cellStyle name="常规 5 3 4 4 4 2 3" xfId="20478"/>
    <cellStyle name="常规 5 3 4 4 4 2 4" xfId="28009"/>
    <cellStyle name="常规 5 3 4 4 4 3" xfId="15167"/>
    <cellStyle name="常规 5 3 4 4 4 3 2" xfId="33459"/>
    <cellStyle name="常规 5 3 4 4 4 4" xfId="20477"/>
    <cellStyle name="常规 5 3 4 4 4 5" xfId="24384"/>
    <cellStyle name="常规 5 3 4 4 5" xfId="8818"/>
    <cellStyle name="常规 5 3 4 4 5 2" xfId="15169"/>
    <cellStyle name="常规 5 3 4 4 5 2 2" xfId="33461"/>
    <cellStyle name="常规 5 3 4 4 5 3" xfId="20479"/>
    <cellStyle name="常规 5 3 4 4 5 4" xfId="28003"/>
    <cellStyle name="常规 5 3 4 4 6" xfId="15170"/>
    <cellStyle name="常规 5 3 4 4 6 2" xfId="20480"/>
    <cellStyle name="常规 5 3 4 4 6 3" xfId="33462"/>
    <cellStyle name="常规 5 3 4 4 7" xfId="15156"/>
    <cellStyle name="常规 5 3 4 4 7 2" xfId="33448"/>
    <cellStyle name="常规 5 3 4 4 8" xfId="20466"/>
    <cellStyle name="常规 5 3 4 4 9" xfId="24378"/>
    <cellStyle name="常规 5 3 4 5" xfId="3460"/>
    <cellStyle name="常规 5 3 4 5 2" xfId="3461"/>
    <cellStyle name="常规 5 3 4 5 2 2" xfId="8826"/>
    <cellStyle name="常规 5 3 4 5 2 2 2" xfId="15173"/>
    <cellStyle name="常规 5 3 4 5 2 2 2 2" xfId="33465"/>
    <cellStyle name="常规 5 3 4 5 2 2 3" xfId="20483"/>
    <cellStyle name="常规 5 3 4 5 2 2 4" xfId="28011"/>
    <cellStyle name="常规 5 3 4 5 2 3" xfId="15172"/>
    <cellStyle name="常规 5 3 4 5 2 3 2" xfId="33464"/>
    <cellStyle name="常规 5 3 4 5 2 4" xfId="20482"/>
    <cellStyle name="常规 5 3 4 5 2 5" xfId="24386"/>
    <cellStyle name="常规 5 3 4 5 3" xfId="3462"/>
    <cellStyle name="常规 5 3 4 5 3 2" xfId="8827"/>
    <cellStyle name="常规 5 3 4 5 3 2 2" xfId="15175"/>
    <cellStyle name="常规 5 3 4 5 3 2 2 2" xfId="33467"/>
    <cellStyle name="常规 5 3 4 5 3 2 3" xfId="20485"/>
    <cellStyle name="常规 5 3 4 5 3 2 4" xfId="28012"/>
    <cellStyle name="常规 5 3 4 5 3 3" xfId="15174"/>
    <cellStyle name="常规 5 3 4 5 3 3 2" xfId="33466"/>
    <cellStyle name="常规 5 3 4 5 3 4" xfId="20484"/>
    <cellStyle name="常规 5 3 4 5 3 5" xfId="24387"/>
    <cellStyle name="常规 5 3 4 5 4" xfId="3463"/>
    <cellStyle name="常规 5 3 4 5 4 2" xfId="8828"/>
    <cellStyle name="常规 5 3 4 5 4 2 2" xfId="15177"/>
    <cellStyle name="常规 5 3 4 5 4 2 2 2" xfId="33469"/>
    <cellStyle name="常规 5 3 4 5 4 2 3" xfId="20487"/>
    <cellStyle name="常规 5 3 4 5 4 2 4" xfId="28013"/>
    <cellStyle name="常规 5 3 4 5 4 3" xfId="15176"/>
    <cellStyle name="常规 5 3 4 5 4 3 2" xfId="33468"/>
    <cellStyle name="常规 5 3 4 5 4 4" xfId="20486"/>
    <cellStyle name="常规 5 3 4 5 4 5" xfId="24388"/>
    <cellStyle name="常规 5 3 4 5 5" xfId="8825"/>
    <cellStyle name="常规 5 3 4 5 5 2" xfId="15178"/>
    <cellStyle name="常规 5 3 4 5 5 2 2" xfId="33470"/>
    <cellStyle name="常规 5 3 4 5 5 3" xfId="20488"/>
    <cellStyle name="常规 5 3 4 5 5 4" xfId="28010"/>
    <cellStyle name="常规 5 3 4 5 6" xfId="15171"/>
    <cellStyle name="常规 5 3 4 5 6 2" xfId="33463"/>
    <cellStyle name="常规 5 3 4 5 7" xfId="20481"/>
    <cellStyle name="常规 5 3 4 5 8" xfId="24385"/>
    <cellStyle name="常规 5 3 4 6" xfId="3464"/>
    <cellStyle name="常规 5 3 4 6 2" xfId="8829"/>
    <cellStyle name="常规 5 3 4 6 2 2" xfId="15180"/>
    <cellStyle name="常规 5 3 4 6 2 2 2" xfId="33472"/>
    <cellStyle name="常规 5 3 4 6 2 3" xfId="20490"/>
    <cellStyle name="常规 5 3 4 6 2 4" xfId="28014"/>
    <cellStyle name="常规 5 3 4 6 3" xfId="15179"/>
    <cellStyle name="常规 5 3 4 6 3 2" xfId="33471"/>
    <cellStyle name="常规 5 3 4 6 4" xfId="20489"/>
    <cellStyle name="常规 5 3 4 6 5" xfId="24389"/>
    <cellStyle name="常规 5 3 4 7" xfId="3465"/>
    <cellStyle name="常规 5 3 4 7 2" xfId="8830"/>
    <cellStyle name="常规 5 3 4 7 2 2" xfId="15182"/>
    <cellStyle name="常规 5 3 4 7 2 2 2" xfId="33474"/>
    <cellStyle name="常规 5 3 4 7 2 3" xfId="20492"/>
    <cellStyle name="常规 5 3 4 7 2 4" xfId="28015"/>
    <cellStyle name="常规 5 3 4 7 3" xfId="15181"/>
    <cellStyle name="常规 5 3 4 7 3 2" xfId="33473"/>
    <cellStyle name="常规 5 3 4 7 4" xfId="20491"/>
    <cellStyle name="常规 5 3 4 7 5" xfId="24390"/>
    <cellStyle name="常规 5 3 4 8" xfId="8803"/>
    <cellStyle name="常规 5 3 4 8 2" xfId="15183"/>
    <cellStyle name="常规 5 3 4 8 2 2" xfId="33475"/>
    <cellStyle name="常规 5 3 4 8 3" xfId="20493"/>
    <cellStyle name="常规 5 3 4 8 4" xfId="27988"/>
    <cellStyle name="常规 5 3 4 9" xfId="15184"/>
    <cellStyle name="常规 5 3 4 9 2" xfId="20494"/>
    <cellStyle name="常规 5 3 4 9 3" xfId="33476"/>
    <cellStyle name="常规 5 3 5" xfId="3466"/>
    <cellStyle name="常规 5 3 5 10" xfId="15185"/>
    <cellStyle name="常规 5 3 5 10 2" xfId="33477"/>
    <cellStyle name="常规 5 3 5 11" xfId="20495"/>
    <cellStyle name="常规 5 3 5 12" xfId="24391"/>
    <cellStyle name="常规 5 3 5 2" xfId="3467"/>
    <cellStyle name="常规 5 3 5 2 2" xfId="3468"/>
    <cellStyle name="常规 5 3 5 2 2 2" xfId="8833"/>
    <cellStyle name="常规 5 3 5 2 2 2 2" xfId="15188"/>
    <cellStyle name="常规 5 3 5 2 2 2 2 2" xfId="33480"/>
    <cellStyle name="常规 5 3 5 2 2 2 3" xfId="20498"/>
    <cellStyle name="常规 5 3 5 2 2 2 4" xfId="28018"/>
    <cellStyle name="常规 5 3 5 2 2 3" xfId="15187"/>
    <cellStyle name="常规 5 3 5 2 2 3 2" xfId="33479"/>
    <cellStyle name="常规 5 3 5 2 2 4" xfId="20497"/>
    <cellStyle name="常规 5 3 5 2 2 5" xfId="24393"/>
    <cellStyle name="常规 5 3 5 2 3" xfId="8832"/>
    <cellStyle name="常规 5 3 5 2 3 2" xfId="15189"/>
    <cellStyle name="常规 5 3 5 2 3 2 2" xfId="33481"/>
    <cellStyle name="常规 5 3 5 2 3 3" xfId="20499"/>
    <cellStyle name="常规 5 3 5 2 3 4" xfId="28017"/>
    <cellStyle name="常规 5 3 5 2 4" xfId="15190"/>
    <cellStyle name="常规 5 3 5 2 4 2" xfId="20500"/>
    <cellStyle name="常规 5 3 5 2 4 3" xfId="33482"/>
    <cellStyle name="常规 5 3 5 2 5" xfId="15186"/>
    <cellStyle name="常规 5 3 5 2 5 2" xfId="33478"/>
    <cellStyle name="常规 5 3 5 2 6" xfId="20496"/>
    <cellStyle name="常规 5 3 5 2 7" xfId="24392"/>
    <cellStyle name="常规 5 3 5 3" xfId="3469"/>
    <cellStyle name="常规 5 3 5 3 2" xfId="3470"/>
    <cellStyle name="常规 5 3 5 3 2 2" xfId="8835"/>
    <cellStyle name="常规 5 3 5 3 2 2 2" xfId="15193"/>
    <cellStyle name="常规 5 3 5 3 2 2 2 2" xfId="33485"/>
    <cellStyle name="常规 5 3 5 3 2 2 3" xfId="20503"/>
    <cellStyle name="常规 5 3 5 3 2 2 4" xfId="28020"/>
    <cellStyle name="常规 5 3 5 3 2 3" xfId="15192"/>
    <cellStyle name="常规 5 3 5 3 2 3 2" xfId="33484"/>
    <cellStyle name="常规 5 3 5 3 2 4" xfId="20502"/>
    <cellStyle name="常规 5 3 5 3 2 5" xfId="24395"/>
    <cellStyle name="常规 5 3 5 3 3" xfId="8834"/>
    <cellStyle name="常规 5 3 5 3 3 2" xfId="15194"/>
    <cellStyle name="常规 5 3 5 3 3 2 2" xfId="33486"/>
    <cellStyle name="常规 5 3 5 3 3 3" xfId="20504"/>
    <cellStyle name="常规 5 3 5 3 3 4" xfId="28019"/>
    <cellStyle name="常规 5 3 5 3 4" xfId="15195"/>
    <cellStyle name="常规 5 3 5 3 4 2" xfId="20505"/>
    <cellStyle name="常规 5 3 5 3 4 3" xfId="33487"/>
    <cellStyle name="常规 5 3 5 3 5" xfId="15191"/>
    <cellStyle name="常规 5 3 5 3 5 2" xfId="33483"/>
    <cellStyle name="常规 5 3 5 3 6" xfId="20501"/>
    <cellStyle name="常规 5 3 5 3 7" xfId="24394"/>
    <cellStyle name="常规 5 3 5 4" xfId="3471"/>
    <cellStyle name="常规 5 3 5 4 2" xfId="3472"/>
    <cellStyle name="常规 5 3 5 4 2 2" xfId="3473"/>
    <cellStyle name="常规 5 3 5 4 2 2 2" xfId="8838"/>
    <cellStyle name="常规 5 3 5 4 2 2 2 2" xfId="15199"/>
    <cellStyle name="常规 5 3 5 4 2 2 2 2 2" xfId="33491"/>
    <cellStyle name="常规 5 3 5 4 2 2 2 3" xfId="20509"/>
    <cellStyle name="常规 5 3 5 4 2 2 2 4" xfId="28023"/>
    <cellStyle name="常规 5 3 5 4 2 2 3" xfId="15198"/>
    <cellStyle name="常规 5 3 5 4 2 2 3 2" xfId="33490"/>
    <cellStyle name="常规 5 3 5 4 2 2 4" xfId="20508"/>
    <cellStyle name="常规 5 3 5 4 2 2 5" xfId="24398"/>
    <cellStyle name="常规 5 3 5 4 2 3" xfId="3474"/>
    <cellStyle name="常规 5 3 5 4 2 3 2" xfId="8839"/>
    <cellStyle name="常规 5 3 5 4 2 3 2 2" xfId="15201"/>
    <cellStyle name="常规 5 3 5 4 2 3 2 2 2" xfId="33493"/>
    <cellStyle name="常规 5 3 5 4 2 3 2 3" xfId="20511"/>
    <cellStyle name="常规 5 3 5 4 2 3 2 4" xfId="28024"/>
    <cellStyle name="常规 5 3 5 4 2 3 3" xfId="15200"/>
    <cellStyle name="常规 5 3 5 4 2 3 3 2" xfId="33492"/>
    <cellStyle name="常规 5 3 5 4 2 3 4" xfId="20510"/>
    <cellStyle name="常规 5 3 5 4 2 3 5" xfId="24399"/>
    <cellStyle name="常规 5 3 5 4 2 4" xfId="3475"/>
    <cellStyle name="常规 5 3 5 4 2 4 2" xfId="8840"/>
    <cellStyle name="常规 5 3 5 4 2 4 2 2" xfId="15203"/>
    <cellStyle name="常规 5 3 5 4 2 4 2 2 2" xfId="33495"/>
    <cellStyle name="常规 5 3 5 4 2 4 2 3" xfId="20513"/>
    <cellStyle name="常规 5 3 5 4 2 4 2 4" xfId="28025"/>
    <cellStyle name="常规 5 3 5 4 2 4 3" xfId="15202"/>
    <cellStyle name="常规 5 3 5 4 2 4 3 2" xfId="33494"/>
    <cellStyle name="常规 5 3 5 4 2 4 4" xfId="20512"/>
    <cellStyle name="常规 5 3 5 4 2 4 5" xfId="24400"/>
    <cellStyle name="常规 5 3 5 4 2 5" xfId="8837"/>
    <cellStyle name="常规 5 3 5 4 2 5 2" xfId="15204"/>
    <cellStyle name="常规 5 3 5 4 2 5 2 2" xfId="33496"/>
    <cellStyle name="常规 5 3 5 4 2 5 3" xfId="20514"/>
    <cellStyle name="常规 5 3 5 4 2 5 4" xfId="28022"/>
    <cellStyle name="常规 5 3 5 4 2 6" xfId="15197"/>
    <cellStyle name="常规 5 3 5 4 2 6 2" xfId="33489"/>
    <cellStyle name="常规 5 3 5 4 2 7" xfId="20507"/>
    <cellStyle name="常规 5 3 5 4 2 8" xfId="24397"/>
    <cellStyle name="常规 5 3 5 4 3" xfId="3476"/>
    <cellStyle name="常规 5 3 5 4 3 2" xfId="8841"/>
    <cellStyle name="常规 5 3 5 4 3 2 2" xfId="15206"/>
    <cellStyle name="常规 5 3 5 4 3 2 2 2" xfId="33498"/>
    <cellStyle name="常规 5 3 5 4 3 2 3" xfId="20516"/>
    <cellStyle name="常规 5 3 5 4 3 2 4" xfId="28026"/>
    <cellStyle name="常规 5 3 5 4 3 3" xfId="15205"/>
    <cellStyle name="常规 5 3 5 4 3 3 2" xfId="33497"/>
    <cellStyle name="常规 5 3 5 4 3 4" xfId="20515"/>
    <cellStyle name="常规 5 3 5 4 3 5" xfId="24401"/>
    <cellStyle name="常规 5 3 5 4 4" xfId="3477"/>
    <cellStyle name="常规 5 3 5 4 4 2" xfId="8842"/>
    <cellStyle name="常规 5 3 5 4 4 2 2" xfId="15208"/>
    <cellStyle name="常规 5 3 5 4 4 2 2 2" xfId="33500"/>
    <cellStyle name="常规 5 3 5 4 4 2 3" xfId="20518"/>
    <cellStyle name="常规 5 3 5 4 4 2 4" xfId="28027"/>
    <cellStyle name="常规 5 3 5 4 4 3" xfId="15207"/>
    <cellStyle name="常规 5 3 5 4 4 3 2" xfId="33499"/>
    <cellStyle name="常规 5 3 5 4 4 4" xfId="20517"/>
    <cellStyle name="常规 5 3 5 4 4 5" xfId="24402"/>
    <cellStyle name="常规 5 3 5 4 5" xfId="8836"/>
    <cellStyle name="常规 5 3 5 4 5 2" xfId="15209"/>
    <cellStyle name="常规 5 3 5 4 5 2 2" xfId="33501"/>
    <cellStyle name="常规 5 3 5 4 5 3" xfId="20519"/>
    <cellStyle name="常规 5 3 5 4 5 4" xfId="28021"/>
    <cellStyle name="常规 5 3 5 4 6" xfId="15210"/>
    <cellStyle name="常规 5 3 5 4 6 2" xfId="20520"/>
    <cellStyle name="常规 5 3 5 4 6 3" xfId="33502"/>
    <cellStyle name="常规 5 3 5 4 7" xfId="15196"/>
    <cellStyle name="常规 5 3 5 4 7 2" xfId="33488"/>
    <cellStyle name="常规 5 3 5 4 8" xfId="20506"/>
    <cellStyle name="常规 5 3 5 4 9" xfId="24396"/>
    <cellStyle name="常规 5 3 5 5" xfId="3478"/>
    <cellStyle name="常规 5 3 5 5 2" xfId="3479"/>
    <cellStyle name="常规 5 3 5 5 2 2" xfId="8844"/>
    <cellStyle name="常规 5 3 5 5 2 2 2" xfId="15213"/>
    <cellStyle name="常规 5 3 5 5 2 2 2 2" xfId="33505"/>
    <cellStyle name="常规 5 3 5 5 2 2 3" xfId="20523"/>
    <cellStyle name="常规 5 3 5 5 2 2 4" xfId="28029"/>
    <cellStyle name="常规 5 3 5 5 2 3" xfId="15212"/>
    <cellStyle name="常规 5 3 5 5 2 3 2" xfId="33504"/>
    <cellStyle name="常规 5 3 5 5 2 4" xfId="20522"/>
    <cellStyle name="常规 5 3 5 5 2 5" xfId="24404"/>
    <cellStyle name="常规 5 3 5 5 3" xfId="3480"/>
    <cellStyle name="常规 5 3 5 5 3 2" xfId="8845"/>
    <cellStyle name="常规 5 3 5 5 3 2 2" xfId="15215"/>
    <cellStyle name="常规 5 3 5 5 3 2 2 2" xfId="33507"/>
    <cellStyle name="常规 5 3 5 5 3 2 3" xfId="20525"/>
    <cellStyle name="常规 5 3 5 5 3 2 4" xfId="28030"/>
    <cellStyle name="常规 5 3 5 5 3 3" xfId="15214"/>
    <cellStyle name="常规 5 3 5 5 3 3 2" xfId="33506"/>
    <cellStyle name="常规 5 3 5 5 3 4" xfId="20524"/>
    <cellStyle name="常规 5 3 5 5 3 5" xfId="24405"/>
    <cellStyle name="常规 5 3 5 5 4" xfId="8843"/>
    <cellStyle name="常规 5 3 5 5 4 2" xfId="15216"/>
    <cellStyle name="常规 5 3 5 5 4 2 2" xfId="33508"/>
    <cellStyle name="常规 5 3 5 5 4 3" xfId="20526"/>
    <cellStyle name="常规 5 3 5 5 4 4" xfId="28028"/>
    <cellStyle name="常规 5 3 5 5 5" xfId="15211"/>
    <cellStyle name="常规 5 3 5 5 5 2" xfId="33503"/>
    <cellStyle name="常规 5 3 5 5 6" xfId="20521"/>
    <cellStyle name="常规 5 3 5 5 7" xfId="24403"/>
    <cellStyle name="常规 5 3 5 6" xfId="3481"/>
    <cellStyle name="常规 5 3 5 6 2" xfId="8846"/>
    <cellStyle name="常规 5 3 5 6 2 2" xfId="15218"/>
    <cellStyle name="常规 5 3 5 6 2 2 2" xfId="33510"/>
    <cellStyle name="常规 5 3 5 6 2 3" xfId="20528"/>
    <cellStyle name="常规 5 3 5 6 2 4" xfId="28031"/>
    <cellStyle name="常规 5 3 5 6 3" xfId="15217"/>
    <cellStyle name="常规 5 3 5 6 3 2" xfId="33509"/>
    <cellStyle name="常规 5 3 5 6 4" xfId="20527"/>
    <cellStyle name="常规 5 3 5 6 5" xfId="24406"/>
    <cellStyle name="常规 5 3 5 7" xfId="3482"/>
    <cellStyle name="常规 5 3 5 7 2" xfId="8847"/>
    <cellStyle name="常规 5 3 5 7 2 2" xfId="15220"/>
    <cellStyle name="常规 5 3 5 7 2 2 2" xfId="33512"/>
    <cellStyle name="常规 5 3 5 7 2 3" xfId="20530"/>
    <cellStyle name="常规 5 3 5 7 2 4" xfId="28032"/>
    <cellStyle name="常规 5 3 5 7 3" xfId="15219"/>
    <cellStyle name="常规 5 3 5 7 3 2" xfId="33511"/>
    <cellStyle name="常规 5 3 5 7 4" xfId="20529"/>
    <cellStyle name="常规 5 3 5 7 5" xfId="24407"/>
    <cellStyle name="常规 5 3 5 8" xfId="8831"/>
    <cellStyle name="常规 5 3 5 8 2" xfId="15221"/>
    <cellStyle name="常规 5 3 5 8 2 2" xfId="33513"/>
    <cellStyle name="常规 5 3 5 8 3" xfId="20531"/>
    <cellStyle name="常规 5 3 5 8 4" xfId="28016"/>
    <cellStyle name="常规 5 3 5 9" xfId="15222"/>
    <cellStyle name="常规 5 3 5 9 2" xfId="20532"/>
    <cellStyle name="常规 5 3 5 9 3" xfId="33514"/>
    <cellStyle name="常规 5 3 6" xfId="3483"/>
    <cellStyle name="常规 5 3 6 2" xfId="3484"/>
    <cellStyle name="常规 5 3 6 2 2" xfId="3485"/>
    <cellStyle name="常规 5 3 6 2 2 2" xfId="8850"/>
    <cellStyle name="常规 5 3 6 2 2 2 2" xfId="15226"/>
    <cellStyle name="常规 5 3 6 2 2 2 2 2" xfId="33518"/>
    <cellStyle name="常规 5 3 6 2 2 2 3" xfId="20536"/>
    <cellStyle name="常规 5 3 6 2 2 2 4" xfId="28035"/>
    <cellStyle name="常规 5 3 6 2 2 3" xfId="15225"/>
    <cellStyle name="常规 5 3 6 2 2 3 2" xfId="33517"/>
    <cellStyle name="常规 5 3 6 2 2 4" xfId="20535"/>
    <cellStyle name="常规 5 3 6 2 2 5" xfId="24410"/>
    <cellStyle name="常规 5 3 6 2 3" xfId="3486"/>
    <cellStyle name="常规 5 3 6 2 3 2" xfId="8851"/>
    <cellStyle name="常规 5 3 6 2 3 2 2" xfId="15228"/>
    <cellStyle name="常规 5 3 6 2 3 2 2 2" xfId="33520"/>
    <cellStyle name="常规 5 3 6 2 3 2 3" xfId="20538"/>
    <cellStyle name="常规 5 3 6 2 3 2 4" xfId="28036"/>
    <cellStyle name="常规 5 3 6 2 3 3" xfId="15227"/>
    <cellStyle name="常规 5 3 6 2 3 3 2" xfId="33519"/>
    <cellStyle name="常规 5 3 6 2 3 4" xfId="20537"/>
    <cellStyle name="常规 5 3 6 2 3 5" xfId="24411"/>
    <cellStyle name="常规 5 3 6 2 4" xfId="3487"/>
    <cellStyle name="常规 5 3 6 2 4 2" xfId="8852"/>
    <cellStyle name="常规 5 3 6 2 4 2 2" xfId="15230"/>
    <cellStyle name="常规 5 3 6 2 4 2 2 2" xfId="33522"/>
    <cellStyle name="常规 5 3 6 2 4 2 3" xfId="20540"/>
    <cellStyle name="常规 5 3 6 2 4 2 4" xfId="28037"/>
    <cellStyle name="常规 5 3 6 2 4 3" xfId="15229"/>
    <cellStyle name="常规 5 3 6 2 4 3 2" xfId="33521"/>
    <cellStyle name="常规 5 3 6 2 4 4" xfId="20539"/>
    <cellStyle name="常规 5 3 6 2 4 5" xfId="24412"/>
    <cellStyle name="常规 5 3 6 2 5" xfId="8849"/>
    <cellStyle name="常规 5 3 6 2 5 2" xfId="15231"/>
    <cellStyle name="常规 5 3 6 2 5 2 2" xfId="33523"/>
    <cellStyle name="常规 5 3 6 2 5 3" xfId="20541"/>
    <cellStyle name="常规 5 3 6 2 5 4" xfId="28034"/>
    <cellStyle name="常规 5 3 6 2 6" xfId="15224"/>
    <cellStyle name="常规 5 3 6 2 6 2" xfId="33516"/>
    <cellStyle name="常规 5 3 6 2 7" xfId="20534"/>
    <cellStyle name="常规 5 3 6 2 8" xfId="24409"/>
    <cellStyle name="常规 5 3 6 3" xfId="3488"/>
    <cellStyle name="常规 5 3 6 3 2" xfId="8853"/>
    <cellStyle name="常规 5 3 6 3 2 2" xfId="15233"/>
    <cellStyle name="常规 5 3 6 3 2 2 2" xfId="33525"/>
    <cellStyle name="常规 5 3 6 3 2 3" xfId="20543"/>
    <cellStyle name="常规 5 3 6 3 2 4" xfId="28038"/>
    <cellStyle name="常规 5 3 6 3 3" xfId="15232"/>
    <cellStyle name="常规 5 3 6 3 3 2" xfId="33524"/>
    <cellStyle name="常规 5 3 6 3 4" xfId="20542"/>
    <cellStyle name="常规 5 3 6 3 5" xfId="24413"/>
    <cellStyle name="常规 5 3 6 4" xfId="3489"/>
    <cellStyle name="常规 5 3 6 4 2" xfId="8854"/>
    <cellStyle name="常规 5 3 6 4 2 2" xfId="15235"/>
    <cellStyle name="常规 5 3 6 4 2 2 2" xfId="33527"/>
    <cellStyle name="常规 5 3 6 4 2 3" xfId="20545"/>
    <cellStyle name="常规 5 3 6 4 2 4" xfId="28039"/>
    <cellStyle name="常规 5 3 6 4 3" xfId="15234"/>
    <cellStyle name="常规 5 3 6 4 3 2" xfId="33526"/>
    <cellStyle name="常规 5 3 6 4 4" xfId="20544"/>
    <cellStyle name="常规 5 3 6 4 5" xfId="24414"/>
    <cellStyle name="常规 5 3 6 5" xfId="8848"/>
    <cellStyle name="常规 5 3 6 5 2" xfId="15236"/>
    <cellStyle name="常规 5 3 6 5 2 2" xfId="33528"/>
    <cellStyle name="常规 5 3 6 5 3" xfId="20546"/>
    <cellStyle name="常规 5 3 6 5 4" xfId="28033"/>
    <cellStyle name="常规 5 3 6 6" xfId="15237"/>
    <cellStyle name="常规 5 3 6 6 2" xfId="20547"/>
    <cellStyle name="常规 5 3 6 6 3" xfId="33529"/>
    <cellStyle name="常规 5 3 6 7" xfId="15223"/>
    <cellStyle name="常规 5 3 6 7 2" xfId="33515"/>
    <cellStyle name="常规 5 3 6 8" xfId="20533"/>
    <cellStyle name="常规 5 3 6 9" xfId="24408"/>
    <cellStyle name="常规 5 3 7" xfId="3490"/>
    <cellStyle name="常规 5 3 7 2" xfId="3491"/>
    <cellStyle name="常规 5 3 7 2 2" xfId="3492"/>
    <cellStyle name="常规 5 3 7 2 2 2" xfId="8857"/>
    <cellStyle name="常规 5 3 7 2 2 2 2" xfId="15241"/>
    <cellStyle name="常规 5 3 7 2 2 2 2 2" xfId="33533"/>
    <cellStyle name="常规 5 3 7 2 2 2 3" xfId="20551"/>
    <cellStyle name="常规 5 3 7 2 2 2 4" xfId="28042"/>
    <cellStyle name="常规 5 3 7 2 2 3" xfId="15240"/>
    <cellStyle name="常规 5 3 7 2 2 3 2" xfId="33532"/>
    <cellStyle name="常规 5 3 7 2 2 4" xfId="20550"/>
    <cellStyle name="常规 5 3 7 2 2 5" xfId="24417"/>
    <cellStyle name="常规 5 3 7 2 3" xfId="3493"/>
    <cellStyle name="常规 5 3 7 2 3 2" xfId="8858"/>
    <cellStyle name="常规 5 3 7 2 3 2 2" xfId="15243"/>
    <cellStyle name="常规 5 3 7 2 3 2 2 2" xfId="33535"/>
    <cellStyle name="常规 5 3 7 2 3 2 3" xfId="20553"/>
    <cellStyle name="常规 5 3 7 2 3 2 4" xfId="28043"/>
    <cellStyle name="常规 5 3 7 2 3 3" xfId="15242"/>
    <cellStyle name="常规 5 3 7 2 3 3 2" xfId="33534"/>
    <cellStyle name="常规 5 3 7 2 3 4" xfId="20552"/>
    <cellStyle name="常规 5 3 7 2 3 5" xfId="24418"/>
    <cellStyle name="常规 5 3 7 2 4" xfId="3494"/>
    <cellStyle name="常规 5 3 7 2 4 2" xfId="8859"/>
    <cellStyle name="常规 5 3 7 2 4 2 2" xfId="15245"/>
    <cellStyle name="常规 5 3 7 2 4 2 2 2" xfId="33537"/>
    <cellStyle name="常规 5 3 7 2 4 2 3" xfId="20555"/>
    <cellStyle name="常规 5 3 7 2 4 2 4" xfId="28044"/>
    <cellStyle name="常规 5 3 7 2 4 3" xfId="15244"/>
    <cellStyle name="常规 5 3 7 2 4 3 2" xfId="33536"/>
    <cellStyle name="常规 5 3 7 2 4 4" xfId="20554"/>
    <cellStyle name="常规 5 3 7 2 4 5" xfId="24419"/>
    <cellStyle name="常规 5 3 7 2 5" xfId="8856"/>
    <cellStyle name="常规 5 3 7 2 5 2" xfId="15246"/>
    <cellStyle name="常规 5 3 7 2 5 2 2" xfId="33538"/>
    <cellStyle name="常规 5 3 7 2 5 3" xfId="20556"/>
    <cellStyle name="常规 5 3 7 2 5 4" xfId="28041"/>
    <cellStyle name="常规 5 3 7 2 6" xfId="15239"/>
    <cellStyle name="常规 5 3 7 2 6 2" xfId="33531"/>
    <cellStyle name="常规 5 3 7 2 7" xfId="20549"/>
    <cellStyle name="常规 5 3 7 2 8" xfId="24416"/>
    <cellStyle name="常规 5 3 7 3" xfId="3495"/>
    <cellStyle name="常规 5 3 7 3 2" xfId="8860"/>
    <cellStyle name="常规 5 3 7 3 2 2" xfId="15248"/>
    <cellStyle name="常规 5 3 7 3 2 2 2" xfId="33540"/>
    <cellStyle name="常规 5 3 7 3 2 3" xfId="20558"/>
    <cellStyle name="常规 5 3 7 3 2 4" xfId="28045"/>
    <cellStyle name="常规 5 3 7 3 3" xfId="15247"/>
    <cellStyle name="常规 5 3 7 3 3 2" xfId="33539"/>
    <cellStyle name="常规 5 3 7 3 4" xfId="20557"/>
    <cellStyle name="常规 5 3 7 3 5" xfId="24420"/>
    <cellStyle name="常规 5 3 7 4" xfId="3496"/>
    <cellStyle name="常规 5 3 7 4 2" xfId="8861"/>
    <cellStyle name="常规 5 3 7 4 2 2" xfId="15250"/>
    <cellStyle name="常规 5 3 7 4 2 2 2" xfId="33542"/>
    <cellStyle name="常规 5 3 7 4 2 3" xfId="20560"/>
    <cellStyle name="常规 5 3 7 4 2 4" xfId="28046"/>
    <cellStyle name="常规 5 3 7 4 3" xfId="15249"/>
    <cellStyle name="常规 5 3 7 4 3 2" xfId="33541"/>
    <cellStyle name="常规 5 3 7 4 4" xfId="20559"/>
    <cellStyle name="常规 5 3 7 4 5" xfId="24421"/>
    <cellStyle name="常规 5 3 7 5" xfId="8855"/>
    <cellStyle name="常规 5 3 7 5 2" xfId="15251"/>
    <cellStyle name="常规 5 3 7 5 2 2" xfId="33543"/>
    <cellStyle name="常规 5 3 7 5 3" xfId="20561"/>
    <cellStyle name="常规 5 3 7 5 4" xfId="28040"/>
    <cellStyle name="常规 5 3 7 6" xfId="15252"/>
    <cellStyle name="常规 5 3 7 6 2" xfId="20562"/>
    <cellStyle name="常规 5 3 7 6 3" xfId="33544"/>
    <cellStyle name="常规 5 3 7 7" xfId="15238"/>
    <cellStyle name="常规 5 3 7 7 2" xfId="33530"/>
    <cellStyle name="常规 5 3 7 8" xfId="20548"/>
    <cellStyle name="常规 5 3 7 9" xfId="24415"/>
    <cellStyle name="常规 5 3 8" xfId="3497"/>
    <cellStyle name="常规 5 3 8 2" xfId="3498"/>
    <cellStyle name="常规 5 3 8 2 2" xfId="8863"/>
    <cellStyle name="常规 5 3 8 2 2 2" xfId="15255"/>
    <cellStyle name="常规 5 3 8 2 2 2 2" xfId="33547"/>
    <cellStyle name="常规 5 3 8 2 2 3" xfId="20565"/>
    <cellStyle name="常规 5 3 8 2 2 4" xfId="28048"/>
    <cellStyle name="常规 5 3 8 2 3" xfId="15254"/>
    <cellStyle name="常规 5 3 8 2 3 2" xfId="33546"/>
    <cellStyle name="常规 5 3 8 2 4" xfId="20564"/>
    <cellStyle name="常规 5 3 8 2 5" xfId="24423"/>
    <cellStyle name="常规 5 3 8 3" xfId="3499"/>
    <cellStyle name="常规 5 3 8 3 2" xfId="8864"/>
    <cellStyle name="常规 5 3 8 3 2 2" xfId="15257"/>
    <cellStyle name="常规 5 3 8 3 2 2 2" xfId="33549"/>
    <cellStyle name="常规 5 3 8 3 2 3" xfId="20567"/>
    <cellStyle name="常规 5 3 8 3 2 4" xfId="28049"/>
    <cellStyle name="常规 5 3 8 3 3" xfId="15256"/>
    <cellStyle name="常规 5 3 8 3 3 2" xfId="33548"/>
    <cellStyle name="常规 5 3 8 3 4" xfId="20566"/>
    <cellStyle name="常规 5 3 8 3 5" xfId="24424"/>
    <cellStyle name="常规 5 3 8 4" xfId="3500"/>
    <cellStyle name="常规 5 3 8 4 2" xfId="8865"/>
    <cellStyle name="常规 5 3 8 4 2 2" xfId="15259"/>
    <cellStyle name="常规 5 3 8 4 2 2 2" xfId="33551"/>
    <cellStyle name="常规 5 3 8 4 2 3" xfId="20569"/>
    <cellStyle name="常规 5 3 8 4 2 4" xfId="28050"/>
    <cellStyle name="常规 5 3 8 4 3" xfId="15258"/>
    <cellStyle name="常规 5 3 8 4 3 2" xfId="33550"/>
    <cellStyle name="常规 5 3 8 4 4" xfId="20568"/>
    <cellStyle name="常规 5 3 8 4 5" xfId="24425"/>
    <cellStyle name="常规 5 3 8 5" xfId="8862"/>
    <cellStyle name="常规 5 3 8 5 2" xfId="15260"/>
    <cellStyle name="常规 5 3 8 5 2 2" xfId="33552"/>
    <cellStyle name="常规 5 3 8 5 3" xfId="20570"/>
    <cellStyle name="常规 5 3 8 5 4" xfId="28047"/>
    <cellStyle name="常规 5 3 8 6" xfId="15253"/>
    <cellStyle name="常规 5 3 8 6 2" xfId="33545"/>
    <cellStyle name="常规 5 3 8 7" xfId="20563"/>
    <cellStyle name="常规 5 3 8 8" xfId="24422"/>
    <cellStyle name="常规 5 3 9" xfId="3501"/>
    <cellStyle name="常规 5 3 9 2" xfId="8866"/>
    <cellStyle name="常规 5 3 9 2 2" xfId="15262"/>
    <cellStyle name="常规 5 3 9 2 2 2" xfId="33554"/>
    <cellStyle name="常规 5 3 9 2 3" xfId="20572"/>
    <cellStyle name="常规 5 3 9 2 4" xfId="28051"/>
    <cellStyle name="常规 5 3 9 3" xfId="15261"/>
    <cellStyle name="常规 5 3 9 3 2" xfId="33553"/>
    <cellStyle name="常规 5 3 9 4" xfId="20571"/>
    <cellStyle name="常规 5 3 9 5" xfId="24426"/>
    <cellStyle name="常规 5 4" xfId="3502"/>
    <cellStyle name="常规 5 4 10" xfId="8867"/>
    <cellStyle name="常规 5 4 10 2" xfId="15264"/>
    <cellStyle name="常规 5 4 10 2 2" xfId="33556"/>
    <cellStyle name="常规 5 4 10 3" xfId="20574"/>
    <cellStyle name="常规 5 4 10 4" xfId="28052"/>
    <cellStyle name="常规 5 4 11" xfId="15265"/>
    <cellStyle name="常规 5 4 11 2" xfId="20575"/>
    <cellStyle name="常规 5 4 11 3" xfId="33557"/>
    <cellStyle name="常规 5 4 12" xfId="15263"/>
    <cellStyle name="常规 5 4 12 2" xfId="33555"/>
    <cellStyle name="常规 5 4 13" xfId="20573"/>
    <cellStyle name="常规 5 4 14" xfId="24427"/>
    <cellStyle name="常规 5 4 2" xfId="3503"/>
    <cellStyle name="常规 5 4 2 2" xfId="3504"/>
    <cellStyle name="常规 5 4 2 2 2" xfId="3505"/>
    <cellStyle name="常规 5 4 2 2 2 2" xfId="8870"/>
    <cellStyle name="常规 5 4 2 2 2 2 2" xfId="15269"/>
    <cellStyle name="常规 5 4 2 2 2 2 2 2" xfId="33561"/>
    <cellStyle name="常规 5 4 2 2 2 2 3" xfId="20579"/>
    <cellStyle name="常规 5 4 2 2 2 2 4" xfId="28055"/>
    <cellStyle name="常规 5 4 2 2 2 3" xfId="15268"/>
    <cellStyle name="常规 5 4 2 2 2 3 2" xfId="33560"/>
    <cellStyle name="常规 5 4 2 2 2 4" xfId="20578"/>
    <cellStyle name="常规 5 4 2 2 2 5" xfId="24430"/>
    <cellStyle name="常规 5 4 2 2 3" xfId="3506"/>
    <cellStyle name="常规 5 4 2 2 3 2" xfId="8871"/>
    <cellStyle name="常规 5 4 2 2 3 2 2" xfId="15271"/>
    <cellStyle name="常规 5 4 2 2 3 2 2 2" xfId="33563"/>
    <cellStyle name="常规 5 4 2 2 3 2 3" xfId="20581"/>
    <cellStyle name="常规 5 4 2 2 3 2 4" xfId="28056"/>
    <cellStyle name="常规 5 4 2 2 3 3" xfId="15270"/>
    <cellStyle name="常规 5 4 2 2 3 3 2" xfId="33562"/>
    <cellStyle name="常规 5 4 2 2 3 4" xfId="20580"/>
    <cellStyle name="常规 5 4 2 2 3 5" xfId="24431"/>
    <cellStyle name="常规 5 4 2 2 4" xfId="3507"/>
    <cellStyle name="常规 5 4 2 2 4 2" xfId="8872"/>
    <cellStyle name="常规 5 4 2 2 4 2 2" xfId="15273"/>
    <cellStyle name="常规 5 4 2 2 4 2 2 2" xfId="33565"/>
    <cellStyle name="常规 5 4 2 2 4 2 3" xfId="20583"/>
    <cellStyle name="常规 5 4 2 2 4 2 4" xfId="28057"/>
    <cellStyle name="常规 5 4 2 2 4 3" xfId="15272"/>
    <cellStyle name="常规 5 4 2 2 4 3 2" xfId="33564"/>
    <cellStyle name="常规 5 4 2 2 4 4" xfId="20582"/>
    <cellStyle name="常规 5 4 2 2 4 5" xfId="24432"/>
    <cellStyle name="常规 5 4 2 2 5" xfId="8869"/>
    <cellStyle name="常规 5 4 2 2 5 2" xfId="15274"/>
    <cellStyle name="常规 5 4 2 2 5 2 2" xfId="33566"/>
    <cellStyle name="常规 5 4 2 2 5 3" xfId="20584"/>
    <cellStyle name="常规 5 4 2 2 5 4" xfId="28054"/>
    <cellStyle name="常规 5 4 2 2 6" xfId="15267"/>
    <cellStyle name="常规 5 4 2 2 6 2" xfId="33559"/>
    <cellStyle name="常规 5 4 2 2 7" xfId="20577"/>
    <cellStyle name="常规 5 4 2 2 8" xfId="24429"/>
    <cellStyle name="常规 5 4 2 3" xfId="3508"/>
    <cellStyle name="常规 5 4 2 3 2" xfId="8873"/>
    <cellStyle name="常规 5 4 2 3 2 2" xfId="15276"/>
    <cellStyle name="常规 5 4 2 3 2 2 2" xfId="33568"/>
    <cellStyle name="常规 5 4 2 3 2 3" xfId="20586"/>
    <cellStyle name="常规 5 4 2 3 2 4" xfId="28058"/>
    <cellStyle name="常规 5 4 2 3 3" xfId="15275"/>
    <cellStyle name="常规 5 4 2 3 3 2" xfId="33567"/>
    <cellStyle name="常规 5 4 2 3 4" xfId="20585"/>
    <cellStyle name="常规 5 4 2 3 5" xfId="24433"/>
    <cellStyle name="常规 5 4 2 4" xfId="3509"/>
    <cellStyle name="常规 5 4 2 4 2" xfId="8874"/>
    <cellStyle name="常规 5 4 2 4 2 2" xfId="15278"/>
    <cellStyle name="常规 5 4 2 4 2 2 2" xfId="33570"/>
    <cellStyle name="常规 5 4 2 4 2 3" xfId="20588"/>
    <cellStyle name="常规 5 4 2 4 2 4" xfId="28059"/>
    <cellStyle name="常规 5 4 2 4 3" xfId="15277"/>
    <cellStyle name="常规 5 4 2 4 3 2" xfId="33569"/>
    <cellStyle name="常规 5 4 2 4 4" xfId="20587"/>
    <cellStyle name="常规 5 4 2 4 5" xfId="24434"/>
    <cellStyle name="常规 5 4 2 5" xfId="8868"/>
    <cellStyle name="常规 5 4 2 5 2" xfId="15279"/>
    <cellStyle name="常规 5 4 2 5 2 2" xfId="33571"/>
    <cellStyle name="常规 5 4 2 5 3" xfId="20589"/>
    <cellStyle name="常规 5 4 2 5 4" xfId="28053"/>
    <cellStyle name="常规 5 4 2 6" xfId="15280"/>
    <cellStyle name="常规 5 4 2 6 2" xfId="20590"/>
    <cellStyle name="常规 5 4 2 6 3" xfId="33572"/>
    <cellStyle name="常规 5 4 2 7" xfId="15266"/>
    <cellStyle name="常规 5 4 2 7 2" xfId="33558"/>
    <cellStyle name="常规 5 4 2 8" xfId="20576"/>
    <cellStyle name="常规 5 4 2 9" xfId="24428"/>
    <cellStyle name="常规 5 4 3" xfId="3510"/>
    <cellStyle name="常规 5 4 3 2" xfId="3511"/>
    <cellStyle name="常规 5 4 3 2 2" xfId="3512"/>
    <cellStyle name="常规 5 4 3 2 2 2" xfId="8877"/>
    <cellStyle name="常规 5 4 3 2 2 2 2" xfId="15284"/>
    <cellStyle name="常规 5 4 3 2 2 2 2 2" xfId="33576"/>
    <cellStyle name="常规 5 4 3 2 2 2 3" xfId="20594"/>
    <cellStyle name="常规 5 4 3 2 2 2 4" xfId="28062"/>
    <cellStyle name="常规 5 4 3 2 2 3" xfId="15283"/>
    <cellStyle name="常规 5 4 3 2 2 3 2" xfId="33575"/>
    <cellStyle name="常规 5 4 3 2 2 4" xfId="20593"/>
    <cellStyle name="常规 5 4 3 2 2 5" xfId="24437"/>
    <cellStyle name="常规 5 4 3 2 3" xfId="3513"/>
    <cellStyle name="常规 5 4 3 2 3 2" xfId="8878"/>
    <cellStyle name="常规 5 4 3 2 3 2 2" xfId="15286"/>
    <cellStyle name="常规 5 4 3 2 3 2 2 2" xfId="33578"/>
    <cellStyle name="常规 5 4 3 2 3 2 3" xfId="20596"/>
    <cellStyle name="常规 5 4 3 2 3 2 4" xfId="28063"/>
    <cellStyle name="常规 5 4 3 2 3 3" xfId="15285"/>
    <cellStyle name="常规 5 4 3 2 3 3 2" xfId="33577"/>
    <cellStyle name="常规 5 4 3 2 3 4" xfId="20595"/>
    <cellStyle name="常规 5 4 3 2 3 5" xfId="24438"/>
    <cellStyle name="常规 5 4 3 2 4" xfId="3514"/>
    <cellStyle name="常规 5 4 3 2 4 2" xfId="8879"/>
    <cellStyle name="常规 5 4 3 2 4 2 2" xfId="15288"/>
    <cellStyle name="常规 5 4 3 2 4 2 2 2" xfId="33580"/>
    <cellStyle name="常规 5 4 3 2 4 2 3" xfId="20598"/>
    <cellStyle name="常规 5 4 3 2 4 2 4" xfId="28064"/>
    <cellStyle name="常规 5 4 3 2 4 3" xfId="15287"/>
    <cellStyle name="常规 5 4 3 2 4 3 2" xfId="33579"/>
    <cellStyle name="常规 5 4 3 2 4 4" xfId="20597"/>
    <cellStyle name="常规 5 4 3 2 4 5" xfId="24439"/>
    <cellStyle name="常规 5 4 3 2 5" xfId="8876"/>
    <cellStyle name="常规 5 4 3 2 5 2" xfId="15289"/>
    <cellStyle name="常规 5 4 3 2 5 2 2" xfId="33581"/>
    <cellStyle name="常规 5 4 3 2 5 3" xfId="20599"/>
    <cellStyle name="常规 5 4 3 2 5 4" xfId="28061"/>
    <cellStyle name="常规 5 4 3 2 6" xfId="15282"/>
    <cellStyle name="常规 5 4 3 2 6 2" xfId="33574"/>
    <cellStyle name="常规 5 4 3 2 7" xfId="20592"/>
    <cellStyle name="常规 5 4 3 2 8" xfId="24436"/>
    <cellStyle name="常规 5 4 3 3" xfId="3515"/>
    <cellStyle name="常规 5 4 3 3 2" xfId="8880"/>
    <cellStyle name="常规 5 4 3 3 2 2" xfId="15291"/>
    <cellStyle name="常规 5 4 3 3 2 2 2" xfId="33583"/>
    <cellStyle name="常规 5 4 3 3 2 3" xfId="20601"/>
    <cellStyle name="常规 5 4 3 3 2 4" xfId="28065"/>
    <cellStyle name="常规 5 4 3 3 3" xfId="15290"/>
    <cellStyle name="常规 5 4 3 3 3 2" xfId="33582"/>
    <cellStyle name="常规 5 4 3 3 4" xfId="20600"/>
    <cellStyle name="常规 5 4 3 3 5" xfId="24440"/>
    <cellStyle name="常规 5 4 3 4" xfId="3516"/>
    <cellStyle name="常规 5 4 3 4 2" xfId="8881"/>
    <cellStyle name="常规 5 4 3 4 2 2" xfId="15293"/>
    <cellStyle name="常规 5 4 3 4 2 2 2" xfId="33585"/>
    <cellStyle name="常规 5 4 3 4 2 3" xfId="20603"/>
    <cellStyle name="常规 5 4 3 4 2 4" xfId="28066"/>
    <cellStyle name="常规 5 4 3 4 3" xfId="15292"/>
    <cellStyle name="常规 5 4 3 4 3 2" xfId="33584"/>
    <cellStyle name="常规 5 4 3 4 4" xfId="20602"/>
    <cellStyle name="常规 5 4 3 4 5" xfId="24441"/>
    <cellStyle name="常规 5 4 3 5" xfId="8875"/>
    <cellStyle name="常规 5 4 3 5 2" xfId="15294"/>
    <cellStyle name="常规 5 4 3 5 2 2" xfId="33586"/>
    <cellStyle name="常规 5 4 3 5 3" xfId="20604"/>
    <cellStyle name="常规 5 4 3 5 4" xfId="28060"/>
    <cellStyle name="常规 5 4 3 6" xfId="15295"/>
    <cellStyle name="常规 5 4 3 6 2" xfId="20605"/>
    <cellStyle name="常规 5 4 3 6 3" xfId="33587"/>
    <cellStyle name="常规 5 4 3 7" xfId="15281"/>
    <cellStyle name="常规 5 4 3 7 2" xfId="33573"/>
    <cellStyle name="常规 5 4 3 8" xfId="20591"/>
    <cellStyle name="常规 5 4 3 9" xfId="24435"/>
    <cellStyle name="常规 5 4 4" xfId="3517"/>
    <cellStyle name="常规 5 4 4 2" xfId="3518"/>
    <cellStyle name="常规 5 4 4 2 2" xfId="3519"/>
    <cellStyle name="常规 5 4 4 2 2 2" xfId="8884"/>
    <cellStyle name="常规 5 4 4 2 2 2 2" xfId="15299"/>
    <cellStyle name="常规 5 4 4 2 2 2 2 2" xfId="33591"/>
    <cellStyle name="常规 5 4 4 2 2 2 3" xfId="20609"/>
    <cellStyle name="常规 5 4 4 2 2 2 4" xfId="28069"/>
    <cellStyle name="常规 5 4 4 2 2 3" xfId="15298"/>
    <cellStyle name="常规 5 4 4 2 2 3 2" xfId="33590"/>
    <cellStyle name="常规 5 4 4 2 2 4" xfId="20608"/>
    <cellStyle name="常规 5 4 4 2 2 5" xfId="24444"/>
    <cellStyle name="常规 5 4 4 2 3" xfId="3520"/>
    <cellStyle name="常规 5 4 4 2 3 2" xfId="8885"/>
    <cellStyle name="常规 5 4 4 2 3 2 2" xfId="15301"/>
    <cellStyle name="常规 5 4 4 2 3 2 2 2" xfId="33593"/>
    <cellStyle name="常规 5 4 4 2 3 2 3" xfId="20611"/>
    <cellStyle name="常规 5 4 4 2 3 2 4" xfId="28070"/>
    <cellStyle name="常规 5 4 4 2 3 3" xfId="15300"/>
    <cellStyle name="常规 5 4 4 2 3 3 2" xfId="33592"/>
    <cellStyle name="常规 5 4 4 2 3 4" xfId="20610"/>
    <cellStyle name="常规 5 4 4 2 3 5" xfId="24445"/>
    <cellStyle name="常规 5 4 4 2 4" xfId="3521"/>
    <cellStyle name="常规 5 4 4 2 4 2" xfId="8886"/>
    <cellStyle name="常规 5 4 4 2 4 2 2" xfId="15303"/>
    <cellStyle name="常规 5 4 4 2 4 2 2 2" xfId="33595"/>
    <cellStyle name="常规 5 4 4 2 4 2 3" xfId="20613"/>
    <cellStyle name="常规 5 4 4 2 4 2 4" xfId="28071"/>
    <cellStyle name="常规 5 4 4 2 4 3" xfId="15302"/>
    <cellStyle name="常规 5 4 4 2 4 3 2" xfId="33594"/>
    <cellStyle name="常规 5 4 4 2 4 4" xfId="20612"/>
    <cellStyle name="常规 5 4 4 2 4 5" xfId="24446"/>
    <cellStyle name="常规 5 4 4 2 5" xfId="8883"/>
    <cellStyle name="常规 5 4 4 2 5 2" xfId="15304"/>
    <cellStyle name="常规 5 4 4 2 5 2 2" xfId="33596"/>
    <cellStyle name="常规 5 4 4 2 5 3" xfId="20614"/>
    <cellStyle name="常规 5 4 4 2 5 4" xfId="28068"/>
    <cellStyle name="常规 5 4 4 2 6" xfId="15297"/>
    <cellStyle name="常规 5 4 4 2 6 2" xfId="33589"/>
    <cellStyle name="常规 5 4 4 2 7" xfId="20607"/>
    <cellStyle name="常规 5 4 4 2 8" xfId="24443"/>
    <cellStyle name="常规 5 4 4 3" xfId="3522"/>
    <cellStyle name="常规 5 4 4 3 2" xfId="8887"/>
    <cellStyle name="常规 5 4 4 3 2 2" xfId="15306"/>
    <cellStyle name="常规 5 4 4 3 2 2 2" xfId="33598"/>
    <cellStyle name="常规 5 4 4 3 2 3" xfId="20616"/>
    <cellStyle name="常规 5 4 4 3 2 4" xfId="28072"/>
    <cellStyle name="常规 5 4 4 3 3" xfId="15305"/>
    <cellStyle name="常规 5 4 4 3 3 2" xfId="33597"/>
    <cellStyle name="常规 5 4 4 3 4" xfId="20615"/>
    <cellStyle name="常规 5 4 4 3 5" xfId="24447"/>
    <cellStyle name="常规 5 4 4 4" xfId="3523"/>
    <cellStyle name="常规 5 4 4 4 2" xfId="8888"/>
    <cellStyle name="常规 5 4 4 4 2 2" xfId="15308"/>
    <cellStyle name="常规 5 4 4 4 2 2 2" xfId="33600"/>
    <cellStyle name="常规 5 4 4 4 2 3" xfId="20618"/>
    <cellStyle name="常规 5 4 4 4 2 4" xfId="28073"/>
    <cellStyle name="常规 5 4 4 4 3" xfId="15307"/>
    <cellStyle name="常规 5 4 4 4 3 2" xfId="33599"/>
    <cellStyle name="常规 5 4 4 4 4" xfId="20617"/>
    <cellStyle name="常规 5 4 4 4 5" xfId="24448"/>
    <cellStyle name="常规 5 4 4 5" xfId="8882"/>
    <cellStyle name="常规 5 4 4 5 2" xfId="15309"/>
    <cellStyle name="常规 5 4 4 5 2 2" xfId="33601"/>
    <cellStyle name="常规 5 4 4 5 3" xfId="20619"/>
    <cellStyle name="常规 5 4 4 5 4" xfId="28067"/>
    <cellStyle name="常规 5 4 4 6" xfId="15310"/>
    <cellStyle name="常规 5 4 4 6 2" xfId="20620"/>
    <cellStyle name="常规 5 4 4 6 3" xfId="33602"/>
    <cellStyle name="常规 5 4 4 7" xfId="15296"/>
    <cellStyle name="常规 5 4 4 7 2" xfId="33588"/>
    <cellStyle name="常规 5 4 4 8" xfId="20606"/>
    <cellStyle name="常规 5 4 4 9" xfId="24442"/>
    <cellStyle name="常规 5 4 5" xfId="3524"/>
    <cellStyle name="常规 5 4 5 2" xfId="3525"/>
    <cellStyle name="常规 5 4 5 2 2" xfId="3526"/>
    <cellStyle name="常规 5 4 5 2 2 2" xfId="8891"/>
    <cellStyle name="常规 5 4 5 2 2 2 2" xfId="15314"/>
    <cellStyle name="常规 5 4 5 2 2 2 2 2" xfId="33606"/>
    <cellStyle name="常规 5 4 5 2 2 2 3" xfId="20624"/>
    <cellStyle name="常规 5 4 5 2 2 2 4" xfId="28076"/>
    <cellStyle name="常规 5 4 5 2 2 3" xfId="15313"/>
    <cellStyle name="常规 5 4 5 2 2 3 2" xfId="33605"/>
    <cellStyle name="常规 5 4 5 2 2 4" xfId="20623"/>
    <cellStyle name="常规 5 4 5 2 2 5" xfId="24451"/>
    <cellStyle name="常规 5 4 5 2 3" xfId="3527"/>
    <cellStyle name="常规 5 4 5 2 3 2" xfId="8892"/>
    <cellStyle name="常规 5 4 5 2 3 2 2" xfId="15316"/>
    <cellStyle name="常规 5 4 5 2 3 2 2 2" xfId="33608"/>
    <cellStyle name="常规 5 4 5 2 3 2 3" xfId="20626"/>
    <cellStyle name="常规 5 4 5 2 3 2 4" xfId="28077"/>
    <cellStyle name="常规 5 4 5 2 3 3" xfId="15315"/>
    <cellStyle name="常规 5 4 5 2 3 3 2" xfId="33607"/>
    <cellStyle name="常规 5 4 5 2 3 4" xfId="20625"/>
    <cellStyle name="常规 5 4 5 2 3 5" xfId="24452"/>
    <cellStyle name="常规 5 4 5 2 4" xfId="3528"/>
    <cellStyle name="常规 5 4 5 2 4 2" xfId="8893"/>
    <cellStyle name="常规 5 4 5 2 4 2 2" xfId="15318"/>
    <cellStyle name="常规 5 4 5 2 4 2 2 2" xfId="33610"/>
    <cellStyle name="常规 5 4 5 2 4 2 3" xfId="20628"/>
    <cellStyle name="常规 5 4 5 2 4 2 4" xfId="28078"/>
    <cellStyle name="常规 5 4 5 2 4 3" xfId="15317"/>
    <cellStyle name="常规 5 4 5 2 4 3 2" xfId="33609"/>
    <cellStyle name="常规 5 4 5 2 4 4" xfId="20627"/>
    <cellStyle name="常规 5 4 5 2 4 5" xfId="24453"/>
    <cellStyle name="常规 5 4 5 2 5" xfId="8890"/>
    <cellStyle name="常规 5 4 5 2 5 2" xfId="15319"/>
    <cellStyle name="常规 5 4 5 2 5 2 2" xfId="33611"/>
    <cellStyle name="常规 5 4 5 2 5 3" xfId="20629"/>
    <cellStyle name="常规 5 4 5 2 5 4" xfId="28075"/>
    <cellStyle name="常规 5 4 5 2 6" xfId="15312"/>
    <cellStyle name="常规 5 4 5 2 6 2" xfId="33604"/>
    <cellStyle name="常规 5 4 5 2 7" xfId="20622"/>
    <cellStyle name="常规 5 4 5 2 8" xfId="24450"/>
    <cellStyle name="常规 5 4 5 3" xfId="3529"/>
    <cellStyle name="常规 5 4 5 3 2" xfId="8894"/>
    <cellStyle name="常规 5 4 5 3 2 2" xfId="15321"/>
    <cellStyle name="常规 5 4 5 3 2 2 2" xfId="33613"/>
    <cellStyle name="常规 5 4 5 3 2 3" xfId="20631"/>
    <cellStyle name="常规 5 4 5 3 2 4" xfId="28079"/>
    <cellStyle name="常规 5 4 5 3 3" xfId="15320"/>
    <cellStyle name="常规 5 4 5 3 3 2" xfId="33612"/>
    <cellStyle name="常规 5 4 5 3 4" xfId="20630"/>
    <cellStyle name="常规 5 4 5 3 5" xfId="24454"/>
    <cellStyle name="常规 5 4 5 4" xfId="3530"/>
    <cellStyle name="常规 5 4 5 4 2" xfId="8895"/>
    <cellStyle name="常规 5 4 5 4 2 2" xfId="15323"/>
    <cellStyle name="常规 5 4 5 4 2 2 2" xfId="33615"/>
    <cellStyle name="常规 5 4 5 4 2 3" xfId="20633"/>
    <cellStyle name="常规 5 4 5 4 2 4" xfId="28080"/>
    <cellStyle name="常规 5 4 5 4 3" xfId="15322"/>
    <cellStyle name="常规 5 4 5 4 3 2" xfId="33614"/>
    <cellStyle name="常规 5 4 5 4 4" xfId="20632"/>
    <cellStyle name="常规 5 4 5 4 5" xfId="24455"/>
    <cellStyle name="常规 5 4 5 5" xfId="8889"/>
    <cellStyle name="常规 5 4 5 5 2" xfId="15324"/>
    <cellStyle name="常规 5 4 5 5 2 2" xfId="33616"/>
    <cellStyle name="常规 5 4 5 5 3" xfId="20634"/>
    <cellStyle name="常规 5 4 5 5 4" xfId="28074"/>
    <cellStyle name="常规 5 4 5 6" xfId="15325"/>
    <cellStyle name="常规 5 4 5 6 2" xfId="20635"/>
    <cellStyle name="常规 5 4 5 6 3" xfId="33617"/>
    <cellStyle name="常规 5 4 5 7" xfId="15311"/>
    <cellStyle name="常规 5 4 5 7 2" xfId="33603"/>
    <cellStyle name="常规 5 4 5 8" xfId="20621"/>
    <cellStyle name="常规 5 4 5 9" xfId="24449"/>
    <cellStyle name="常规 5 4 6" xfId="3531"/>
    <cellStyle name="常规 5 4 6 2" xfId="3532"/>
    <cellStyle name="常规 5 4 6 2 2" xfId="3533"/>
    <cellStyle name="常规 5 4 6 2 2 2" xfId="8898"/>
    <cellStyle name="常规 5 4 6 2 2 2 2" xfId="15329"/>
    <cellStyle name="常规 5 4 6 2 2 2 2 2" xfId="33621"/>
    <cellStyle name="常规 5 4 6 2 2 2 3" xfId="20639"/>
    <cellStyle name="常规 5 4 6 2 2 2 4" xfId="28083"/>
    <cellStyle name="常规 5 4 6 2 2 3" xfId="15328"/>
    <cellStyle name="常规 5 4 6 2 2 3 2" xfId="33620"/>
    <cellStyle name="常规 5 4 6 2 2 4" xfId="20638"/>
    <cellStyle name="常规 5 4 6 2 2 5" xfId="24458"/>
    <cellStyle name="常规 5 4 6 2 3" xfId="3534"/>
    <cellStyle name="常规 5 4 6 2 3 2" xfId="8899"/>
    <cellStyle name="常规 5 4 6 2 3 2 2" xfId="15331"/>
    <cellStyle name="常规 5 4 6 2 3 2 2 2" xfId="33623"/>
    <cellStyle name="常规 5 4 6 2 3 2 3" xfId="20641"/>
    <cellStyle name="常规 5 4 6 2 3 2 4" xfId="28084"/>
    <cellStyle name="常规 5 4 6 2 3 3" xfId="15330"/>
    <cellStyle name="常规 5 4 6 2 3 3 2" xfId="33622"/>
    <cellStyle name="常规 5 4 6 2 3 4" xfId="20640"/>
    <cellStyle name="常规 5 4 6 2 3 5" xfId="24459"/>
    <cellStyle name="常规 5 4 6 2 4" xfId="3535"/>
    <cellStyle name="常规 5 4 6 2 4 2" xfId="8900"/>
    <cellStyle name="常规 5 4 6 2 4 2 2" xfId="15333"/>
    <cellStyle name="常规 5 4 6 2 4 2 2 2" xfId="33625"/>
    <cellStyle name="常规 5 4 6 2 4 2 3" xfId="20643"/>
    <cellStyle name="常规 5 4 6 2 4 2 4" xfId="28085"/>
    <cellStyle name="常规 5 4 6 2 4 3" xfId="15332"/>
    <cellStyle name="常规 5 4 6 2 4 3 2" xfId="33624"/>
    <cellStyle name="常规 5 4 6 2 4 4" xfId="20642"/>
    <cellStyle name="常规 5 4 6 2 4 5" xfId="24460"/>
    <cellStyle name="常规 5 4 6 2 5" xfId="8897"/>
    <cellStyle name="常规 5 4 6 2 5 2" xfId="15334"/>
    <cellStyle name="常规 5 4 6 2 5 2 2" xfId="33626"/>
    <cellStyle name="常规 5 4 6 2 5 3" xfId="20644"/>
    <cellStyle name="常规 5 4 6 2 5 4" xfId="28082"/>
    <cellStyle name="常规 5 4 6 2 6" xfId="15327"/>
    <cellStyle name="常规 5 4 6 2 6 2" xfId="33619"/>
    <cellStyle name="常规 5 4 6 2 7" xfId="20637"/>
    <cellStyle name="常规 5 4 6 2 8" xfId="24457"/>
    <cellStyle name="常规 5 4 6 3" xfId="3536"/>
    <cellStyle name="常规 5 4 6 3 2" xfId="8901"/>
    <cellStyle name="常规 5 4 6 3 2 2" xfId="15336"/>
    <cellStyle name="常规 5 4 6 3 2 2 2" xfId="33628"/>
    <cellStyle name="常规 5 4 6 3 2 3" xfId="20646"/>
    <cellStyle name="常规 5 4 6 3 2 4" xfId="28086"/>
    <cellStyle name="常规 5 4 6 3 3" xfId="15335"/>
    <cellStyle name="常规 5 4 6 3 3 2" xfId="33627"/>
    <cellStyle name="常规 5 4 6 3 4" xfId="20645"/>
    <cellStyle name="常规 5 4 6 3 5" xfId="24461"/>
    <cellStyle name="常规 5 4 6 4" xfId="3537"/>
    <cellStyle name="常规 5 4 6 4 2" xfId="8902"/>
    <cellStyle name="常规 5 4 6 4 2 2" xfId="15338"/>
    <cellStyle name="常规 5 4 6 4 2 2 2" xfId="33630"/>
    <cellStyle name="常规 5 4 6 4 2 3" xfId="20648"/>
    <cellStyle name="常规 5 4 6 4 2 4" xfId="28087"/>
    <cellStyle name="常规 5 4 6 4 3" xfId="15337"/>
    <cellStyle name="常规 5 4 6 4 3 2" xfId="33629"/>
    <cellStyle name="常规 5 4 6 4 4" xfId="20647"/>
    <cellStyle name="常规 5 4 6 4 5" xfId="24462"/>
    <cellStyle name="常规 5 4 6 5" xfId="8896"/>
    <cellStyle name="常规 5 4 6 5 2" xfId="15339"/>
    <cellStyle name="常规 5 4 6 5 2 2" xfId="33631"/>
    <cellStyle name="常规 5 4 6 5 3" xfId="20649"/>
    <cellStyle name="常规 5 4 6 5 4" xfId="28081"/>
    <cellStyle name="常规 5 4 6 6" xfId="15340"/>
    <cellStyle name="常规 5 4 6 6 2" xfId="20650"/>
    <cellStyle name="常规 5 4 6 6 3" xfId="33632"/>
    <cellStyle name="常规 5 4 6 7" xfId="15326"/>
    <cellStyle name="常规 5 4 6 7 2" xfId="33618"/>
    <cellStyle name="常规 5 4 6 8" xfId="20636"/>
    <cellStyle name="常规 5 4 6 9" xfId="24456"/>
    <cellStyle name="常规 5 4 7" xfId="3538"/>
    <cellStyle name="常规 5 4 7 2" xfId="3539"/>
    <cellStyle name="常规 5 4 7 2 2" xfId="8904"/>
    <cellStyle name="常规 5 4 7 2 2 2" xfId="15343"/>
    <cellStyle name="常规 5 4 7 2 2 2 2" xfId="33635"/>
    <cellStyle name="常规 5 4 7 2 2 3" xfId="20653"/>
    <cellStyle name="常规 5 4 7 2 2 4" xfId="28089"/>
    <cellStyle name="常规 5 4 7 2 3" xfId="15342"/>
    <cellStyle name="常规 5 4 7 2 3 2" xfId="33634"/>
    <cellStyle name="常规 5 4 7 2 4" xfId="20652"/>
    <cellStyle name="常规 5 4 7 2 5" xfId="24464"/>
    <cellStyle name="常规 5 4 7 3" xfId="3540"/>
    <cellStyle name="常规 5 4 7 3 2" xfId="8905"/>
    <cellStyle name="常规 5 4 7 3 2 2" xfId="15345"/>
    <cellStyle name="常规 5 4 7 3 2 2 2" xfId="33637"/>
    <cellStyle name="常规 5 4 7 3 2 3" xfId="20655"/>
    <cellStyle name="常规 5 4 7 3 2 4" xfId="28090"/>
    <cellStyle name="常规 5 4 7 3 3" xfId="15344"/>
    <cellStyle name="常规 5 4 7 3 3 2" xfId="33636"/>
    <cellStyle name="常规 5 4 7 3 4" xfId="20654"/>
    <cellStyle name="常规 5 4 7 3 5" xfId="24465"/>
    <cellStyle name="常规 5 4 7 4" xfId="3541"/>
    <cellStyle name="常规 5 4 7 4 2" xfId="8906"/>
    <cellStyle name="常规 5 4 7 4 2 2" xfId="15347"/>
    <cellStyle name="常规 5 4 7 4 2 2 2" xfId="33639"/>
    <cellStyle name="常规 5 4 7 4 2 3" xfId="20657"/>
    <cellStyle name="常规 5 4 7 4 2 4" xfId="28091"/>
    <cellStyle name="常规 5 4 7 4 3" xfId="15346"/>
    <cellStyle name="常规 5 4 7 4 3 2" xfId="33638"/>
    <cellStyle name="常规 5 4 7 4 4" xfId="20656"/>
    <cellStyle name="常规 5 4 7 4 5" xfId="24466"/>
    <cellStyle name="常规 5 4 7 5" xfId="8903"/>
    <cellStyle name="常规 5 4 7 5 2" xfId="15348"/>
    <cellStyle name="常规 5 4 7 5 2 2" xfId="33640"/>
    <cellStyle name="常规 5 4 7 5 3" xfId="20658"/>
    <cellStyle name="常规 5 4 7 5 4" xfId="28088"/>
    <cellStyle name="常规 5 4 7 6" xfId="15341"/>
    <cellStyle name="常规 5 4 7 6 2" xfId="33633"/>
    <cellStyle name="常规 5 4 7 7" xfId="20651"/>
    <cellStyle name="常规 5 4 7 8" xfId="24463"/>
    <cellStyle name="常规 5 4 8" xfId="3542"/>
    <cellStyle name="常规 5 4 8 2" xfId="8907"/>
    <cellStyle name="常规 5 4 8 2 2" xfId="15350"/>
    <cellStyle name="常规 5 4 8 2 2 2" xfId="33642"/>
    <cellStyle name="常规 5 4 8 2 3" xfId="20660"/>
    <cellStyle name="常规 5 4 8 2 4" xfId="28092"/>
    <cellStyle name="常规 5 4 8 3" xfId="15349"/>
    <cellStyle name="常规 5 4 8 3 2" xfId="33641"/>
    <cellStyle name="常规 5 4 8 4" xfId="20659"/>
    <cellStyle name="常规 5 4 8 5" xfId="24467"/>
    <cellStyle name="常规 5 4 9" xfId="3543"/>
    <cellStyle name="常规 5 4 9 2" xfId="8908"/>
    <cellStyle name="常规 5 4 9 2 2" xfId="15352"/>
    <cellStyle name="常规 5 4 9 2 2 2" xfId="33644"/>
    <cellStyle name="常规 5 4 9 2 3" xfId="20662"/>
    <cellStyle name="常规 5 4 9 2 4" xfId="28093"/>
    <cellStyle name="常规 5 4 9 3" xfId="15351"/>
    <cellStyle name="常规 5 4 9 3 2" xfId="33643"/>
    <cellStyle name="常规 5 4 9 4" xfId="20661"/>
    <cellStyle name="常规 5 4 9 5" xfId="24468"/>
    <cellStyle name="常规 5 5" xfId="3544"/>
    <cellStyle name="常规 5 5 10" xfId="15353"/>
    <cellStyle name="常规 5 5 10 2" xfId="33645"/>
    <cellStyle name="常规 5 5 11" xfId="20663"/>
    <cellStyle name="常规 5 5 12" xfId="24469"/>
    <cellStyle name="常规 5 5 2" xfId="3545"/>
    <cellStyle name="常规 5 5 2 2" xfId="3546"/>
    <cellStyle name="常规 5 5 2 2 2" xfId="3547"/>
    <cellStyle name="常规 5 5 2 2 2 2" xfId="8912"/>
    <cellStyle name="常规 5 5 2 2 2 2 2" xfId="15357"/>
    <cellStyle name="常规 5 5 2 2 2 2 2 2" xfId="33649"/>
    <cellStyle name="常规 5 5 2 2 2 2 3" xfId="20667"/>
    <cellStyle name="常规 5 5 2 2 2 2 4" xfId="28097"/>
    <cellStyle name="常规 5 5 2 2 2 3" xfId="15356"/>
    <cellStyle name="常规 5 5 2 2 2 3 2" xfId="33648"/>
    <cellStyle name="常规 5 5 2 2 2 4" xfId="20666"/>
    <cellStyle name="常规 5 5 2 2 2 5" xfId="24472"/>
    <cellStyle name="常规 5 5 2 2 3" xfId="3548"/>
    <cellStyle name="常规 5 5 2 2 3 2" xfId="8913"/>
    <cellStyle name="常规 5 5 2 2 3 2 2" xfId="15359"/>
    <cellStyle name="常规 5 5 2 2 3 2 2 2" xfId="33651"/>
    <cellStyle name="常规 5 5 2 2 3 2 3" xfId="20669"/>
    <cellStyle name="常规 5 5 2 2 3 2 4" xfId="28098"/>
    <cellStyle name="常规 5 5 2 2 3 3" xfId="15358"/>
    <cellStyle name="常规 5 5 2 2 3 3 2" xfId="33650"/>
    <cellStyle name="常规 5 5 2 2 3 4" xfId="20668"/>
    <cellStyle name="常规 5 5 2 2 3 5" xfId="24473"/>
    <cellStyle name="常规 5 5 2 2 4" xfId="3549"/>
    <cellStyle name="常规 5 5 2 2 4 2" xfId="8914"/>
    <cellStyle name="常规 5 5 2 2 4 2 2" xfId="15361"/>
    <cellStyle name="常规 5 5 2 2 4 2 2 2" xfId="33653"/>
    <cellStyle name="常规 5 5 2 2 4 2 3" xfId="20671"/>
    <cellStyle name="常规 5 5 2 2 4 2 4" xfId="28099"/>
    <cellStyle name="常规 5 5 2 2 4 3" xfId="15360"/>
    <cellStyle name="常规 5 5 2 2 4 3 2" xfId="33652"/>
    <cellStyle name="常规 5 5 2 2 4 4" xfId="20670"/>
    <cellStyle name="常规 5 5 2 2 4 5" xfId="24474"/>
    <cellStyle name="常规 5 5 2 2 5" xfId="8911"/>
    <cellStyle name="常规 5 5 2 2 5 2" xfId="15362"/>
    <cellStyle name="常规 5 5 2 2 5 2 2" xfId="33654"/>
    <cellStyle name="常规 5 5 2 2 5 3" xfId="20672"/>
    <cellStyle name="常规 5 5 2 2 5 4" xfId="28096"/>
    <cellStyle name="常规 5 5 2 2 6" xfId="15355"/>
    <cellStyle name="常规 5 5 2 2 6 2" xfId="33647"/>
    <cellStyle name="常规 5 5 2 2 7" xfId="20665"/>
    <cellStyle name="常规 5 5 2 2 8" xfId="24471"/>
    <cellStyle name="常规 5 5 2 3" xfId="3550"/>
    <cellStyle name="常规 5 5 2 3 2" xfId="8915"/>
    <cellStyle name="常规 5 5 2 3 2 2" xfId="15364"/>
    <cellStyle name="常规 5 5 2 3 2 2 2" xfId="33656"/>
    <cellStyle name="常规 5 5 2 3 2 3" xfId="20674"/>
    <cellStyle name="常规 5 5 2 3 2 4" xfId="28100"/>
    <cellStyle name="常规 5 5 2 3 3" xfId="15363"/>
    <cellStyle name="常规 5 5 2 3 3 2" xfId="33655"/>
    <cellStyle name="常规 5 5 2 3 4" xfId="20673"/>
    <cellStyle name="常规 5 5 2 3 5" xfId="24475"/>
    <cellStyle name="常规 5 5 2 4" xfId="3551"/>
    <cellStyle name="常规 5 5 2 4 2" xfId="8916"/>
    <cellStyle name="常规 5 5 2 4 2 2" xfId="15366"/>
    <cellStyle name="常规 5 5 2 4 2 2 2" xfId="33658"/>
    <cellStyle name="常规 5 5 2 4 2 3" xfId="20676"/>
    <cellStyle name="常规 5 5 2 4 2 4" xfId="28101"/>
    <cellStyle name="常规 5 5 2 4 3" xfId="15365"/>
    <cellStyle name="常规 5 5 2 4 3 2" xfId="33657"/>
    <cellStyle name="常规 5 5 2 4 4" xfId="20675"/>
    <cellStyle name="常规 5 5 2 4 5" xfId="24476"/>
    <cellStyle name="常规 5 5 2 5" xfId="8910"/>
    <cellStyle name="常规 5 5 2 5 2" xfId="15367"/>
    <cellStyle name="常规 5 5 2 5 2 2" xfId="33659"/>
    <cellStyle name="常规 5 5 2 5 3" xfId="20677"/>
    <cellStyle name="常规 5 5 2 5 4" xfId="28095"/>
    <cellStyle name="常规 5 5 2 6" xfId="15368"/>
    <cellStyle name="常规 5 5 2 6 2" xfId="20678"/>
    <cellStyle name="常规 5 5 2 6 3" xfId="33660"/>
    <cellStyle name="常规 5 5 2 7" xfId="15354"/>
    <cellStyle name="常规 5 5 2 7 2" xfId="33646"/>
    <cellStyle name="常规 5 5 2 8" xfId="20664"/>
    <cellStyle name="常规 5 5 2 9" xfId="24470"/>
    <cellStyle name="常规 5 5 3" xfId="3552"/>
    <cellStyle name="常规 5 5 3 2" xfId="3553"/>
    <cellStyle name="常规 5 5 3 2 2" xfId="3554"/>
    <cellStyle name="常规 5 5 3 2 2 2" xfId="8919"/>
    <cellStyle name="常规 5 5 3 2 2 2 2" xfId="15372"/>
    <cellStyle name="常规 5 5 3 2 2 2 2 2" xfId="33664"/>
    <cellStyle name="常规 5 5 3 2 2 2 3" xfId="20682"/>
    <cellStyle name="常规 5 5 3 2 2 2 4" xfId="28104"/>
    <cellStyle name="常规 5 5 3 2 2 3" xfId="15371"/>
    <cellStyle name="常规 5 5 3 2 2 3 2" xfId="33663"/>
    <cellStyle name="常规 5 5 3 2 2 4" xfId="20681"/>
    <cellStyle name="常规 5 5 3 2 2 5" xfId="24479"/>
    <cellStyle name="常规 5 5 3 2 3" xfId="3555"/>
    <cellStyle name="常规 5 5 3 2 3 2" xfId="8920"/>
    <cellStyle name="常规 5 5 3 2 3 2 2" xfId="15374"/>
    <cellStyle name="常规 5 5 3 2 3 2 2 2" xfId="33666"/>
    <cellStyle name="常规 5 5 3 2 3 2 3" xfId="20684"/>
    <cellStyle name="常规 5 5 3 2 3 2 4" xfId="28105"/>
    <cellStyle name="常规 5 5 3 2 3 3" xfId="15373"/>
    <cellStyle name="常规 5 5 3 2 3 3 2" xfId="33665"/>
    <cellStyle name="常规 5 5 3 2 3 4" xfId="20683"/>
    <cellStyle name="常规 5 5 3 2 3 5" xfId="24480"/>
    <cellStyle name="常规 5 5 3 2 4" xfId="3556"/>
    <cellStyle name="常规 5 5 3 2 4 2" xfId="8921"/>
    <cellStyle name="常规 5 5 3 2 4 2 2" xfId="15376"/>
    <cellStyle name="常规 5 5 3 2 4 2 2 2" xfId="33668"/>
    <cellStyle name="常规 5 5 3 2 4 2 3" xfId="20686"/>
    <cellStyle name="常规 5 5 3 2 4 2 4" xfId="28106"/>
    <cellStyle name="常规 5 5 3 2 4 3" xfId="15375"/>
    <cellStyle name="常规 5 5 3 2 4 3 2" xfId="33667"/>
    <cellStyle name="常规 5 5 3 2 4 4" xfId="20685"/>
    <cellStyle name="常规 5 5 3 2 4 5" xfId="24481"/>
    <cellStyle name="常规 5 5 3 2 5" xfId="8918"/>
    <cellStyle name="常规 5 5 3 2 5 2" xfId="15377"/>
    <cellStyle name="常规 5 5 3 2 5 2 2" xfId="33669"/>
    <cellStyle name="常规 5 5 3 2 5 3" xfId="20687"/>
    <cellStyle name="常规 5 5 3 2 5 4" xfId="28103"/>
    <cellStyle name="常规 5 5 3 2 6" xfId="15370"/>
    <cellStyle name="常规 5 5 3 2 6 2" xfId="33662"/>
    <cellStyle name="常规 5 5 3 2 7" xfId="20680"/>
    <cellStyle name="常规 5 5 3 2 8" xfId="24478"/>
    <cellStyle name="常规 5 5 3 3" xfId="3557"/>
    <cellStyle name="常规 5 5 3 3 2" xfId="8922"/>
    <cellStyle name="常规 5 5 3 3 2 2" xfId="15379"/>
    <cellStyle name="常规 5 5 3 3 2 2 2" xfId="33671"/>
    <cellStyle name="常规 5 5 3 3 2 3" xfId="20689"/>
    <cellStyle name="常规 5 5 3 3 2 4" xfId="28107"/>
    <cellStyle name="常规 5 5 3 3 3" xfId="15378"/>
    <cellStyle name="常规 5 5 3 3 3 2" xfId="33670"/>
    <cellStyle name="常规 5 5 3 3 4" xfId="20688"/>
    <cellStyle name="常规 5 5 3 3 5" xfId="24482"/>
    <cellStyle name="常规 5 5 3 4" xfId="3558"/>
    <cellStyle name="常规 5 5 3 4 2" xfId="8923"/>
    <cellStyle name="常规 5 5 3 4 2 2" xfId="15381"/>
    <cellStyle name="常规 5 5 3 4 2 2 2" xfId="33673"/>
    <cellStyle name="常规 5 5 3 4 2 3" xfId="20691"/>
    <cellStyle name="常规 5 5 3 4 2 4" xfId="28108"/>
    <cellStyle name="常规 5 5 3 4 3" xfId="15380"/>
    <cellStyle name="常规 5 5 3 4 3 2" xfId="33672"/>
    <cellStyle name="常规 5 5 3 4 4" xfId="20690"/>
    <cellStyle name="常规 5 5 3 4 5" xfId="24483"/>
    <cellStyle name="常规 5 5 3 5" xfId="8917"/>
    <cellStyle name="常规 5 5 3 5 2" xfId="15382"/>
    <cellStyle name="常规 5 5 3 5 2 2" xfId="33674"/>
    <cellStyle name="常规 5 5 3 5 3" xfId="20692"/>
    <cellStyle name="常规 5 5 3 5 4" xfId="28102"/>
    <cellStyle name="常规 5 5 3 6" xfId="15383"/>
    <cellStyle name="常规 5 5 3 6 2" xfId="20693"/>
    <cellStyle name="常规 5 5 3 6 3" xfId="33675"/>
    <cellStyle name="常规 5 5 3 7" xfId="15369"/>
    <cellStyle name="常规 5 5 3 7 2" xfId="33661"/>
    <cellStyle name="常规 5 5 3 8" xfId="20679"/>
    <cellStyle name="常规 5 5 3 9" xfId="24477"/>
    <cellStyle name="常规 5 5 4" xfId="3559"/>
    <cellStyle name="常规 5 5 4 2" xfId="3560"/>
    <cellStyle name="常规 5 5 4 2 2" xfId="3561"/>
    <cellStyle name="常规 5 5 4 2 2 2" xfId="8926"/>
    <cellStyle name="常规 5 5 4 2 2 2 2" xfId="15387"/>
    <cellStyle name="常规 5 5 4 2 2 2 2 2" xfId="33679"/>
    <cellStyle name="常规 5 5 4 2 2 2 3" xfId="20697"/>
    <cellStyle name="常规 5 5 4 2 2 2 4" xfId="28111"/>
    <cellStyle name="常规 5 5 4 2 2 3" xfId="15386"/>
    <cellStyle name="常规 5 5 4 2 2 3 2" xfId="33678"/>
    <cellStyle name="常规 5 5 4 2 2 4" xfId="20696"/>
    <cellStyle name="常规 5 5 4 2 2 5" xfId="24486"/>
    <cellStyle name="常规 5 5 4 2 3" xfId="3562"/>
    <cellStyle name="常规 5 5 4 2 3 2" xfId="8927"/>
    <cellStyle name="常规 5 5 4 2 3 2 2" xfId="15389"/>
    <cellStyle name="常规 5 5 4 2 3 2 2 2" xfId="33681"/>
    <cellStyle name="常规 5 5 4 2 3 2 3" xfId="20699"/>
    <cellStyle name="常规 5 5 4 2 3 2 4" xfId="28112"/>
    <cellStyle name="常规 5 5 4 2 3 3" xfId="15388"/>
    <cellStyle name="常规 5 5 4 2 3 3 2" xfId="33680"/>
    <cellStyle name="常规 5 5 4 2 3 4" xfId="20698"/>
    <cellStyle name="常规 5 5 4 2 3 5" xfId="24487"/>
    <cellStyle name="常规 5 5 4 2 4" xfId="3563"/>
    <cellStyle name="常规 5 5 4 2 4 2" xfId="8928"/>
    <cellStyle name="常规 5 5 4 2 4 2 2" xfId="15391"/>
    <cellStyle name="常规 5 5 4 2 4 2 2 2" xfId="33683"/>
    <cellStyle name="常规 5 5 4 2 4 2 3" xfId="20701"/>
    <cellStyle name="常规 5 5 4 2 4 2 4" xfId="28113"/>
    <cellStyle name="常规 5 5 4 2 4 3" xfId="15390"/>
    <cellStyle name="常规 5 5 4 2 4 3 2" xfId="33682"/>
    <cellStyle name="常规 5 5 4 2 4 4" xfId="20700"/>
    <cellStyle name="常规 5 5 4 2 4 5" xfId="24488"/>
    <cellStyle name="常规 5 5 4 2 5" xfId="8925"/>
    <cellStyle name="常规 5 5 4 2 5 2" xfId="15392"/>
    <cellStyle name="常规 5 5 4 2 5 2 2" xfId="33684"/>
    <cellStyle name="常规 5 5 4 2 5 3" xfId="20702"/>
    <cellStyle name="常规 5 5 4 2 5 4" xfId="28110"/>
    <cellStyle name="常规 5 5 4 2 6" xfId="15385"/>
    <cellStyle name="常规 5 5 4 2 6 2" xfId="33677"/>
    <cellStyle name="常规 5 5 4 2 7" xfId="20695"/>
    <cellStyle name="常规 5 5 4 2 8" xfId="24485"/>
    <cellStyle name="常规 5 5 4 3" xfId="3564"/>
    <cellStyle name="常规 5 5 4 3 2" xfId="8929"/>
    <cellStyle name="常规 5 5 4 3 2 2" xfId="15394"/>
    <cellStyle name="常规 5 5 4 3 2 2 2" xfId="33686"/>
    <cellStyle name="常规 5 5 4 3 2 3" xfId="20704"/>
    <cellStyle name="常规 5 5 4 3 2 4" xfId="28114"/>
    <cellStyle name="常规 5 5 4 3 3" xfId="15393"/>
    <cellStyle name="常规 5 5 4 3 3 2" xfId="33685"/>
    <cellStyle name="常规 5 5 4 3 4" xfId="20703"/>
    <cellStyle name="常规 5 5 4 3 5" xfId="24489"/>
    <cellStyle name="常规 5 5 4 4" xfId="3565"/>
    <cellStyle name="常规 5 5 4 4 2" xfId="8930"/>
    <cellStyle name="常规 5 5 4 4 2 2" xfId="15396"/>
    <cellStyle name="常规 5 5 4 4 2 2 2" xfId="33688"/>
    <cellStyle name="常规 5 5 4 4 2 3" xfId="20706"/>
    <cellStyle name="常规 5 5 4 4 2 4" xfId="28115"/>
    <cellStyle name="常规 5 5 4 4 3" xfId="15395"/>
    <cellStyle name="常规 5 5 4 4 3 2" xfId="33687"/>
    <cellStyle name="常规 5 5 4 4 4" xfId="20705"/>
    <cellStyle name="常规 5 5 4 4 5" xfId="24490"/>
    <cellStyle name="常规 5 5 4 5" xfId="8924"/>
    <cellStyle name="常规 5 5 4 5 2" xfId="15397"/>
    <cellStyle name="常规 5 5 4 5 2 2" xfId="33689"/>
    <cellStyle name="常规 5 5 4 5 3" xfId="20707"/>
    <cellStyle name="常规 5 5 4 5 4" xfId="28109"/>
    <cellStyle name="常规 5 5 4 6" xfId="15398"/>
    <cellStyle name="常规 5 5 4 6 2" xfId="20708"/>
    <cellStyle name="常规 5 5 4 6 3" xfId="33690"/>
    <cellStyle name="常规 5 5 4 7" xfId="15384"/>
    <cellStyle name="常规 5 5 4 7 2" xfId="33676"/>
    <cellStyle name="常规 5 5 4 8" xfId="20694"/>
    <cellStyle name="常规 5 5 4 9" xfId="24484"/>
    <cellStyle name="常规 5 5 5" xfId="3566"/>
    <cellStyle name="常规 5 5 5 2" xfId="3567"/>
    <cellStyle name="常规 5 5 5 2 2" xfId="8932"/>
    <cellStyle name="常规 5 5 5 2 2 2" xfId="15401"/>
    <cellStyle name="常规 5 5 5 2 2 2 2" xfId="33693"/>
    <cellStyle name="常规 5 5 5 2 2 3" xfId="20711"/>
    <cellStyle name="常规 5 5 5 2 2 4" xfId="28117"/>
    <cellStyle name="常规 5 5 5 2 3" xfId="15400"/>
    <cellStyle name="常规 5 5 5 2 3 2" xfId="33692"/>
    <cellStyle name="常规 5 5 5 2 4" xfId="20710"/>
    <cellStyle name="常规 5 5 5 2 5" xfId="24492"/>
    <cellStyle name="常规 5 5 5 3" xfId="3568"/>
    <cellStyle name="常规 5 5 5 3 2" xfId="8933"/>
    <cellStyle name="常规 5 5 5 3 2 2" xfId="15403"/>
    <cellStyle name="常规 5 5 5 3 2 2 2" xfId="33695"/>
    <cellStyle name="常规 5 5 5 3 2 3" xfId="20713"/>
    <cellStyle name="常规 5 5 5 3 2 4" xfId="28118"/>
    <cellStyle name="常规 5 5 5 3 3" xfId="15402"/>
    <cellStyle name="常规 5 5 5 3 3 2" xfId="33694"/>
    <cellStyle name="常规 5 5 5 3 4" xfId="20712"/>
    <cellStyle name="常规 5 5 5 3 5" xfId="24493"/>
    <cellStyle name="常规 5 5 5 4" xfId="3569"/>
    <cellStyle name="常规 5 5 5 4 2" xfId="8934"/>
    <cellStyle name="常规 5 5 5 4 2 2" xfId="15405"/>
    <cellStyle name="常规 5 5 5 4 2 2 2" xfId="33697"/>
    <cellStyle name="常规 5 5 5 4 2 3" xfId="20715"/>
    <cellStyle name="常规 5 5 5 4 2 4" xfId="28119"/>
    <cellStyle name="常规 5 5 5 4 3" xfId="15404"/>
    <cellStyle name="常规 5 5 5 4 3 2" xfId="33696"/>
    <cellStyle name="常规 5 5 5 4 4" xfId="20714"/>
    <cellStyle name="常规 5 5 5 4 5" xfId="24494"/>
    <cellStyle name="常规 5 5 5 5" xfId="8931"/>
    <cellStyle name="常规 5 5 5 5 2" xfId="15406"/>
    <cellStyle name="常规 5 5 5 5 2 2" xfId="33698"/>
    <cellStyle name="常规 5 5 5 5 3" xfId="20716"/>
    <cellStyle name="常规 5 5 5 5 4" xfId="28116"/>
    <cellStyle name="常规 5 5 5 6" xfId="15399"/>
    <cellStyle name="常规 5 5 5 6 2" xfId="33691"/>
    <cellStyle name="常规 5 5 5 7" xfId="20709"/>
    <cellStyle name="常规 5 5 5 8" xfId="24491"/>
    <cellStyle name="常规 5 5 6" xfId="3570"/>
    <cellStyle name="常规 5 5 6 2" xfId="8935"/>
    <cellStyle name="常规 5 5 6 2 2" xfId="15408"/>
    <cellStyle name="常规 5 5 6 2 2 2" xfId="33700"/>
    <cellStyle name="常规 5 5 6 2 3" xfId="20718"/>
    <cellStyle name="常规 5 5 6 2 4" xfId="28120"/>
    <cellStyle name="常规 5 5 6 3" xfId="15407"/>
    <cellStyle name="常规 5 5 6 3 2" xfId="33699"/>
    <cellStyle name="常规 5 5 6 4" xfId="20717"/>
    <cellStyle name="常规 5 5 6 5" xfId="24495"/>
    <cellStyle name="常规 5 5 7" xfId="3571"/>
    <cellStyle name="常规 5 5 7 2" xfId="8936"/>
    <cellStyle name="常规 5 5 7 2 2" xfId="15410"/>
    <cellStyle name="常规 5 5 7 2 2 2" xfId="33702"/>
    <cellStyle name="常规 5 5 7 2 3" xfId="20720"/>
    <cellStyle name="常规 5 5 7 2 4" xfId="28121"/>
    <cellStyle name="常规 5 5 7 3" xfId="15409"/>
    <cellStyle name="常规 5 5 7 3 2" xfId="33701"/>
    <cellStyle name="常规 5 5 7 4" xfId="20719"/>
    <cellStyle name="常规 5 5 7 5" xfId="24496"/>
    <cellStyle name="常规 5 5 8" xfId="8909"/>
    <cellStyle name="常规 5 5 8 2" xfId="15411"/>
    <cellStyle name="常规 5 5 8 2 2" xfId="33703"/>
    <cellStyle name="常规 5 5 8 3" xfId="20721"/>
    <cellStyle name="常规 5 5 8 4" xfId="28094"/>
    <cellStyle name="常规 5 5 9" xfId="15412"/>
    <cellStyle name="常规 5 5 9 2" xfId="20722"/>
    <cellStyle name="常规 5 5 9 3" xfId="33704"/>
    <cellStyle name="常规 5 6" xfId="3572"/>
    <cellStyle name="常规 5 6 10" xfId="15413"/>
    <cellStyle name="常规 5 6 10 2" xfId="33705"/>
    <cellStyle name="常规 5 6 11" xfId="20723"/>
    <cellStyle name="常规 5 6 12" xfId="24497"/>
    <cellStyle name="常规 5 6 2" xfId="3573"/>
    <cellStyle name="常规 5 6 2 2" xfId="3574"/>
    <cellStyle name="常规 5 6 2 2 2" xfId="3575"/>
    <cellStyle name="常规 5 6 2 2 2 2" xfId="8940"/>
    <cellStyle name="常规 5 6 2 2 2 2 2" xfId="15417"/>
    <cellStyle name="常规 5 6 2 2 2 2 2 2" xfId="33709"/>
    <cellStyle name="常规 5 6 2 2 2 2 3" xfId="20727"/>
    <cellStyle name="常规 5 6 2 2 2 2 4" xfId="28125"/>
    <cellStyle name="常规 5 6 2 2 2 3" xfId="15416"/>
    <cellStyle name="常规 5 6 2 2 2 3 2" xfId="33708"/>
    <cellStyle name="常规 5 6 2 2 2 4" xfId="20726"/>
    <cellStyle name="常规 5 6 2 2 2 5" xfId="24500"/>
    <cellStyle name="常规 5 6 2 2 3" xfId="3576"/>
    <cellStyle name="常规 5 6 2 2 3 2" xfId="8941"/>
    <cellStyle name="常规 5 6 2 2 3 2 2" xfId="15419"/>
    <cellStyle name="常规 5 6 2 2 3 2 2 2" xfId="33711"/>
    <cellStyle name="常规 5 6 2 2 3 2 3" xfId="20729"/>
    <cellStyle name="常规 5 6 2 2 3 2 4" xfId="28126"/>
    <cellStyle name="常规 5 6 2 2 3 3" xfId="15418"/>
    <cellStyle name="常规 5 6 2 2 3 3 2" xfId="33710"/>
    <cellStyle name="常规 5 6 2 2 3 4" xfId="20728"/>
    <cellStyle name="常规 5 6 2 2 3 5" xfId="24501"/>
    <cellStyle name="常规 5 6 2 2 4" xfId="3577"/>
    <cellStyle name="常规 5 6 2 2 4 2" xfId="8942"/>
    <cellStyle name="常规 5 6 2 2 4 2 2" xfId="15421"/>
    <cellStyle name="常规 5 6 2 2 4 2 2 2" xfId="33713"/>
    <cellStyle name="常规 5 6 2 2 4 2 3" xfId="20731"/>
    <cellStyle name="常规 5 6 2 2 4 2 4" xfId="28127"/>
    <cellStyle name="常规 5 6 2 2 4 3" xfId="15420"/>
    <cellStyle name="常规 5 6 2 2 4 3 2" xfId="33712"/>
    <cellStyle name="常规 5 6 2 2 4 4" xfId="20730"/>
    <cellStyle name="常规 5 6 2 2 4 5" xfId="24502"/>
    <cellStyle name="常规 5 6 2 2 5" xfId="8939"/>
    <cellStyle name="常规 5 6 2 2 5 2" xfId="15422"/>
    <cellStyle name="常规 5 6 2 2 5 2 2" xfId="33714"/>
    <cellStyle name="常规 5 6 2 2 5 3" xfId="20732"/>
    <cellStyle name="常规 5 6 2 2 5 4" xfId="28124"/>
    <cellStyle name="常规 5 6 2 2 6" xfId="15415"/>
    <cellStyle name="常规 5 6 2 2 6 2" xfId="33707"/>
    <cellStyle name="常规 5 6 2 2 7" xfId="20725"/>
    <cellStyle name="常规 5 6 2 2 8" xfId="24499"/>
    <cellStyle name="常规 5 6 2 3" xfId="3578"/>
    <cellStyle name="常规 5 6 2 3 2" xfId="8943"/>
    <cellStyle name="常规 5 6 2 3 2 2" xfId="15424"/>
    <cellStyle name="常规 5 6 2 3 2 2 2" xfId="33716"/>
    <cellStyle name="常规 5 6 2 3 2 3" xfId="20734"/>
    <cellStyle name="常规 5 6 2 3 2 4" xfId="28128"/>
    <cellStyle name="常规 5 6 2 3 3" xfId="15423"/>
    <cellStyle name="常规 5 6 2 3 3 2" xfId="33715"/>
    <cellStyle name="常规 5 6 2 3 4" xfId="20733"/>
    <cellStyle name="常规 5 6 2 3 5" xfId="24503"/>
    <cellStyle name="常规 5 6 2 4" xfId="3579"/>
    <cellStyle name="常规 5 6 2 4 2" xfId="8944"/>
    <cellStyle name="常规 5 6 2 4 2 2" xfId="15426"/>
    <cellStyle name="常规 5 6 2 4 2 2 2" xfId="33718"/>
    <cellStyle name="常规 5 6 2 4 2 3" xfId="20736"/>
    <cellStyle name="常规 5 6 2 4 2 4" xfId="28129"/>
    <cellStyle name="常规 5 6 2 4 3" xfId="15425"/>
    <cellStyle name="常规 5 6 2 4 3 2" xfId="33717"/>
    <cellStyle name="常规 5 6 2 4 4" xfId="20735"/>
    <cellStyle name="常规 5 6 2 4 5" xfId="24504"/>
    <cellStyle name="常规 5 6 2 5" xfId="8938"/>
    <cellStyle name="常规 5 6 2 5 2" xfId="15427"/>
    <cellStyle name="常规 5 6 2 5 2 2" xfId="33719"/>
    <cellStyle name="常规 5 6 2 5 3" xfId="20737"/>
    <cellStyle name="常规 5 6 2 5 4" xfId="28123"/>
    <cellStyle name="常规 5 6 2 6" xfId="15428"/>
    <cellStyle name="常规 5 6 2 6 2" xfId="20738"/>
    <cellStyle name="常规 5 6 2 6 3" xfId="33720"/>
    <cellStyle name="常规 5 6 2 7" xfId="15414"/>
    <cellStyle name="常规 5 6 2 7 2" xfId="33706"/>
    <cellStyle name="常规 5 6 2 8" xfId="20724"/>
    <cellStyle name="常规 5 6 2 9" xfId="24498"/>
    <cellStyle name="常规 5 6 3" xfId="3580"/>
    <cellStyle name="常规 5 6 3 2" xfId="3581"/>
    <cellStyle name="常规 5 6 3 2 2" xfId="3582"/>
    <cellStyle name="常规 5 6 3 2 2 2" xfId="8947"/>
    <cellStyle name="常规 5 6 3 2 2 2 2" xfId="15432"/>
    <cellStyle name="常规 5 6 3 2 2 2 2 2" xfId="33724"/>
    <cellStyle name="常规 5 6 3 2 2 2 3" xfId="20742"/>
    <cellStyle name="常规 5 6 3 2 2 2 4" xfId="28132"/>
    <cellStyle name="常规 5 6 3 2 2 3" xfId="15431"/>
    <cellStyle name="常规 5 6 3 2 2 3 2" xfId="33723"/>
    <cellStyle name="常规 5 6 3 2 2 4" xfId="20741"/>
    <cellStyle name="常规 5 6 3 2 2 5" xfId="24507"/>
    <cellStyle name="常规 5 6 3 2 3" xfId="3583"/>
    <cellStyle name="常规 5 6 3 2 3 2" xfId="8948"/>
    <cellStyle name="常规 5 6 3 2 3 2 2" xfId="15434"/>
    <cellStyle name="常规 5 6 3 2 3 2 2 2" xfId="33726"/>
    <cellStyle name="常规 5 6 3 2 3 2 3" xfId="20744"/>
    <cellStyle name="常规 5 6 3 2 3 2 4" xfId="28133"/>
    <cellStyle name="常规 5 6 3 2 3 3" xfId="15433"/>
    <cellStyle name="常规 5 6 3 2 3 3 2" xfId="33725"/>
    <cellStyle name="常规 5 6 3 2 3 4" xfId="20743"/>
    <cellStyle name="常规 5 6 3 2 3 5" xfId="24508"/>
    <cellStyle name="常规 5 6 3 2 4" xfId="3584"/>
    <cellStyle name="常规 5 6 3 2 4 2" xfId="8949"/>
    <cellStyle name="常规 5 6 3 2 4 2 2" xfId="15436"/>
    <cellStyle name="常规 5 6 3 2 4 2 2 2" xfId="33728"/>
    <cellStyle name="常规 5 6 3 2 4 2 3" xfId="20746"/>
    <cellStyle name="常规 5 6 3 2 4 2 4" xfId="28134"/>
    <cellStyle name="常规 5 6 3 2 4 3" xfId="15435"/>
    <cellStyle name="常规 5 6 3 2 4 3 2" xfId="33727"/>
    <cellStyle name="常规 5 6 3 2 4 4" xfId="20745"/>
    <cellStyle name="常规 5 6 3 2 4 5" xfId="24509"/>
    <cellStyle name="常规 5 6 3 2 5" xfId="8946"/>
    <cellStyle name="常规 5 6 3 2 5 2" xfId="15437"/>
    <cellStyle name="常规 5 6 3 2 5 2 2" xfId="33729"/>
    <cellStyle name="常规 5 6 3 2 5 3" xfId="20747"/>
    <cellStyle name="常规 5 6 3 2 5 4" xfId="28131"/>
    <cellStyle name="常规 5 6 3 2 6" xfId="15430"/>
    <cellStyle name="常规 5 6 3 2 6 2" xfId="33722"/>
    <cellStyle name="常规 5 6 3 2 7" xfId="20740"/>
    <cellStyle name="常规 5 6 3 2 8" xfId="24506"/>
    <cellStyle name="常规 5 6 3 3" xfId="3585"/>
    <cellStyle name="常规 5 6 3 3 2" xfId="8950"/>
    <cellStyle name="常规 5 6 3 3 2 2" xfId="15439"/>
    <cellStyle name="常规 5 6 3 3 2 2 2" xfId="33731"/>
    <cellStyle name="常规 5 6 3 3 2 3" xfId="20749"/>
    <cellStyle name="常规 5 6 3 3 2 4" xfId="28135"/>
    <cellStyle name="常规 5 6 3 3 3" xfId="15438"/>
    <cellStyle name="常规 5 6 3 3 3 2" xfId="33730"/>
    <cellStyle name="常规 5 6 3 3 4" xfId="20748"/>
    <cellStyle name="常规 5 6 3 3 5" xfId="24510"/>
    <cellStyle name="常规 5 6 3 4" xfId="3586"/>
    <cellStyle name="常规 5 6 3 4 2" xfId="8951"/>
    <cellStyle name="常规 5 6 3 4 2 2" xfId="15441"/>
    <cellStyle name="常规 5 6 3 4 2 2 2" xfId="33733"/>
    <cellStyle name="常规 5 6 3 4 2 3" xfId="20751"/>
    <cellStyle name="常规 5 6 3 4 2 4" xfId="28136"/>
    <cellStyle name="常规 5 6 3 4 3" xfId="15440"/>
    <cellStyle name="常规 5 6 3 4 3 2" xfId="33732"/>
    <cellStyle name="常规 5 6 3 4 4" xfId="20750"/>
    <cellStyle name="常规 5 6 3 4 5" xfId="24511"/>
    <cellStyle name="常规 5 6 3 5" xfId="8945"/>
    <cellStyle name="常规 5 6 3 5 2" xfId="15442"/>
    <cellStyle name="常规 5 6 3 5 2 2" xfId="33734"/>
    <cellStyle name="常规 5 6 3 5 3" xfId="20752"/>
    <cellStyle name="常规 5 6 3 5 4" xfId="28130"/>
    <cellStyle name="常规 5 6 3 6" xfId="15443"/>
    <cellStyle name="常规 5 6 3 6 2" xfId="20753"/>
    <cellStyle name="常规 5 6 3 6 3" xfId="33735"/>
    <cellStyle name="常规 5 6 3 7" xfId="15429"/>
    <cellStyle name="常规 5 6 3 7 2" xfId="33721"/>
    <cellStyle name="常规 5 6 3 8" xfId="20739"/>
    <cellStyle name="常规 5 6 3 9" xfId="24505"/>
    <cellStyle name="常规 5 6 4" xfId="3587"/>
    <cellStyle name="常规 5 6 4 2" xfId="3588"/>
    <cellStyle name="常规 5 6 4 2 2" xfId="3589"/>
    <cellStyle name="常规 5 6 4 2 2 2" xfId="8954"/>
    <cellStyle name="常规 5 6 4 2 2 2 2" xfId="15447"/>
    <cellStyle name="常规 5 6 4 2 2 2 2 2" xfId="33739"/>
    <cellStyle name="常规 5 6 4 2 2 2 3" xfId="20757"/>
    <cellStyle name="常规 5 6 4 2 2 2 4" xfId="28139"/>
    <cellStyle name="常规 5 6 4 2 2 3" xfId="15446"/>
    <cellStyle name="常规 5 6 4 2 2 3 2" xfId="33738"/>
    <cellStyle name="常规 5 6 4 2 2 4" xfId="20756"/>
    <cellStyle name="常规 5 6 4 2 2 5" xfId="24514"/>
    <cellStyle name="常规 5 6 4 2 3" xfId="3590"/>
    <cellStyle name="常规 5 6 4 2 3 2" xfId="8955"/>
    <cellStyle name="常规 5 6 4 2 3 2 2" xfId="15449"/>
    <cellStyle name="常规 5 6 4 2 3 2 2 2" xfId="33741"/>
    <cellStyle name="常规 5 6 4 2 3 2 3" xfId="20759"/>
    <cellStyle name="常规 5 6 4 2 3 2 4" xfId="28140"/>
    <cellStyle name="常规 5 6 4 2 3 3" xfId="15448"/>
    <cellStyle name="常规 5 6 4 2 3 3 2" xfId="33740"/>
    <cellStyle name="常规 5 6 4 2 3 4" xfId="20758"/>
    <cellStyle name="常规 5 6 4 2 3 5" xfId="24515"/>
    <cellStyle name="常规 5 6 4 2 4" xfId="3591"/>
    <cellStyle name="常规 5 6 4 2 4 2" xfId="8956"/>
    <cellStyle name="常规 5 6 4 2 4 2 2" xfId="15451"/>
    <cellStyle name="常规 5 6 4 2 4 2 2 2" xfId="33743"/>
    <cellStyle name="常规 5 6 4 2 4 2 3" xfId="20761"/>
    <cellStyle name="常规 5 6 4 2 4 2 4" xfId="28141"/>
    <cellStyle name="常规 5 6 4 2 4 3" xfId="15450"/>
    <cellStyle name="常规 5 6 4 2 4 3 2" xfId="33742"/>
    <cellStyle name="常规 5 6 4 2 4 4" xfId="20760"/>
    <cellStyle name="常规 5 6 4 2 4 5" xfId="24516"/>
    <cellStyle name="常规 5 6 4 2 5" xfId="8953"/>
    <cellStyle name="常规 5 6 4 2 5 2" xfId="15452"/>
    <cellStyle name="常规 5 6 4 2 5 2 2" xfId="33744"/>
    <cellStyle name="常规 5 6 4 2 5 3" xfId="20762"/>
    <cellStyle name="常规 5 6 4 2 5 4" xfId="28138"/>
    <cellStyle name="常规 5 6 4 2 6" xfId="15445"/>
    <cellStyle name="常规 5 6 4 2 6 2" xfId="33737"/>
    <cellStyle name="常规 5 6 4 2 7" xfId="20755"/>
    <cellStyle name="常规 5 6 4 2 8" xfId="24513"/>
    <cellStyle name="常规 5 6 4 3" xfId="3592"/>
    <cellStyle name="常规 5 6 4 3 2" xfId="8957"/>
    <cellStyle name="常规 5 6 4 3 2 2" xfId="15454"/>
    <cellStyle name="常规 5 6 4 3 2 2 2" xfId="33746"/>
    <cellStyle name="常规 5 6 4 3 2 3" xfId="20764"/>
    <cellStyle name="常规 5 6 4 3 2 4" xfId="28142"/>
    <cellStyle name="常规 5 6 4 3 3" xfId="15453"/>
    <cellStyle name="常规 5 6 4 3 3 2" xfId="33745"/>
    <cellStyle name="常规 5 6 4 3 4" xfId="20763"/>
    <cellStyle name="常规 5 6 4 3 5" xfId="24517"/>
    <cellStyle name="常规 5 6 4 4" xfId="3593"/>
    <cellStyle name="常规 5 6 4 4 2" xfId="8958"/>
    <cellStyle name="常规 5 6 4 4 2 2" xfId="15456"/>
    <cellStyle name="常规 5 6 4 4 2 2 2" xfId="33748"/>
    <cellStyle name="常规 5 6 4 4 2 3" xfId="20766"/>
    <cellStyle name="常规 5 6 4 4 2 4" xfId="28143"/>
    <cellStyle name="常规 5 6 4 4 3" xfId="15455"/>
    <cellStyle name="常规 5 6 4 4 3 2" xfId="33747"/>
    <cellStyle name="常规 5 6 4 4 4" xfId="20765"/>
    <cellStyle name="常规 5 6 4 4 5" xfId="24518"/>
    <cellStyle name="常规 5 6 4 5" xfId="8952"/>
    <cellStyle name="常规 5 6 4 5 2" xfId="15457"/>
    <cellStyle name="常规 5 6 4 5 2 2" xfId="33749"/>
    <cellStyle name="常规 5 6 4 5 3" xfId="20767"/>
    <cellStyle name="常规 5 6 4 5 4" xfId="28137"/>
    <cellStyle name="常规 5 6 4 6" xfId="15458"/>
    <cellStyle name="常规 5 6 4 6 2" xfId="20768"/>
    <cellStyle name="常规 5 6 4 6 3" xfId="33750"/>
    <cellStyle name="常规 5 6 4 7" xfId="15444"/>
    <cellStyle name="常规 5 6 4 7 2" xfId="33736"/>
    <cellStyle name="常规 5 6 4 8" xfId="20754"/>
    <cellStyle name="常规 5 6 4 9" xfId="24512"/>
    <cellStyle name="常规 5 6 5" xfId="3594"/>
    <cellStyle name="常规 5 6 5 2" xfId="3595"/>
    <cellStyle name="常规 5 6 5 2 2" xfId="8960"/>
    <cellStyle name="常规 5 6 5 2 2 2" xfId="15461"/>
    <cellStyle name="常规 5 6 5 2 2 2 2" xfId="33753"/>
    <cellStyle name="常规 5 6 5 2 2 3" xfId="20771"/>
    <cellStyle name="常规 5 6 5 2 2 4" xfId="28145"/>
    <cellStyle name="常规 5 6 5 2 3" xfId="15460"/>
    <cellStyle name="常规 5 6 5 2 3 2" xfId="33752"/>
    <cellStyle name="常规 5 6 5 2 4" xfId="20770"/>
    <cellStyle name="常规 5 6 5 2 5" xfId="24520"/>
    <cellStyle name="常规 5 6 5 3" xfId="3596"/>
    <cellStyle name="常规 5 6 5 3 2" xfId="8961"/>
    <cellStyle name="常规 5 6 5 3 2 2" xfId="15463"/>
    <cellStyle name="常规 5 6 5 3 2 2 2" xfId="33755"/>
    <cellStyle name="常规 5 6 5 3 2 3" xfId="20773"/>
    <cellStyle name="常规 5 6 5 3 2 4" xfId="28146"/>
    <cellStyle name="常规 5 6 5 3 3" xfId="15462"/>
    <cellStyle name="常规 5 6 5 3 3 2" xfId="33754"/>
    <cellStyle name="常规 5 6 5 3 4" xfId="20772"/>
    <cellStyle name="常规 5 6 5 3 5" xfId="24521"/>
    <cellStyle name="常规 5 6 5 4" xfId="3597"/>
    <cellStyle name="常规 5 6 5 4 2" xfId="8962"/>
    <cellStyle name="常规 5 6 5 4 2 2" xfId="15465"/>
    <cellStyle name="常规 5 6 5 4 2 2 2" xfId="33757"/>
    <cellStyle name="常规 5 6 5 4 2 3" xfId="20775"/>
    <cellStyle name="常规 5 6 5 4 2 4" xfId="28147"/>
    <cellStyle name="常规 5 6 5 4 3" xfId="15464"/>
    <cellStyle name="常规 5 6 5 4 3 2" xfId="33756"/>
    <cellStyle name="常规 5 6 5 4 4" xfId="20774"/>
    <cellStyle name="常规 5 6 5 4 5" xfId="24522"/>
    <cellStyle name="常规 5 6 5 5" xfId="8959"/>
    <cellStyle name="常规 5 6 5 5 2" xfId="15466"/>
    <cellStyle name="常规 5 6 5 5 2 2" xfId="33758"/>
    <cellStyle name="常规 5 6 5 5 3" xfId="20776"/>
    <cellStyle name="常规 5 6 5 5 4" xfId="28144"/>
    <cellStyle name="常规 5 6 5 6" xfId="15459"/>
    <cellStyle name="常规 5 6 5 6 2" xfId="33751"/>
    <cellStyle name="常规 5 6 5 7" xfId="20769"/>
    <cellStyle name="常规 5 6 5 8" xfId="24519"/>
    <cellStyle name="常规 5 6 6" xfId="3598"/>
    <cellStyle name="常规 5 6 6 2" xfId="8963"/>
    <cellStyle name="常规 5 6 6 2 2" xfId="15468"/>
    <cellStyle name="常规 5 6 6 2 2 2" xfId="33760"/>
    <cellStyle name="常规 5 6 6 2 3" xfId="20778"/>
    <cellStyle name="常规 5 6 6 2 4" xfId="28148"/>
    <cellStyle name="常规 5 6 6 3" xfId="15467"/>
    <cellStyle name="常规 5 6 6 3 2" xfId="33759"/>
    <cellStyle name="常规 5 6 6 4" xfId="20777"/>
    <cellStyle name="常规 5 6 6 5" xfId="24523"/>
    <cellStyle name="常规 5 6 7" xfId="3599"/>
    <cellStyle name="常规 5 6 7 2" xfId="8964"/>
    <cellStyle name="常规 5 6 7 2 2" xfId="15470"/>
    <cellStyle name="常规 5 6 7 2 2 2" xfId="33762"/>
    <cellStyle name="常规 5 6 7 2 3" xfId="20780"/>
    <cellStyle name="常规 5 6 7 2 4" xfId="28149"/>
    <cellStyle name="常规 5 6 7 3" xfId="15469"/>
    <cellStyle name="常规 5 6 7 3 2" xfId="33761"/>
    <cellStyle name="常规 5 6 7 4" xfId="20779"/>
    <cellStyle name="常规 5 6 7 5" xfId="24524"/>
    <cellStyle name="常规 5 6 8" xfId="8937"/>
    <cellStyle name="常规 5 6 8 2" xfId="15471"/>
    <cellStyle name="常规 5 6 8 2 2" xfId="33763"/>
    <cellStyle name="常规 5 6 8 3" xfId="20781"/>
    <cellStyle name="常规 5 6 8 4" xfId="28122"/>
    <cellStyle name="常规 5 6 9" xfId="15472"/>
    <cellStyle name="常规 5 6 9 2" xfId="20782"/>
    <cellStyle name="常规 5 6 9 3" xfId="33764"/>
    <cellStyle name="常规 5 7" xfId="3600"/>
    <cellStyle name="常规 5 7 10" xfId="15473"/>
    <cellStyle name="常规 5 7 10 2" xfId="33765"/>
    <cellStyle name="常规 5 7 11" xfId="20783"/>
    <cellStyle name="常规 5 7 12" xfId="24525"/>
    <cellStyle name="常规 5 7 2" xfId="3601"/>
    <cellStyle name="常规 5 7 2 2" xfId="3602"/>
    <cellStyle name="常规 5 7 2 2 2" xfId="3603"/>
    <cellStyle name="常规 5 7 2 2 2 2" xfId="8968"/>
    <cellStyle name="常规 5 7 2 2 2 2 2" xfId="15477"/>
    <cellStyle name="常规 5 7 2 2 2 2 2 2" xfId="33769"/>
    <cellStyle name="常规 5 7 2 2 2 2 3" xfId="20787"/>
    <cellStyle name="常规 5 7 2 2 2 2 4" xfId="28153"/>
    <cellStyle name="常规 5 7 2 2 2 3" xfId="15476"/>
    <cellStyle name="常规 5 7 2 2 2 3 2" xfId="33768"/>
    <cellStyle name="常规 5 7 2 2 2 4" xfId="20786"/>
    <cellStyle name="常规 5 7 2 2 2 5" xfId="24528"/>
    <cellStyle name="常规 5 7 2 2 3" xfId="3604"/>
    <cellStyle name="常规 5 7 2 2 3 2" xfId="8969"/>
    <cellStyle name="常规 5 7 2 2 3 2 2" xfId="15479"/>
    <cellStyle name="常规 5 7 2 2 3 2 2 2" xfId="33771"/>
    <cellStyle name="常规 5 7 2 2 3 2 3" xfId="20789"/>
    <cellStyle name="常规 5 7 2 2 3 2 4" xfId="28154"/>
    <cellStyle name="常规 5 7 2 2 3 3" xfId="15478"/>
    <cellStyle name="常规 5 7 2 2 3 3 2" xfId="33770"/>
    <cellStyle name="常规 5 7 2 2 3 4" xfId="20788"/>
    <cellStyle name="常规 5 7 2 2 3 5" xfId="24529"/>
    <cellStyle name="常规 5 7 2 2 4" xfId="3605"/>
    <cellStyle name="常规 5 7 2 2 4 2" xfId="8970"/>
    <cellStyle name="常规 5 7 2 2 4 2 2" xfId="15481"/>
    <cellStyle name="常规 5 7 2 2 4 2 2 2" xfId="33773"/>
    <cellStyle name="常规 5 7 2 2 4 2 3" xfId="20791"/>
    <cellStyle name="常规 5 7 2 2 4 2 4" xfId="28155"/>
    <cellStyle name="常规 5 7 2 2 4 3" xfId="15480"/>
    <cellStyle name="常规 5 7 2 2 4 3 2" xfId="33772"/>
    <cellStyle name="常规 5 7 2 2 4 4" xfId="20790"/>
    <cellStyle name="常规 5 7 2 2 4 5" xfId="24530"/>
    <cellStyle name="常规 5 7 2 2 5" xfId="8967"/>
    <cellStyle name="常规 5 7 2 2 5 2" xfId="15482"/>
    <cellStyle name="常规 5 7 2 2 5 2 2" xfId="33774"/>
    <cellStyle name="常规 5 7 2 2 5 3" xfId="20792"/>
    <cellStyle name="常规 5 7 2 2 5 4" xfId="28152"/>
    <cellStyle name="常规 5 7 2 2 6" xfId="15475"/>
    <cellStyle name="常规 5 7 2 2 6 2" xfId="33767"/>
    <cellStyle name="常规 5 7 2 2 7" xfId="20785"/>
    <cellStyle name="常规 5 7 2 2 8" xfId="24527"/>
    <cellStyle name="常规 5 7 2 3" xfId="3606"/>
    <cellStyle name="常规 5 7 2 3 2" xfId="8971"/>
    <cellStyle name="常规 5 7 2 3 2 2" xfId="15484"/>
    <cellStyle name="常规 5 7 2 3 2 2 2" xfId="33776"/>
    <cellStyle name="常规 5 7 2 3 2 3" xfId="20794"/>
    <cellStyle name="常规 5 7 2 3 2 4" xfId="28156"/>
    <cellStyle name="常规 5 7 2 3 3" xfId="15483"/>
    <cellStyle name="常规 5 7 2 3 3 2" xfId="33775"/>
    <cellStyle name="常规 5 7 2 3 4" xfId="20793"/>
    <cellStyle name="常规 5 7 2 3 5" xfId="24531"/>
    <cellStyle name="常规 5 7 2 4" xfId="3607"/>
    <cellStyle name="常规 5 7 2 4 2" xfId="8972"/>
    <cellStyle name="常规 5 7 2 4 2 2" xfId="15486"/>
    <cellStyle name="常规 5 7 2 4 2 2 2" xfId="33778"/>
    <cellStyle name="常规 5 7 2 4 2 3" xfId="20796"/>
    <cellStyle name="常规 5 7 2 4 2 4" xfId="28157"/>
    <cellStyle name="常规 5 7 2 4 3" xfId="15485"/>
    <cellStyle name="常规 5 7 2 4 3 2" xfId="33777"/>
    <cellStyle name="常规 5 7 2 4 4" xfId="20795"/>
    <cellStyle name="常规 5 7 2 4 5" xfId="24532"/>
    <cellStyle name="常规 5 7 2 5" xfId="8966"/>
    <cellStyle name="常规 5 7 2 5 2" xfId="15487"/>
    <cellStyle name="常规 5 7 2 5 2 2" xfId="33779"/>
    <cellStyle name="常规 5 7 2 5 3" xfId="20797"/>
    <cellStyle name="常规 5 7 2 5 4" xfId="28151"/>
    <cellStyle name="常规 5 7 2 6" xfId="15488"/>
    <cellStyle name="常规 5 7 2 6 2" xfId="20798"/>
    <cellStyle name="常规 5 7 2 6 3" xfId="33780"/>
    <cellStyle name="常规 5 7 2 7" xfId="15474"/>
    <cellStyle name="常规 5 7 2 7 2" xfId="33766"/>
    <cellStyle name="常规 5 7 2 8" xfId="20784"/>
    <cellStyle name="常规 5 7 2 9" xfId="24526"/>
    <cellStyle name="常规 5 7 3" xfId="3608"/>
    <cellStyle name="常规 5 7 3 2" xfId="3609"/>
    <cellStyle name="常规 5 7 3 2 2" xfId="3610"/>
    <cellStyle name="常规 5 7 3 2 2 2" xfId="8975"/>
    <cellStyle name="常规 5 7 3 2 2 2 2" xfId="15492"/>
    <cellStyle name="常规 5 7 3 2 2 2 2 2" xfId="33784"/>
    <cellStyle name="常规 5 7 3 2 2 2 3" xfId="20802"/>
    <cellStyle name="常规 5 7 3 2 2 2 4" xfId="28160"/>
    <cellStyle name="常规 5 7 3 2 2 3" xfId="15491"/>
    <cellStyle name="常规 5 7 3 2 2 3 2" xfId="33783"/>
    <cellStyle name="常规 5 7 3 2 2 4" xfId="20801"/>
    <cellStyle name="常规 5 7 3 2 2 5" xfId="24535"/>
    <cellStyle name="常规 5 7 3 2 3" xfId="3611"/>
    <cellStyle name="常规 5 7 3 2 3 2" xfId="8976"/>
    <cellStyle name="常规 5 7 3 2 3 2 2" xfId="15494"/>
    <cellStyle name="常规 5 7 3 2 3 2 2 2" xfId="33786"/>
    <cellStyle name="常规 5 7 3 2 3 2 3" xfId="20804"/>
    <cellStyle name="常规 5 7 3 2 3 2 4" xfId="28161"/>
    <cellStyle name="常规 5 7 3 2 3 3" xfId="15493"/>
    <cellStyle name="常规 5 7 3 2 3 3 2" xfId="33785"/>
    <cellStyle name="常规 5 7 3 2 3 4" xfId="20803"/>
    <cellStyle name="常规 5 7 3 2 3 5" xfId="24536"/>
    <cellStyle name="常规 5 7 3 2 4" xfId="3612"/>
    <cellStyle name="常规 5 7 3 2 4 2" xfId="8977"/>
    <cellStyle name="常规 5 7 3 2 4 2 2" xfId="15496"/>
    <cellStyle name="常规 5 7 3 2 4 2 2 2" xfId="33788"/>
    <cellStyle name="常规 5 7 3 2 4 2 3" xfId="20806"/>
    <cellStyle name="常规 5 7 3 2 4 2 4" xfId="28162"/>
    <cellStyle name="常规 5 7 3 2 4 3" xfId="15495"/>
    <cellStyle name="常规 5 7 3 2 4 3 2" xfId="33787"/>
    <cellStyle name="常规 5 7 3 2 4 4" xfId="20805"/>
    <cellStyle name="常规 5 7 3 2 4 5" xfId="24537"/>
    <cellStyle name="常规 5 7 3 2 5" xfId="8974"/>
    <cellStyle name="常规 5 7 3 2 5 2" xfId="15497"/>
    <cellStyle name="常规 5 7 3 2 5 2 2" xfId="33789"/>
    <cellStyle name="常规 5 7 3 2 5 3" xfId="20807"/>
    <cellStyle name="常规 5 7 3 2 5 4" xfId="28159"/>
    <cellStyle name="常规 5 7 3 2 6" xfId="15490"/>
    <cellStyle name="常规 5 7 3 2 6 2" xfId="33782"/>
    <cellStyle name="常规 5 7 3 2 7" xfId="20800"/>
    <cellStyle name="常规 5 7 3 2 8" xfId="24534"/>
    <cellStyle name="常规 5 7 3 3" xfId="3613"/>
    <cellStyle name="常规 5 7 3 3 2" xfId="8978"/>
    <cellStyle name="常规 5 7 3 3 2 2" xfId="15499"/>
    <cellStyle name="常规 5 7 3 3 2 2 2" xfId="33791"/>
    <cellStyle name="常规 5 7 3 3 2 3" xfId="20809"/>
    <cellStyle name="常规 5 7 3 3 2 4" xfId="28163"/>
    <cellStyle name="常规 5 7 3 3 3" xfId="15498"/>
    <cellStyle name="常规 5 7 3 3 3 2" xfId="33790"/>
    <cellStyle name="常规 5 7 3 3 4" xfId="20808"/>
    <cellStyle name="常规 5 7 3 3 5" xfId="24538"/>
    <cellStyle name="常规 5 7 3 4" xfId="3614"/>
    <cellStyle name="常规 5 7 3 4 2" xfId="8979"/>
    <cellStyle name="常规 5 7 3 4 2 2" xfId="15501"/>
    <cellStyle name="常规 5 7 3 4 2 2 2" xfId="33793"/>
    <cellStyle name="常规 5 7 3 4 2 3" xfId="20811"/>
    <cellStyle name="常规 5 7 3 4 2 4" xfId="28164"/>
    <cellStyle name="常规 5 7 3 4 3" xfId="15500"/>
    <cellStyle name="常规 5 7 3 4 3 2" xfId="33792"/>
    <cellStyle name="常规 5 7 3 4 4" xfId="20810"/>
    <cellStyle name="常规 5 7 3 4 5" xfId="24539"/>
    <cellStyle name="常规 5 7 3 5" xfId="8973"/>
    <cellStyle name="常规 5 7 3 5 2" xfId="15502"/>
    <cellStyle name="常规 5 7 3 5 2 2" xfId="33794"/>
    <cellStyle name="常规 5 7 3 5 3" xfId="20812"/>
    <cellStyle name="常规 5 7 3 5 4" xfId="28158"/>
    <cellStyle name="常规 5 7 3 6" xfId="15503"/>
    <cellStyle name="常规 5 7 3 6 2" xfId="20813"/>
    <cellStyle name="常规 5 7 3 6 3" xfId="33795"/>
    <cellStyle name="常规 5 7 3 7" xfId="15489"/>
    <cellStyle name="常规 5 7 3 7 2" xfId="33781"/>
    <cellStyle name="常规 5 7 3 8" xfId="20799"/>
    <cellStyle name="常规 5 7 3 9" xfId="24533"/>
    <cellStyle name="常规 5 7 4" xfId="3615"/>
    <cellStyle name="常规 5 7 4 2" xfId="3616"/>
    <cellStyle name="常规 5 7 4 2 2" xfId="3617"/>
    <cellStyle name="常规 5 7 4 2 2 2" xfId="8982"/>
    <cellStyle name="常规 5 7 4 2 2 2 2" xfId="15507"/>
    <cellStyle name="常规 5 7 4 2 2 2 2 2" xfId="33799"/>
    <cellStyle name="常规 5 7 4 2 2 2 3" xfId="20817"/>
    <cellStyle name="常规 5 7 4 2 2 2 4" xfId="28167"/>
    <cellStyle name="常规 5 7 4 2 2 3" xfId="15506"/>
    <cellStyle name="常规 5 7 4 2 2 3 2" xfId="33798"/>
    <cellStyle name="常规 5 7 4 2 2 4" xfId="20816"/>
    <cellStyle name="常规 5 7 4 2 2 5" xfId="24542"/>
    <cellStyle name="常规 5 7 4 2 3" xfId="3618"/>
    <cellStyle name="常规 5 7 4 2 3 2" xfId="8983"/>
    <cellStyle name="常规 5 7 4 2 3 2 2" xfId="15509"/>
    <cellStyle name="常规 5 7 4 2 3 2 2 2" xfId="33801"/>
    <cellStyle name="常规 5 7 4 2 3 2 3" xfId="20819"/>
    <cellStyle name="常规 5 7 4 2 3 2 4" xfId="28168"/>
    <cellStyle name="常规 5 7 4 2 3 3" xfId="15508"/>
    <cellStyle name="常规 5 7 4 2 3 3 2" xfId="33800"/>
    <cellStyle name="常规 5 7 4 2 3 4" xfId="20818"/>
    <cellStyle name="常规 5 7 4 2 3 5" xfId="24543"/>
    <cellStyle name="常规 5 7 4 2 4" xfId="3619"/>
    <cellStyle name="常规 5 7 4 2 4 2" xfId="8984"/>
    <cellStyle name="常规 5 7 4 2 4 2 2" xfId="15511"/>
    <cellStyle name="常规 5 7 4 2 4 2 2 2" xfId="33803"/>
    <cellStyle name="常规 5 7 4 2 4 2 3" xfId="20821"/>
    <cellStyle name="常规 5 7 4 2 4 2 4" xfId="28169"/>
    <cellStyle name="常规 5 7 4 2 4 3" xfId="15510"/>
    <cellStyle name="常规 5 7 4 2 4 3 2" xfId="33802"/>
    <cellStyle name="常规 5 7 4 2 4 4" xfId="20820"/>
    <cellStyle name="常规 5 7 4 2 4 5" xfId="24544"/>
    <cellStyle name="常规 5 7 4 2 5" xfId="8981"/>
    <cellStyle name="常规 5 7 4 2 5 2" xfId="15512"/>
    <cellStyle name="常规 5 7 4 2 5 2 2" xfId="33804"/>
    <cellStyle name="常规 5 7 4 2 5 3" xfId="20822"/>
    <cellStyle name="常规 5 7 4 2 5 4" xfId="28166"/>
    <cellStyle name="常规 5 7 4 2 6" xfId="15505"/>
    <cellStyle name="常规 5 7 4 2 6 2" xfId="33797"/>
    <cellStyle name="常规 5 7 4 2 7" xfId="20815"/>
    <cellStyle name="常规 5 7 4 2 8" xfId="24541"/>
    <cellStyle name="常规 5 7 4 3" xfId="3620"/>
    <cellStyle name="常规 5 7 4 3 2" xfId="8985"/>
    <cellStyle name="常规 5 7 4 3 2 2" xfId="15514"/>
    <cellStyle name="常规 5 7 4 3 2 2 2" xfId="33806"/>
    <cellStyle name="常规 5 7 4 3 2 3" xfId="20824"/>
    <cellStyle name="常规 5 7 4 3 2 4" xfId="28170"/>
    <cellStyle name="常规 5 7 4 3 3" xfId="15513"/>
    <cellStyle name="常规 5 7 4 3 3 2" xfId="33805"/>
    <cellStyle name="常规 5 7 4 3 4" xfId="20823"/>
    <cellStyle name="常规 5 7 4 3 5" xfId="24545"/>
    <cellStyle name="常规 5 7 4 4" xfId="3621"/>
    <cellStyle name="常规 5 7 4 4 2" xfId="8986"/>
    <cellStyle name="常规 5 7 4 4 2 2" xfId="15516"/>
    <cellStyle name="常规 5 7 4 4 2 2 2" xfId="33808"/>
    <cellStyle name="常规 5 7 4 4 2 3" xfId="20826"/>
    <cellStyle name="常规 5 7 4 4 2 4" xfId="28171"/>
    <cellStyle name="常规 5 7 4 4 3" xfId="15515"/>
    <cellStyle name="常规 5 7 4 4 3 2" xfId="33807"/>
    <cellStyle name="常规 5 7 4 4 4" xfId="20825"/>
    <cellStyle name="常规 5 7 4 4 5" xfId="24546"/>
    <cellStyle name="常规 5 7 4 5" xfId="8980"/>
    <cellStyle name="常规 5 7 4 5 2" xfId="15517"/>
    <cellStyle name="常规 5 7 4 5 2 2" xfId="33809"/>
    <cellStyle name="常规 5 7 4 5 3" xfId="20827"/>
    <cellStyle name="常规 5 7 4 5 4" xfId="28165"/>
    <cellStyle name="常规 5 7 4 6" xfId="15518"/>
    <cellStyle name="常规 5 7 4 6 2" xfId="20828"/>
    <cellStyle name="常规 5 7 4 6 3" xfId="33810"/>
    <cellStyle name="常规 5 7 4 7" xfId="15504"/>
    <cellStyle name="常规 5 7 4 7 2" xfId="33796"/>
    <cellStyle name="常规 5 7 4 8" xfId="20814"/>
    <cellStyle name="常规 5 7 4 9" xfId="24540"/>
    <cellStyle name="常规 5 7 5" xfId="3622"/>
    <cellStyle name="常规 5 7 5 2" xfId="3623"/>
    <cellStyle name="常规 5 7 5 2 2" xfId="8988"/>
    <cellStyle name="常规 5 7 5 2 2 2" xfId="15521"/>
    <cellStyle name="常规 5 7 5 2 2 2 2" xfId="33813"/>
    <cellStyle name="常规 5 7 5 2 2 3" xfId="20831"/>
    <cellStyle name="常规 5 7 5 2 2 4" xfId="28173"/>
    <cellStyle name="常规 5 7 5 2 3" xfId="15520"/>
    <cellStyle name="常规 5 7 5 2 3 2" xfId="33812"/>
    <cellStyle name="常规 5 7 5 2 4" xfId="20830"/>
    <cellStyle name="常规 5 7 5 2 5" xfId="24548"/>
    <cellStyle name="常规 5 7 5 3" xfId="3624"/>
    <cellStyle name="常规 5 7 5 3 2" xfId="8989"/>
    <cellStyle name="常规 5 7 5 3 2 2" xfId="15523"/>
    <cellStyle name="常规 5 7 5 3 2 2 2" xfId="33815"/>
    <cellStyle name="常规 5 7 5 3 2 3" xfId="20833"/>
    <cellStyle name="常规 5 7 5 3 2 4" xfId="28174"/>
    <cellStyle name="常规 5 7 5 3 3" xfId="15522"/>
    <cellStyle name="常规 5 7 5 3 3 2" xfId="33814"/>
    <cellStyle name="常规 5 7 5 3 4" xfId="20832"/>
    <cellStyle name="常规 5 7 5 3 5" xfId="24549"/>
    <cellStyle name="常规 5 7 5 4" xfId="3625"/>
    <cellStyle name="常规 5 7 5 4 2" xfId="8990"/>
    <cellStyle name="常规 5 7 5 4 2 2" xfId="15525"/>
    <cellStyle name="常规 5 7 5 4 2 2 2" xfId="33817"/>
    <cellStyle name="常规 5 7 5 4 2 3" xfId="20835"/>
    <cellStyle name="常规 5 7 5 4 2 4" xfId="28175"/>
    <cellStyle name="常规 5 7 5 4 3" xfId="15524"/>
    <cellStyle name="常规 5 7 5 4 3 2" xfId="33816"/>
    <cellStyle name="常规 5 7 5 4 4" xfId="20834"/>
    <cellStyle name="常规 5 7 5 4 5" xfId="24550"/>
    <cellStyle name="常规 5 7 5 5" xfId="8987"/>
    <cellStyle name="常规 5 7 5 5 2" xfId="15526"/>
    <cellStyle name="常规 5 7 5 5 2 2" xfId="33818"/>
    <cellStyle name="常规 5 7 5 5 3" xfId="20836"/>
    <cellStyle name="常规 5 7 5 5 4" xfId="28172"/>
    <cellStyle name="常规 5 7 5 6" xfId="15519"/>
    <cellStyle name="常规 5 7 5 6 2" xfId="33811"/>
    <cellStyle name="常规 5 7 5 7" xfId="20829"/>
    <cellStyle name="常规 5 7 5 8" xfId="24547"/>
    <cellStyle name="常规 5 7 6" xfId="3626"/>
    <cellStyle name="常规 5 7 6 2" xfId="8991"/>
    <cellStyle name="常规 5 7 6 2 2" xfId="15528"/>
    <cellStyle name="常规 5 7 6 2 2 2" xfId="33820"/>
    <cellStyle name="常规 5 7 6 2 3" xfId="20838"/>
    <cellStyle name="常规 5 7 6 2 4" xfId="28176"/>
    <cellStyle name="常规 5 7 6 3" xfId="15527"/>
    <cellStyle name="常规 5 7 6 3 2" xfId="33819"/>
    <cellStyle name="常规 5 7 6 4" xfId="20837"/>
    <cellStyle name="常规 5 7 6 5" xfId="24551"/>
    <cellStyle name="常规 5 7 7" xfId="3627"/>
    <cellStyle name="常规 5 7 7 2" xfId="8992"/>
    <cellStyle name="常规 5 7 7 2 2" xfId="15530"/>
    <cellStyle name="常规 5 7 7 2 2 2" xfId="33822"/>
    <cellStyle name="常规 5 7 7 2 3" xfId="20840"/>
    <cellStyle name="常规 5 7 7 2 4" xfId="28177"/>
    <cellStyle name="常规 5 7 7 3" xfId="15529"/>
    <cellStyle name="常规 5 7 7 3 2" xfId="33821"/>
    <cellStyle name="常规 5 7 7 4" xfId="20839"/>
    <cellStyle name="常规 5 7 7 5" xfId="24552"/>
    <cellStyle name="常规 5 7 8" xfId="8965"/>
    <cellStyle name="常规 5 7 8 2" xfId="15531"/>
    <cellStyle name="常规 5 7 8 2 2" xfId="33823"/>
    <cellStyle name="常规 5 7 8 3" xfId="20841"/>
    <cellStyle name="常规 5 7 8 4" xfId="28150"/>
    <cellStyle name="常规 5 7 9" xfId="15532"/>
    <cellStyle name="常规 5 7 9 2" xfId="20842"/>
    <cellStyle name="常规 5 7 9 3" xfId="33824"/>
    <cellStyle name="常规 5 8" xfId="3628"/>
    <cellStyle name="常规 5 8 10" xfId="20843"/>
    <cellStyle name="常规 5 8 11" xfId="24553"/>
    <cellStyle name="常规 5 8 2" xfId="3629"/>
    <cellStyle name="常规 5 8 2 2" xfId="3630"/>
    <cellStyle name="常规 5 8 2 2 2" xfId="8995"/>
    <cellStyle name="常规 5 8 2 2 2 2" xfId="15536"/>
    <cellStyle name="常规 5 8 2 2 2 2 2" xfId="33828"/>
    <cellStyle name="常规 5 8 2 2 2 3" xfId="20846"/>
    <cellStyle name="常规 5 8 2 2 2 4" xfId="28180"/>
    <cellStyle name="常规 5 8 2 2 3" xfId="15535"/>
    <cellStyle name="常规 5 8 2 2 3 2" xfId="33827"/>
    <cellStyle name="常规 5 8 2 2 4" xfId="20845"/>
    <cellStyle name="常规 5 8 2 2 5" xfId="24555"/>
    <cellStyle name="常规 5 8 2 3" xfId="8994"/>
    <cellStyle name="常规 5 8 2 3 2" xfId="15537"/>
    <cellStyle name="常规 5 8 2 3 2 2" xfId="33829"/>
    <cellStyle name="常规 5 8 2 3 3" xfId="20847"/>
    <cellStyle name="常规 5 8 2 3 4" xfId="28179"/>
    <cellStyle name="常规 5 8 2 4" xfId="15538"/>
    <cellStyle name="常规 5 8 2 4 2" xfId="20848"/>
    <cellStyle name="常规 5 8 2 4 3" xfId="33830"/>
    <cellStyle name="常规 5 8 2 5" xfId="15534"/>
    <cellStyle name="常规 5 8 2 5 2" xfId="33826"/>
    <cellStyle name="常规 5 8 2 6" xfId="20844"/>
    <cellStyle name="常规 5 8 2 7" xfId="24554"/>
    <cellStyle name="常规 5 8 3" xfId="3631"/>
    <cellStyle name="常规 5 8 3 2" xfId="3632"/>
    <cellStyle name="常规 5 8 3 2 2" xfId="8997"/>
    <cellStyle name="常规 5 8 3 2 2 2" xfId="15541"/>
    <cellStyle name="常规 5 8 3 2 2 2 2" xfId="33833"/>
    <cellStyle name="常规 5 8 3 2 2 3" xfId="20851"/>
    <cellStyle name="常规 5 8 3 2 2 4" xfId="28182"/>
    <cellStyle name="常规 5 8 3 2 3" xfId="15540"/>
    <cellStyle name="常规 5 8 3 2 3 2" xfId="33832"/>
    <cellStyle name="常规 5 8 3 2 4" xfId="20850"/>
    <cellStyle name="常规 5 8 3 2 5" xfId="24557"/>
    <cellStyle name="常规 5 8 3 3" xfId="8996"/>
    <cellStyle name="常规 5 8 3 3 2" xfId="15542"/>
    <cellStyle name="常规 5 8 3 3 2 2" xfId="33834"/>
    <cellStyle name="常规 5 8 3 3 3" xfId="20852"/>
    <cellStyle name="常规 5 8 3 3 4" xfId="28181"/>
    <cellStyle name="常规 5 8 3 4" xfId="15543"/>
    <cellStyle name="常规 5 8 3 4 2" xfId="20853"/>
    <cellStyle name="常规 5 8 3 4 3" xfId="33835"/>
    <cellStyle name="常规 5 8 3 5" xfId="15539"/>
    <cellStyle name="常规 5 8 3 5 2" xfId="33831"/>
    <cellStyle name="常规 5 8 3 6" xfId="20849"/>
    <cellStyle name="常规 5 8 3 7" xfId="24556"/>
    <cellStyle name="常规 5 8 4" xfId="3633"/>
    <cellStyle name="常规 5 8 4 2" xfId="3634"/>
    <cellStyle name="常规 5 8 4 2 2" xfId="8999"/>
    <cellStyle name="常规 5 8 4 2 2 2" xfId="15546"/>
    <cellStyle name="常规 5 8 4 2 2 2 2" xfId="33838"/>
    <cellStyle name="常规 5 8 4 2 2 3" xfId="20856"/>
    <cellStyle name="常规 5 8 4 2 2 4" xfId="28184"/>
    <cellStyle name="常规 5 8 4 2 3" xfId="15545"/>
    <cellStyle name="常规 5 8 4 2 3 2" xfId="33837"/>
    <cellStyle name="常规 5 8 4 2 4" xfId="20855"/>
    <cellStyle name="常规 5 8 4 2 5" xfId="24559"/>
    <cellStyle name="常规 5 8 4 3" xfId="3635"/>
    <cellStyle name="常规 5 8 4 3 2" xfId="9000"/>
    <cellStyle name="常规 5 8 4 3 2 2" xfId="15548"/>
    <cellStyle name="常规 5 8 4 3 2 2 2" xfId="33840"/>
    <cellStyle name="常规 5 8 4 3 2 3" xfId="20858"/>
    <cellStyle name="常规 5 8 4 3 2 4" xfId="28185"/>
    <cellStyle name="常规 5 8 4 3 3" xfId="15547"/>
    <cellStyle name="常规 5 8 4 3 3 2" xfId="33839"/>
    <cellStyle name="常规 5 8 4 3 4" xfId="20857"/>
    <cellStyle name="常规 5 8 4 3 5" xfId="24560"/>
    <cellStyle name="常规 5 8 4 4" xfId="8998"/>
    <cellStyle name="常规 5 8 4 4 2" xfId="15549"/>
    <cellStyle name="常规 5 8 4 4 2 2" xfId="33841"/>
    <cellStyle name="常规 5 8 4 4 3" xfId="20859"/>
    <cellStyle name="常规 5 8 4 4 4" xfId="28183"/>
    <cellStyle name="常规 5 8 4 5" xfId="15544"/>
    <cellStyle name="常规 5 8 4 5 2" xfId="33836"/>
    <cellStyle name="常规 5 8 4 6" xfId="20854"/>
    <cellStyle name="常规 5 8 4 7" xfId="24558"/>
    <cellStyle name="常规 5 8 5" xfId="3636"/>
    <cellStyle name="常规 5 8 5 2" xfId="9001"/>
    <cellStyle name="常规 5 8 5 2 2" xfId="15551"/>
    <cellStyle name="常规 5 8 5 2 2 2" xfId="33843"/>
    <cellStyle name="常规 5 8 5 2 3" xfId="20861"/>
    <cellStyle name="常规 5 8 5 2 4" xfId="28186"/>
    <cellStyle name="常规 5 8 5 3" xfId="15550"/>
    <cellStyle name="常规 5 8 5 3 2" xfId="33842"/>
    <cellStyle name="常规 5 8 5 4" xfId="20860"/>
    <cellStyle name="常规 5 8 5 5" xfId="24561"/>
    <cellStyle name="常规 5 8 6" xfId="3637"/>
    <cellStyle name="常规 5 8 6 2" xfId="9002"/>
    <cellStyle name="常规 5 8 6 2 2" xfId="15553"/>
    <cellStyle name="常规 5 8 6 2 2 2" xfId="33845"/>
    <cellStyle name="常规 5 8 6 2 3" xfId="20863"/>
    <cellStyle name="常规 5 8 6 2 4" xfId="28187"/>
    <cellStyle name="常规 5 8 6 3" xfId="15552"/>
    <cellStyle name="常规 5 8 6 3 2" xfId="33844"/>
    <cellStyle name="常规 5 8 6 4" xfId="20862"/>
    <cellStyle name="常规 5 8 6 5" xfId="24562"/>
    <cellStyle name="常规 5 8 7" xfId="8993"/>
    <cellStyle name="常规 5 8 7 2" xfId="15554"/>
    <cellStyle name="常规 5 8 7 2 2" xfId="33846"/>
    <cellStyle name="常规 5 8 7 3" xfId="20864"/>
    <cellStyle name="常规 5 8 7 4" xfId="28178"/>
    <cellStyle name="常规 5 8 8" xfId="15555"/>
    <cellStyle name="常规 5 8 8 2" xfId="20865"/>
    <cellStyle name="常规 5 8 8 3" xfId="33847"/>
    <cellStyle name="常规 5 8 9" xfId="15533"/>
    <cellStyle name="常规 5 8 9 2" xfId="33825"/>
    <cellStyle name="常规 5 9" xfId="3638"/>
    <cellStyle name="常规 5 9 10" xfId="20866"/>
    <cellStyle name="常规 5 9 11" xfId="24563"/>
    <cellStyle name="常规 5 9 2" xfId="3639"/>
    <cellStyle name="常规 5 9 2 2" xfId="3640"/>
    <cellStyle name="常规 5 9 2 2 2" xfId="3641"/>
    <cellStyle name="常规 5 9 2 2 2 2" xfId="9006"/>
    <cellStyle name="常规 5 9 2 2 2 2 2" xfId="15560"/>
    <cellStyle name="常规 5 9 2 2 2 2 2 2" xfId="33852"/>
    <cellStyle name="常规 5 9 2 2 2 2 3" xfId="20870"/>
    <cellStyle name="常规 5 9 2 2 2 2 4" xfId="28191"/>
    <cellStyle name="常规 5 9 2 2 2 3" xfId="15559"/>
    <cellStyle name="常规 5 9 2 2 2 3 2" xfId="33851"/>
    <cellStyle name="常规 5 9 2 2 2 4" xfId="20869"/>
    <cellStyle name="常规 5 9 2 2 2 5" xfId="24566"/>
    <cellStyle name="常规 5 9 2 2 3" xfId="3642"/>
    <cellStyle name="常规 5 9 2 2 3 2" xfId="9007"/>
    <cellStyle name="常规 5 9 2 2 3 2 2" xfId="15562"/>
    <cellStyle name="常规 5 9 2 2 3 2 2 2" xfId="33854"/>
    <cellStyle name="常规 5 9 2 2 3 2 3" xfId="20872"/>
    <cellStyle name="常规 5 9 2 2 3 2 4" xfId="28192"/>
    <cellStyle name="常规 5 9 2 2 3 3" xfId="15561"/>
    <cellStyle name="常规 5 9 2 2 3 3 2" xfId="33853"/>
    <cellStyle name="常规 5 9 2 2 3 4" xfId="20871"/>
    <cellStyle name="常规 5 9 2 2 3 5" xfId="24567"/>
    <cellStyle name="常规 5 9 2 2 4" xfId="3643"/>
    <cellStyle name="常规 5 9 2 2 4 2" xfId="9008"/>
    <cellStyle name="常规 5 9 2 2 4 2 2" xfId="15564"/>
    <cellStyle name="常规 5 9 2 2 4 2 2 2" xfId="33856"/>
    <cellStyle name="常规 5 9 2 2 4 2 3" xfId="20874"/>
    <cellStyle name="常规 5 9 2 2 4 2 4" xfId="28193"/>
    <cellStyle name="常规 5 9 2 2 4 3" xfId="15563"/>
    <cellStyle name="常规 5 9 2 2 4 3 2" xfId="33855"/>
    <cellStyle name="常规 5 9 2 2 4 4" xfId="20873"/>
    <cellStyle name="常规 5 9 2 2 4 5" xfId="24568"/>
    <cellStyle name="常规 5 9 2 2 5" xfId="9005"/>
    <cellStyle name="常规 5 9 2 2 5 2" xfId="15565"/>
    <cellStyle name="常规 5 9 2 2 5 2 2" xfId="33857"/>
    <cellStyle name="常规 5 9 2 2 5 3" xfId="20875"/>
    <cellStyle name="常规 5 9 2 2 5 4" xfId="28190"/>
    <cellStyle name="常规 5 9 2 2 6" xfId="15558"/>
    <cellStyle name="常规 5 9 2 2 6 2" xfId="33850"/>
    <cellStyle name="常规 5 9 2 2 7" xfId="20868"/>
    <cellStyle name="常规 5 9 2 2 8" xfId="24565"/>
    <cellStyle name="常规 5 9 2 3" xfId="3644"/>
    <cellStyle name="常规 5 9 2 3 2" xfId="9009"/>
    <cellStyle name="常规 5 9 2 3 2 2" xfId="15567"/>
    <cellStyle name="常规 5 9 2 3 2 2 2" xfId="33859"/>
    <cellStyle name="常规 5 9 2 3 2 3" xfId="20877"/>
    <cellStyle name="常规 5 9 2 3 2 4" xfId="28194"/>
    <cellStyle name="常规 5 9 2 3 3" xfId="15566"/>
    <cellStyle name="常规 5 9 2 3 3 2" xfId="33858"/>
    <cellStyle name="常规 5 9 2 3 4" xfId="20876"/>
    <cellStyle name="常规 5 9 2 3 5" xfId="24569"/>
    <cellStyle name="常规 5 9 2 4" xfId="3645"/>
    <cellStyle name="常规 5 9 2 4 2" xfId="9010"/>
    <cellStyle name="常规 5 9 2 4 2 2" xfId="15569"/>
    <cellStyle name="常规 5 9 2 4 2 2 2" xfId="33861"/>
    <cellStyle name="常规 5 9 2 4 2 3" xfId="20879"/>
    <cellStyle name="常规 5 9 2 4 2 4" xfId="28195"/>
    <cellStyle name="常规 5 9 2 4 3" xfId="15568"/>
    <cellStyle name="常规 5 9 2 4 3 2" xfId="33860"/>
    <cellStyle name="常规 5 9 2 4 4" xfId="20878"/>
    <cellStyle name="常规 5 9 2 4 5" xfId="24570"/>
    <cellStyle name="常规 5 9 2 5" xfId="9004"/>
    <cellStyle name="常规 5 9 2 5 2" xfId="15570"/>
    <cellStyle name="常规 5 9 2 5 2 2" xfId="33862"/>
    <cellStyle name="常规 5 9 2 5 3" xfId="20880"/>
    <cellStyle name="常规 5 9 2 5 4" xfId="28189"/>
    <cellStyle name="常规 5 9 2 6" xfId="15571"/>
    <cellStyle name="常规 5 9 2 6 2" xfId="20881"/>
    <cellStyle name="常规 5 9 2 6 3" xfId="33863"/>
    <cellStyle name="常规 5 9 2 7" xfId="15557"/>
    <cellStyle name="常规 5 9 2 7 2" xfId="33849"/>
    <cellStyle name="常规 5 9 2 8" xfId="20867"/>
    <cellStyle name="常规 5 9 2 9" xfId="24564"/>
    <cellStyle name="常规 5 9 3" xfId="3646"/>
    <cellStyle name="常规 5 9 3 2" xfId="3647"/>
    <cellStyle name="常规 5 9 3 2 2" xfId="3648"/>
    <cellStyle name="常规 5 9 3 2 2 2" xfId="9013"/>
    <cellStyle name="常规 5 9 3 2 2 2 2" xfId="15575"/>
    <cellStyle name="常规 5 9 3 2 2 2 2 2" xfId="33867"/>
    <cellStyle name="常规 5 9 3 2 2 2 3" xfId="20885"/>
    <cellStyle name="常规 5 9 3 2 2 2 4" xfId="28198"/>
    <cellStyle name="常规 5 9 3 2 2 3" xfId="15574"/>
    <cellStyle name="常规 5 9 3 2 2 3 2" xfId="33866"/>
    <cellStyle name="常规 5 9 3 2 2 4" xfId="20884"/>
    <cellStyle name="常规 5 9 3 2 2 5" xfId="24573"/>
    <cellStyle name="常规 5 9 3 2 3" xfId="3649"/>
    <cellStyle name="常规 5 9 3 2 3 2" xfId="9014"/>
    <cellStyle name="常规 5 9 3 2 3 2 2" xfId="15577"/>
    <cellStyle name="常规 5 9 3 2 3 2 2 2" xfId="33869"/>
    <cellStyle name="常规 5 9 3 2 3 2 3" xfId="20887"/>
    <cellStyle name="常规 5 9 3 2 3 2 4" xfId="28199"/>
    <cellStyle name="常规 5 9 3 2 3 3" xfId="15576"/>
    <cellStyle name="常规 5 9 3 2 3 3 2" xfId="33868"/>
    <cellStyle name="常规 5 9 3 2 3 4" xfId="20886"/>
    <cellStyle name="常规 5 9 3 2 3 5" xfId="24574"/>
    <cellStyle name="常规 5 9 3 2 4" xfId="3650"/>
    <cellStyle name="常规 5 9 3 2 4 2" xfId="9015"/>
    <cellStyle name="常规 5 9 3 2 4 2 2" xfId="15579"/>
    <cellStyle name="常规 5 9 3 2 4 2 2 2" xfId="33871"/>
    <cellStyle name="常规 5 9 3 2 4 2 3" xfId="20889"/>
    <cellStyle name="常规 5 9 3 2 4 2 4" xfId="28200"/>
    <cellStyle name="常规 5 9 3 2 4 3" xfId="15578"/>
    <cellStyle name="常规 5 9 3 2 4 3 2" xfId="33870"/>
    <cellStyle name="常规 5 9 3 2 4 4" xfId="20888"/>
    <cellStyle name="常规 5 9 3 2 4 5" xfId="24575"/>
    <cellStyle name="常规 5 9 3 2 5" xfId="9012"/>
    <cellStyle name="常规 5 9 3 2 5 2" xfId="15580"/>
    <cellStyle name="常规 5 9 3 2 5 2 2" xfId="33872"/>
    <cellStyle name="常规 5 9 3 2 5 3" xfId="20890"/>
    <cellStyle name="常规 5 9 3 2 5 4" xfId="28197"/>
    <cellStyle name="常规 5 9 3 2 6" xfId="15573"/>
    <cellStyle name="常规 5 9 3 2 6 2" xfId="33865"/>
    <cellStyle name="常规 5 9 3 2 7" xfId="20883"/>
    <cellStyle name="常规 5 9 3 2 8" xfId="24572"/>
    <cellStyle name="常规 5 9 3 3" xfId="3651"/>
    <cellStyle name="常规 5 9 3 3 2" xfId="9016"/>
    <cellStyle name="常规 5 9 3 3 2 2" xfId="15582"/>
    <cellStyle name="常规 5 9 3 3 2 2 2" xfId="33874"/>
    <cellStyle name="常规 5 9 3 3 2 3" xfId="20892"/>
    <cellStyle name="常规 5 9 3 3 2 4" xfId="28201"/>
    <cellStyle name="常规 5 9 3 3 3" xfId="15581"/>
    <cellStyle name="常规 5 9 3 3 3 2" xfId="33873"/>
    <cellStyle name="常规 5 9 3 3 4" xfId="20891"/>
    <cellStyle name="常规 5 9 3 3 5" xfId="24576"/>
    <cellStyle name="常规 5 9 3 4" xfId="3652"/>
    <cellStyle name="常规 5 9 3 4 2" xfId="9017"/>
    <cellStyle name="常规 5 9 3 4 2 2" xfId="15584"/>
    <cellStyle name="常规 5 9 3 4 2 2 2" xfId="33876"/>
    <cellStyle name="常规 5 9 3 4 2 3" xfId="20894"/>
    <cellStyle name="常规 5 9 3 4 2 4" xfId="28202"/>
    <cellStyle name="常规 5 9 3 4 3" xfId="15583"/>
    <cellStyle name="常规 5 9 3 4 3 2" xfId="33875"/>
    <cellStyle name="常规 5 9 3 4 4" xfId="20893"/>
    <cellStyle name="常规 5 9 3 4 5" xfId="24577"/>
    <cellStyle name="常规 5 9 3 5" xfId="9011"/>
    <cellStyle name="常规 5 9 3 5 2" xfId="15585"/>
    <cellStyle name="常规 5 9 3 5 2 2" xfId="33877"/>
    <cellStyle name="常规 5 9 3 5 3" xfId="20895"/>
    <cellStyle name="常规 5 9 3 5 4" xfId="28196"/>
    <cellStyle name="常规 5 9 3 6" xfId="15586"/>
    <cellStyle name="常规 5 9 3 6 2" xfId="20896"/>
    <cellStyle name="常规 5 9 3 6 3" xfId="33878"/>
    <cellStyle name="常规 5 9 3 7" xfId="15572"/>
    <cellStyle name="常规 5 9 3 7 2" xfId="33864"/>
    <cellStyle name="常规 5 9 3 8" xfId="20882"/>
    <cellStyle name="常规 5 9 3 9" xfId="24571"/>
    <cellStyle name="常规 5 9 4" xfId="3653"/>
    <cellStyle name="常规 5 9 4 2" xfId="3654"/>
    <cellStyle name="常规 5 9 4 2 2" xfId="9019"/>
    <cellStyle name="常规 5 9 4 2 2 2" xfId="15589"/>
    <cellStyle name="常规 5 9 4 2 2 2 2" xfId="33881"/>
    <cellStyle name="常规 5 9 4 2 2 3" xfId="20899"/>
    <cellStyle name="常规 5 9 4 2 2 4" xfId="28204"/>
    <cellStyle name="常规 5 9 4 2 3" xfId="15588"/>
    <cellStyle name="常规 5 9 4 2 3 2" xfId="33880"/>
    <cellStyle name="常规 5 9 4 2 4" xfId="20898"/>
    <cellStyle name="常规 5 9 4 2 5" xfId="24579"/>
    <cellStyle name="常规 5 9 4 3" xfId="3655"/>
    <cellStyle name="常规 5 9 4 3 2" xfId="9020"/>
    <cellStyle name="常规 5 9 4 3 2 2" xfId="15591"/>
    <cellStyle name="常规 5 9 4 3 2 2 2" xfId="33883"/>
    <cellStyle name="常规 5 9 4 3 2 3" xfId="20901"/>
    <cellStyle name="常规 5 9 4 3 2 4" xfId="28205"/>
    <cellStyle name="常规 5 9 4 3 3" xfId="15590"/>
    <cellStyle name="常规 5 9 4 3 3 2" xfId="33882"/>
    <cellStyle name="常规 5 9 4 3 4" xfId="20900"/>
    <cellStyle name="常规 5 9 4 3 5" xfId="24580"/>
    <cellStyle name="常规 5 9 4 4" xfId="3656"/>
    <cellStyle name="常规 5 9 4 4 2" xfId="9021"/>
    <cellStyle name="常规 5 9 4 4 2 2" xfId="15593"/>
    <cellStyle name="常规 5 9 4 4 2 2 2" xfId="33885"/>
    <cellStyle name="常规 5 9 4 4 2 3" xfId="20903"/>
    <cellStyle name="常规 5 9 4 4 2 4" xfId="28206"/>
    <cellStyle name="常规 5 9 4 4 3" xfId="15592"/>
    <cellStyle name="常规 5 9 4 4 3 2" xfId="33884"/>
    <cellStyle name="常规 5 9 4 4 4" xfId="20902"/>
    <cellStyle name="常规 5 9 4 4 5" xfId="24581"/>
    <cellStyle name="常规 5 9 4 5" xfId="9018"/>
    <cellStyle name="常规 5 9 4 5 2" xfId="15594"/>
    <cellStyle name="常规 5 9 4 5 2 2" xfId="33886"/>
    <cellStyle name="常规 5 9 4 5 3" xfId="20904"/>
    <cellStyle name="常规 5 9 4 5 4" xfId="28203"/>
    <cellStyle name="常规 5 9 4 6" xfId="15587"/>
    <cellStyle name="常规 5 9 4 6 2" xfId="33879"/>
    <cellStyle name="常规 5 9 4 7" xfId="20897"/>
    <cellStyle name="常规 5 9 4 8" xfId="24578"/>
    <cellStyle name="常规 5 9 5" xfId="3657"/>
    <cellStyle name="常规 5 9 5 2" xfId="9022"/>
    <cellStyle name="常规 5 9 5 2 2" xfId="15596"/>
    <cellStyle name="常规 5 9 5 2 2 2" xfId="33888"/>
    <cellStyle name="常规 5 9 5 2 3" xfId="20906"/>
    <cellStyle name="常规 5 9 5 2 4" xfId="28207"/>
    <cellStyle name="常规 5 9 5 3" xfId="15595"/>
    <cellStyle name="常规 5 9 5 3 2" xfId="33887"/>
    <cellStyle name="常规 5 9 5 4" xfId="20905"/>
    <cellStyle name="常规 5 9 5 5" xfId="24582"/>
    <cellStyle name="常规 5 9 6" xfId="3658"/>
    <cellStyle name="常规 5 9 6 2" xfId="9023"/>
    <cellStyle name="常规 5 9 6 2 2" xfId="15598"/>
    <cellStyle name="常规 5 9 6 2 2 2" xfId="33890"/>
    <cellStyle name="常规 5 9 6 2 3" xfId="20908"/>
    <cellStyle name="常规 5 9 6 2 4" xfId="28208"/>
    <cellStyle name="常规 5 9 6 3" xfId="15597"/>
    <cellStyle name="常规 5 9 6 3 2" xfId="33889"/>
    <cellStyle name="常规 5 9 6 4" xfId="20907"/>
    <cellStyle name="常规 5 9 6 5" xfId="24583"/>
    <cellStyle name="常规 5 9 7" xfId="9003"/>
    <cellStyle name="常规 5 9 7 2" xfId="15599"/>
    <cellStyle name="常规 5 9 7 2 2" xfId="33891"/>
    <cellStyle name="常规 5 9 7 3" xfId="20909"/>
    <cellStyle name="常规 5 9 7 4" xfId="28188"/>
    <cellStyle name="常规 5 9 8" xfId="15600"/>
    <cellStyle name="常规 5 9 8 2" xfId="20910"/>
    <cellStyle name="常规 5 9 8 3" xfId="33892"/>
    <cellStyle name="常规 5 9 9" xfId="15556"/>
    <cellStyle name="常规 5 9 9 2" xfId="33848"/>
    <cellStyle name="常规 6" xfId="3659"/>
    <cellStyle name="常规 6 10" xfId="3660"/>
    <cellStyle name="常规 6 10 2" xfId="3661"/>
    <cellStyle name="常规 6 10 2 2" xfId="3662"/>
    <cellStyle name="常规 6 10 2 2 2" xfId="9027"/>
    <cellStyle name="常规 6 10 2 2 2 2" xfId="15604"/>
    <cellStyle name="常规 6 10 2 2 2 2 2" xfId="33896"/>
    <cellStyle name="常规 6 10 2 2 2 3" xfId="20914"/>
    <cellStyle name="常规 6 10 2 2 2 4" xfId="28212"/>
    <cellStyle name="常规 6 10 2 2 3" xfId="15603"/>
    <cellStyle name="常规 6 10 2 2 3 2" xfId="33895"/>
    <cellStyle name="常规 6 10 2 2 4" xfId="20913"/>
    <cellStyle name="常规 6 10 2 2 5" xfId="24587"/>
    <cellStyle name="常规 6 10 2 3" xfId="3663"/>
    <cellStyle name="常规 6 10 2 3 2" xfId="9028"/>
    <cellStyle name="常规 6 10 2 3 2 2" xfId="15606"/>
    <cellStyle name="常规 6 10 2 3 2 2 2" xfId="33898"/>
    <cellStyle name="常规 6 10 2 3 2 3" xfId="20916"/>
    <cellStyle name="常规 6 10 2 3 2 4" xfId="28213"/>
    <cellStyle name="常规 6 10 2 3 3" xfId="15605"/>
    <cellStyle name="常规 6 10 2 3 3 2" xfId="33897"/>
    <cellStyle name="常规 6 10 2 3 4" xfId="20915"/>
    <cellStyle name="常规 6 10 2 3 5" xfId="24588"/>
    <cellStyle name="常规 6 10 2 4" xfId="3664"/>
    <cellStyle name="常规 6 10 2 4 2" xfId="9029"/>
    <cellStyle name="常规 6 10 2 4 2 2" xfId="15608"/>
    <cellStyle name="常规 6 10 2 4 2 2 2" xfId="33900"/>
    <cellStyle name="常规 6 10 2 4 2 3" xfId="20918"/>
    <cellStyle name="常规 6 10 2 4 2 4" xfId="28214"/>
    <cellStyle name="常规 6 10 2 4 3" xfId="15607"/>
    <cellStyle name="常规 6 10 2 4 3 2" xfId="33899"/>
    <cellStyle name="常规 6 10 2 4 4" xfId="20917"/>
    <cellStyle name="常规 6 10 2 4 5" xfId="24589"/>
    <cellStyle name="常规 6 10 2 5" xfId="9026"/>
    <cellStyle name="常规 6 10 2 5 2" xfId="15609"/>
    <cellStyle name="常规 6 10 2 5 2 2" xfId="33901"/>
    <cellStyle name="常规 6 10 2 5 3" xfId="20919"/>
    <cellStyle name="常规 6 10 2 5 4" xfId="28211"/>
    <cellStyle name="常规 6 10 2 6" xfId="15602"/>
    <cellStyle name="常规 6 10 2 6 2" xfId="33894"/>
    <cellStyle name="常规 6 10 2 7" xfId="20912"/>
    <cellStyle name="常规 6 10 2 8" xfId="24586"/>
    <cellStyle name="常规 6 10 3" xfId="3665"/>
    <cellStyle name="常规 6 10 3 2" xfId="9030"/>
    <cellStyle name="常规 6 10 3 2 2" xfId="15611"/>
    <cellStyle name="常规 6 10 3 2 2 2" xfId="33903"/>
    <cellStyle name="常规 6 10 3 2 3" xfId="20921"/>
    <cellStyle name="常规 6 10 3 2 4" xfId="28215"/>
    <cellStyle name="常规 6 10 3 3" xfId="15610"/>
    <cellStyle name="常规 6 10 3 3 2" xfId="33902"/>
    <cellStyle name="常规 6 10 3 4" xfId="20920"/>
    <cellStyle name="常规 6 10 3 5" xfId="24590"/>
    <cellStyle name="常规 6 10 4" xfId="3666"/>
    <cellStyle name="常规 6 10 4 2" xfId="9031"/>
    <cellStyle name="常规 6 10 4 2 2" xfId="15613"/>
    <cellStyle name="常规 6 10 4 2 2 2" xfId="33905"/>
    <cellStyle name="常规 6 10 4 2 3" xfId="20923"/>
    <cellStyle name="常规 6 10 4 2 4" xfId="28216"/>
    <cellStyle name="常规 6 10 4 3" xfId="15612"/>
    <cellStyle name="常规 6 10 4 3 2" xfId="33904"/>
    <cellStyle name="常规 6 10 4 4" xfId="20922"/>
    <cellStyle name="常规 6 10 4 5" xfId="24591"/>
    <cellStyle name="常规 6 10 5" xfId="9025"/>
    <cellStyle name="常规 6 10 5 2" xfId="15614"/>
    <cellStyle name="常规 6 10 5 2 2" xfId="33906"/>
    <cellStyle name="常规 6 10 5 3" xfId="20924"/>
    <cellStyle name="常规 6 10 5 4" xfId="28210"/>
    <cellStyle name="常规 6 10 6" xfId="15615"/>
    <cellStyle name="常规 6 10 6 2" xfId="20925"/>
    <cellStyle name="常规 6 10 6 3" xfId="33907"/>
    <cellStyle name="常规 6 10 7" xfId="15601"/>
    <cellStyle name="常规 6 10 7 2" xfId="33893"/>
    <cellStyle name="常规 6 10 8" xfId="20911"/>
    <cellStyle name="常规 6 10 9" xfId="24585"/>
    <cellStyle name="常规 6 11" xfId="3667"/>
    <cellStyle name="常规 6 11 2" xfId="3668"/>
    <cellStyle name="常规 6 11 2 2" xfId="3669"/>
    <cellStyle name="常规 6 11 2 2 2" xfId="9034"/>
    <cellStyle name="常规 6 11 2 2 2 2" xfId="15619"/>
    <cellStyle name="常规 6 11 2 2 2 2 2" xfId="33911"/>
    <cellStyle name="常规 6 11 2 2 2 3" xfId="20929"/>
    <cellStyle name="常规 6 11 2 2 2 4" xfId="28219"/>
    <cellStyle name="常规 6 11 2 2 3" xfId="15618"/>
    <cellStyle name="常规 6 11 2 2 3 2" xfId="33910"/>
    <cellStyle name="常规 6 11 2 2 4" xfId="20928"/>
    <cellStyle name="常规 6 11 2 2 5" xfId="24594"/>
    <cellStyle name="常规 6 11 2 3" xfId="3670"/>
    <cellStyle name="常规 6 11 2 3 2" xfId="9035"/>
    <cellStyle name="常规 6 11 2 3 2 2" xfId="15621"/>
    <cellStyle name="常规 6 11 2 3 2 2 2" xfId="33913"/>
    <cellStyle name="常规 6 11 2 3 2 3" xfId="20931"/>
    <cellStyle name="常规 6 11 2 3 2 4" xfId="28220"/>
    <cellStyle name="常规 6 11 2 3 3" xfId="15620"/>
    <cellStyle name="常规 6 11 2 3 3 2" xfId="33912"/>
    <cellStyle name="常规 6 11 2 3 4" xfId="20930"/>
    <cellStyle name="常规 6 11 2 3 5" xfId="24595"/>
    <cellStyle name="常规 6 11 2 4" xfId="3671"/>
    <cellStyle name="常规 6 11 2 4 2" xfId="9036"/>
    <cellStyle name="常规 6 11 2 4 2 2" xfId="15623"/>
    <cellStyle name="常规 6 11 2 4 2 2 2" xfId="33915"/>
    <cellStyle name="常规 6 11 2 4 2 3" xfId="20933"/>
    <cellStyle name="常规 6 11 2 4 2 4" xfId="28221"/>
    <cellStyle name="常规 6 11 2 4 3" xfId="15622"/>
    <cellStyle name="常规 6 11 2 4 3 2" xfId="33914"/>
    <cellStyle name="常规 6 11 2 4 4" xfId="20932"/>
    <cellStyle name="常规 6 11 2 4 5" xfId="24596"/>
    <cellStyle name="常规 6 11 2 5" xfId="9033"/>
    <cellStyle name="常规 6 11 2 5 2" xfId="15624"/>
    <cellStyle name="常规 6 11 2 5 2 2" xfId="33916"/>
    <cellStyle name="常规 6 11 2 5 3" xfId="20934"/>
    <cellStyle name="常规 6 11 2 5 4" xfId="28218"/>
    <cellStyle name="常规 6 11 2 6" xfId="15617"/>
    <cellStyle name="常规 6 11 2 6 2" xfId="33909"/>
    <cellStyle name="常规 6 11 2 7" xfId="20927"/>
    <cellStyle name="常规 6 11 2 8" xfId="24593"/>
    <cellStyle name="常规 6 11 3" xfId="3672"/>
    <cellStyle name="常规 6 11 3 2" xfId="9037"/>
    <cellStyle name="常规 6 11 3 2 2" xfId="15626"/>
    <cellStyle name="常规 6 11 3 2 2 2" xfId="33918"/>
    <cellStyle name="常规 6 11 3 2 3" xfId="20936"/>
    <cellStyle name="常规 6 11 3 2 4" xfId="28222"/>
    <cellStyle name="常规 6 11 3 3" xfId="15625"/>
    <cellStyle name="常规 6 11 3 3 2" xfId="33917"/>
    <cellStyle name="常规 6 11 3 4" xfId="20935"/>
    <cellStyle name="常规 6 11 3 5" xfId="24597"/>
    <cellStyle name="常规 6 11 4" xfId="3673"/>
    <cellStyle name="常规 6 11 4 2" xfId="9038"/>
    <cellStyle name="常规 6 11 4 2 2" xfId="15628"/>
    <cellStyle name="常规 6 11 4 2 2 2" xfId="33920"/>
    <cellStyle name="常规 6 11 4 2 3" xfId="20938"/>
    <cellStyle name="常规 6 11 4 2 4" xfId="28223"/>
    <cellStyle name="常规 6 11 4 3" xfId="15627"/>
    <cellStyle name="常规 6 11 4 3 2" xfId="33919"/>
    <cellStyle name="常规 6 11 4 4" xfId="20937"/>
    <cellStyle name="常规 6 11 4 5" xfId="24598"/>
    <cellStyle name="常规 6 11 5" xfId="9032"/>
    <cellStyle name="常规 6 11 5 2" xfId="15629"/>
    <cellStyle name="常规 6 11 5 2 2" xfId="33921"/>
    <cellStyle name="常规 6 11 5 3" xfId="20939"/>
    <cellStyle name="常规 6 11 5 4" xfId="28217"/>
    <cellStyle name="常规 6 11 6" xfId="15630"/>
    <cellStyle name="常规 6 11 6 2" xfId="20940"/>
    <cellStyle name="常规 6 11 6 3" xfId="33922"/>
    <cellStyle name="常规 6 11 7" xfId="15616"/>
    <cellStyle name="常规 6 11 7 2" xfId="33908"/>
    <cellStyle name="常规 6 11 8" xfId="20926"/>
    <cellStyle name="常规 6 11 9" xfId="24592"/>
    <cellStyle name="常规 6 12" xfId="3674"/>
    <cellStyle name="常规 6 12 10" xfId="20941"/>
    <cellStyle name="常规 6 12 11" xfId="24599"/>
    <cellStyle name="常规 6 12 2" xfId="3675"/>
    <cellStyle name="常规 6 12 2 2" xfId="3676"/>
    <cellStyle name="常规 6 12 2 2 2" xfId="9041"/>
    <cellStyle name="常规 6 12 2 2 2 2" xfId="15634"/>
    <cellStyle name="常规 6 12 2 2 2 2 2" xfId="33926"/>
    <cellStyle name="常规 6 12 2 2 2 3" xfId="20944"/>
    <cellStyle name="常规 6 12 2 2 2 4" xfId="28226"/>
    <cellStyle name="常规 6 12 2 2 3" xfId="15633"/>
    <cellStyle name="常规 6 12 2 2 3 2" xfId="33925"/>
    <cellStyle name="常规 6 12 2 2 4" xfId="20943"/>
    <cellStyle name="常规 6 12 2 2 5" xfId="24601"/>
    <cellStyle name="常规 6 12 2 3" xfId="3677"/>
    <cellStyle name="常规 6 12 2 3 2" xfId="9042"/>
    <cellStyle name="常规 6 12 2 3 2 2" xfId="15636"/>
    <cellStyle name="常规 6 12 2 3 2 2 2" xfId="33928"/>
    <cellStyle name="常规 6 12 2 3 2 3" xfId="20946"/>
    <cellStyle name="常规 6 12 2 3 2 4" xfId="28227"/>
    <cellStyle name="常规 6 12 2 3 3" xfId="15635"/>
    <cellStyle name="常规 6 12 2 3 3 2" xfId="33927"/>
    <cellStyle name="常规 6 12 2 3 4" xfId="20945"/>
    <cellStyle name="常规 6 12 2 3 5" xfId="24602"/>
    <cellStyle name="常规 6 12 2 4" xfId="3678"/>
    <cellStyle name="常规 6 12 2 4 2" xfId="9043"/>
    <cellStyle name="常规 6 12 2 4 2 2" xfId="15638"/>
    <cellStyle name="常规 6 12 2 4 2 2 2" xfId="33930"/>
    <cellStyle name="常规 6 12 2 4 2 3" xfId="20948"/>
    <cellStyle name="常规 6 12 2 4 2 4" xfId="28228"/>
    <cellStyle name="常规 6 12 2 4 3" xfId="15637"/>
    <cellStyle name="常规 6 12 2 4 3 2" xfId="33929"/>
    <cellStyle name="常规 6 12 2 4 4" xfId="20947"/>
    <cellStyle name="常规 6 12 2 4 5" xfId="24603"/>
    <cellStyle name="常规 6 12 2 5" xfId="9040"/>
    <cellStyle name="常规 6 12 2 5 2" xfId="15639"/>
    <cellStyle name="常规 6 12 2 5 2 2" xfId="33931"/>
    <cellStyle name="常规 6 12 2 5 3" xfId="20949"/>
    <cellStyle name="常规 6 12 2 5 4" xfId="28225"/>
    <cellStyle name="常规 6 12 2 6" xfId="15632"/>
    <cellStyle name="常规 6 12 2 6 2" xfId="33924"/>
    <cellStyle name="常规 6 12 2 7" xfId="20942"/>
    <cellStyle name="常规 6 12 2 8" xfId="24600"/>
    <cellStyle name="常规 6 12 3" xfId="3679"/>
    <cellStyle name="常规 6 12 3 2" xfId="3680"/>
    <cellStyle name="常规 6 12 3 2 2" xfId="9045"/>
    <cellStyle name="常规 6 12 3 2 2 2" xfId="15642"/>
    <cellStyle name="常规 6 12 3 2 2 2 2" xfId="33934"/>
    <cellStyle name="常规 6 12 3 2 2 3" xfId="20952"/>
    <cellStyle name="常规 6 12 3 2 2 4" xfId="28230"/>
    <cellStyle name="常规 6 12 3 2 3" xfId="15641"/>
    <cellStyle name="常规 6 12 3 2 3 2" xfId="33933"/>
    <cellStyle name="常规 6 12 3 2 4" xfId="20951"/>
    <cellStyle name="常规 6 12 3 2 5" xfId="24605"/>
    <cellStyle name="常规 6 12 3 3" xfId="3681"/>
    <cellStyle name="常规 6 12 3 3 2" xfId="9046"/>
    <cellStyle name="常规 6 12 3 3 2 2" xfId="15644"/>
    <cellStyle name="常规 6 12 3 3 2 2 2" xfId="33936"/>
    <cellStyle name="常规 6 12 3 3 2 3" xfId="20954"/>
    <cellStyle name="常规 6 12 3 3 2 4" xfId="28231"/>
    <cellStyle name="常规 6 12 3 3 3" xfId="15643"/>
    <cellStyle name="常规 6 12 3 3 3 2" xfId="33935"/>
    <cellStyle name="常规 6 12 3 3 4" xfId="20953"/>
    <cellStyle name="常规 6 12 3 3 5" xfId="24606"/>
    <cellStyle name="常规 6 12 3 4" xfId="9044"/>
    <cellStyle name="常规 6 12 3 4 2" xfId="15645"/>
    <cellStyle name="常规 6 12 3 4 2 2" xfId="33937"/>
    <cellStyle name="常规 6 12 3 4 3" xfId="20955"/>
    <cellStyle name="常规 6 12 3 4 4" xfId="28229"/>
    <cellStyle name="常规 6 12 3 5" xfId="15640"/>
    <cellStyle name="常规 6 12 3 5 2" xfId="33932"/>
    <cellStyle name="常规 6 12 3 6" xfId="20950"/>
    <cellStyle name="常规 6 12 3 7" xfId="24604"/>
    <cellStyle name="常规 6 12 4" xfId="3682"/>
    <cellStyle name="常规 6 12 4 2" xfId="9047"/>
    <cellStyle name="常规 6 12 4 2 2" xfId="15647"/>
    <cellStyle name="常规 6 12 4 2 2 2" xfId="33939"/>
    <cellStyle name="常规 6 12 4 2 3" xfId="20957"/>
    <cellStyle name="常规 6 12 4 2 4" xfId="28232"/>
    <cellStyle name="常规 6 12 4 3" xfId="15646"/>
    <cellStyle name="常规 6 12 4 3 2" xfId="33938"/>
    <cellStyle name="常规 6 12 4 4" xfId="20956"/>
    <cellStyle name="常规 6 12 4 5" xfId="24607"/>
    <cellStyle name="常规 6 12 5" xfId="3683"/>
    <cellStyle name="常规 6 12 5 2" xfId="9048"/>
    <cellStyle name="常规 6 12 5 2 2" xfId="15649"/>
    <cellStyle name="常规 6 12 5 2 2 2" xfId="33941"/>
    <cellStyle name="常规 6 12 5 2 3" xfId="20959"/>
    <cellStyle name="常规 6 12 5 2 4" xfId="28233"/>
    <cellStyle name="常规 6 12 5 3" xfId="15648"/>
    <cellStyle name="常规 6 12 5 3 2" xfId="33940"/>
    <cellStyle name="常规 6 12 5 4" xfId="20958"/>
    <cellStyle name="常规 6 12 5 5" xfId="24608"/>
    <cellStyle name="常规 6 12 6" xfId="3684"/>
    <cellStyle name="常规 6 12 6 2" xfId="9049"/>
    <cellStyle name="常规 6 12 6 2 2" xfId="15651"/>
    <cellStyle name="常规 6 12 6 2 2 2" xfId="33943"/>
    <cellStyle name="常规 6 12 6 2 3" xfId="20961"/>
    <cellStyle name="常规 6 12 6 2 4" xfId="28234"/>
    <cellStyle name="常规 6 12 6 3" xfId="15650"/>
    <cellStyle name="常规 6 12 6 3 2" xfId="33942"/>
    <cellStyle name="常规 6 12 6 4" xfId="20960"/>
    <cellStyle name="常规 6 12 6 5" xfId="24609"/>
    <cellStyle name="常规 6 12 7" xfId="9039"/>
    <cellStyle name="常规 6 12 7 2" xfId="15652"/>
    <cellStyle name="常规 6 12 7 2 2" xfId="33944"/>
    <cellStyle name="常规 6 12 7 3" xfId="20962"/>
    <cellStyle name="常规 6 12 7 4" xfId="28224"/>
    <cellStyle name="常规 6 12 8" xfId="15653"/>
    <cellStyle name="常规 6 12 8 2" xfId="20963"/>
    <cellStyle name="常规 6 12 8 3" xfId="33945"/>
    <cellStyle name="常规 6 12 9" xfId="15631"/>
    <cellStyle name="常规 6 12 9 2" xfId="33923"/>
    <cellStyle name="常规 6 13" xfId="3685"/>
    <cellStyle name="常规 6 13 2" xfId="3686"/>
    <cellStyle name="常规 6 13 2 2" xfId="9051"/>
    <cellStyle name="常规 6 13 2 2 2" xfId="15656"/>
    <cellStyle name="常规 6 13 2 2 2 2" xfId="33948"/>
    <cellStyle name="常规 6 13 2 2 3" xfId="20966"/>
    <cellStyle name="常规 6 13 2 2 4" xfId="28236"/>
    <cellStyle name="常规 6 13 2 3" xfId="15655"/>
    <cellStyle name="常规 6 13 2 3 2" xfId="33947"/>
    <cellStyle name="常规 6 13 2 4" xfId="20965"/>
    <cellStyle name="常规 6 13 2 5" xfId="24611"/>
    <cellStyle name="常规 6 13 3" xfId="3687"/>
    <cellStyle name="常规 6 13 3 2" xfId="9052"/>
    <cellStyle name="常规 6 13 3 2 2" xfId="15658"/>
    <cellStyle name="常规 6 13 3 2 2 2" xfId="33950"/>
    <cellStyle name="常规 6 13 3 2 3" xfId="20968"/>
    <cellStyle name="常规 6 13 3 2 4" xfId="28237"/>
    <cellStyle name="常规 6 13 3 3" xfId="15657"/>
    <cellStyle name="常规 6 13 3 3 2" xfId="33949"/>
    <cellStyle name="常规 6 13 3 4" xfId="20967"/>
    <cellStyle name="常规 6 13 3 5" xfId="24612"/>
    <cellStyle name="常规 6 13 4" xfId="3688"/>
    <cellStyle name="常规 6 13 4 2" xfId="9053"/>
    <cellStyle name="常规 6 13 4 2 2" xfId="15660"/>
    <cellStyle name="常规 6 13 4 2 2 2" xfId="33952"/>
    <cellStyle name="常规 6 13 4 2 3" xfId="20970"/>
    <cellStyle name="常规 6 13 4 2 4" xfId="28238"/>
    <cellStyle name="常规 6 13 4 3" xfId="15659"/>
    <cellStyle name="常规 6 13 4 3 2" xfId="33951"/>
    <cellStyle name="常规 6 13 4 4" xfId="20969"/>
    <cellStyle name="常规 6 13 4 5" xfId="24613"/>
    <cellStyle name="常规 6 13 5" xfId="9050"/>
    <cellStyle name="常规 6 13 5 2" xfId="15661"/>
    <cellStyle name="常规 6 13 5 2 2" xfId="33953"/>
    <cellStyle name="常规 6 13 5 3" xfId="20971"/>
    <cellStyle name="常规 6 13 5 4" xfId="28235"/>
    <cellStyle name="常规 6 13 6" xfId="15654"/>
    <cellStyle name="常规 6 13 6 2" xfId="33946"/>
    <cellStyle name="常规 6 13 7" xfId="20964"/>
    <cellStyle name="常规 6 13 8" xfId="24610"/>
    <cellStyle name="常规 6 14" xfId="3689"/>
    <cellStyle name="常规 6 14 2" xfId="9054"/>
    <cellStyle name="常规 6 14 2 2" xfId="15663"/>
    <cellStyle name="常规 6 14 2 2 2" xfId="33955"/>
    <cellStyle name="常规 6 14 2 3" xfId="20973"/>
    <cellStyle name="常规 6 14 2 4" xfId="28239"/>
    <cellStyle name="常规 6 14 3" xfId="15662"/>
    <cellStyle name="常规 6 14 3 2" xfId="33954"/>
    <cellStyle name="常规 6 14 4" xfId="20972"/>
    <cellStyle name="常规 6 14 5" xfId="24614"/>
    <cellStyle name="常规 6 15" xfId="3690"/>
    <cellStyle name="常规 6 15 2" xfId="9055"/>
    <cellStyle name="常规 6 15 2 2" xfId="15665"/>
    <cellStyle name="常规 6 15 2 2 2" xfId="33957"/>
    <cellStyle name="常规 6 15 2 3" xfId="20975"/>
    <cellStyle name="常规 6 15 2 4" xfId="28240"/>
    <cellStyle name="常规 6 15 3" xfId="15664"/>
    <cellStyle name="常规 6 15 3 2" xfId="33956"/>
    <cellStyle name="常规 6 15 4" xfId="20974"/>
    <cellStyle name="常规 6 15 5" xfId="24615"/>
    <cellStyle name="常规 6 16" xfId="9024"/>
    <cellStyle name="常规 6 16 2" xfId="15666"/>
    <cellStyle name="常规 6 16 2 2" xfId="33958"/>
    <cellStyle name="常规 6 16 3" xfId="20976"/>
    <cellStyle name="常规 6 16 4" xfId="28209"/>
    <cellStyle name="常规 6 17" xfId="15667"/>
    <cellStyle name="常规 6 17 2" xfId="20977"/>
    <cellStyle name="常规 6 17 3" xfId="33959"/>
    <cellStyle name="常规 6 18" xfId="24584"/>
    <cellStyle name="常规 6 2" xfId="3691"/>
    <cellStyle name="常规 6 2 10" xfId="3692"/>
    <cellStyle name="常规 6 2 10 2" xfId="9057"/>
    <cellStyle name="常规 6 2 10 2 2" xfId="15670"/>
    <cellStyle name="常规 6 2 10 2 2 2" xfId="33962"/>
    <cellStyle name="常规 6 2 10 2 3" xfId="20980"/>
    <cellStyle name="常规 6 2 10 2 4" xfId="28242"/>
    <cellStyle name="常规 6 2 10 3" xfId="15669"/>
    <cellStyle name="常规 6 2 10 3 2" xfId="33961"/>
    <cellStyle name="常规 6 2 10 4" xfId="20979"/>
    <cellStyle name="常规 6 2 10 5" xfId="24617"/>
    <cellStyle name="常规 6 2 11" xfId="9056"/>
    <cellStyle name="常规 6 2 11 2" xfId="15671"/>
    <cellStyle name="常规 6 2 11 2 2" xfId="33963"/>
    <cellStyle name="常规 6 2 11 3" xfId="20981"/>
    <cellStyle name="常规 6 2 11 4" xfId="28241"/>
    <cellStyle name="常规 6 2 12" xfId="15672"/>
    <cellStyle name="常规 6 2 12 2" xfId="20982"/>
    <cellStyle name="常规 6 2 12 3" xfId="33964"/>
    <cellStyle name="常规 6 2 13" xfId="15668"/>
    <cellStyle name="常规 6 2 13 2" xfId="33960"/>
    <cellStyle name="常规 6 2 14" xfId="20978"/>
    <cellStyle name="常规 6 2 15" xfId="24616"/>
    <cellStyle name="常规 6 2 2" xfId="3693"/>
    <cellStyle name="常规 6 2 2 10" xfId="9058"/>
    <cellStyle name="常规 6 2 2 10 2" xfId="15674"/>
    <cellStyle name="常规 6 2 2 10 2 2" xfId="33966"/>
    <cellStyle name="常规 6 2 2 10 3" xfId="20984"/>
    <cellStyle name="常规 6 2 2 10 4" xfId="28243"/>
    <cellStyle name="常规 6 2 2 11" xfId="15675"/>
    <cellStyle name="常规 6 2 2 11 2" xfId="20985"/>
    <cellStyle name="常规 6 2 2 11 3" xfId="33967"/>
    <cellStyle name="常规 6 2 2 12" xfId="15673"/>
    <cellStyle name="常规 6 2 2 12 2" xfId="33965"/>
    <cellStyle name="常规 6 2 2 13" xfId="20983"/>
    <cellStyle name="常规 6 2 2 14" xfId="24618"/>
    <cellStyle name="常规 6 2 2 2" xfId="3694"/>
    <cellStyle name="常规 6 2 2 2 10" xfId="15676"/>
    <cellStyle name="常规 6 2 2 2 10 2" xfId="33968"/>
    <cellStyle name="常规 6 2 2 2 11" xfId="20986"/>
    <cellStyle name="常规 6 2 2 2 12" xfId="24619"/>
    <cellStyle name="常规 6 2 2 2 2" xfId="3695"/>
    <cellStyle name="常规 6 2 2 2 2 2" xfId="3696"/>
    <cellStyle name="常规 6 2 2 2 2 2 2" xfId="9061"/>
    <cellStyle name="常规 6 2 2 2 2 2 2 2" xfId="15679"/>
    <cellStyle name="常规 6 2 2 2 2 2 2 2 2" xfId="33971"/>
    <cellStyle name="常规 6 2 2 2 2 2 2 3" xfId="20989"/>
    <cellStyle name="常规 6 2 2 2 2 2 2 4" xfId="28246"/>
    <cellStyle name="常规 6 2 2 2 2 2 3" xfId="15678"/>
    <cellStyle name="常规 6 2 2 2 2 2 3 2" xfId="33970"/>
    <cellStyle name="常规 6 2 2 2 2 2 4" xfId="20988"/>
    <cellStyle name="常规 6 2 2 2 2 2 5" xfId="24621"/>
    <cellStyle name="常规 6 2 2 2 2 3" xfId="9060"/>
    <cellStyle name="常规 6 2 2 2 2 3 2" xfId="15680"/>
    <cellStyle name="常规 6 2 2 2 2 3 2 2" xfId="33972"/>
    <cellStyle name="常规 6 2 2 2 2 3 3" xfId="20990"/>
    <cellStyle name="常规 6 2 2 2 2 3 4" xfId="28245"/>
    <cellStyle name="常规 6 2 2 2 2 4" xfId="15681"/>
    <cellStyle name="常规 6 2 2 2 2 4 2" xfId="20991"/>
    <cellStyle name="常规 6 2 2 2 2 4 3" xfId="33973"/>
    <cellStyle name="常规 6 2 2 2 2 5" xfId="15677"/>
    <cellStyle name="常规 6 2 2 2 2 5 2" xfId="33969"/>
    <cellStyle name="常规 6 2 2 2 2 6" xfId="20987"/>
    <cellStyle name="常规 6 2 2 2 2 7" xfId="24620"/>
    <cellStyle name="常规 6 2 2 2 3" xfId="3697"/>
    <cellStyle name="常规 6 2 2 2 3 2" xfId="3698"/>
    <cellStyle name="常规 6 2 2 2 3 2 2" xfId="9063"/>
    <cellStyle name="常规 6 2 2 2 3 2 2 2" xfId="15684"/>
    <cellStyle name="常规 6 2 2 2 3 2 2 2 2" xfId="33976"/>
    <cellStyle name="常规 6 2 2 2 3 2 2 3" xfId="20994"/>
    <cellStyle name="常规 6 2 2 2 3 2 2 4" xfId="28248"/>
    <cellStyle name="常规 6 2 2 2 3 2 3" xfId="15683"/>
    <cellStyle name="常规 6 2 2 2 3 2 3 2" xfId="33975"/>
    <cellStyle name="常规 6 2 2 2 3 2 4" xfId="20993"/>
    <cellStyle name="常规 6 2 2 2 3 2 5" xfId="24623"/>
    <cellStyle name="常规 6 2 2 2 3 3" xfId="9062"/>
    <cellStyle name="常规 6 2 2 2 3 3 2" xfId="15685"/>
    <cellStyle name="常规 6 2 2 2 3 3 2 2" xfId="33977"/>
    <cellStyle name="常规 6 2 2 2 3 3 3" xfId="20995"/>
    <cellStyle name="常规 6 2 2 2 3 3 4" xfId="28247"/>
    <cellStyle name="常规 6 2 2 2 3 4" xfId="15686"/>
    <cellStyle name="常规 6 2 2 2 3 4 2" xfId="20996"/>
    <cellStyle name="常规 6 2 2 2 3 4 3" xfId="33978"/>
    <cellStyle name="常规 6 2 2 2 3 5" xfId="15682"/>
    <cellStyle name="常规 6 2 2 2 3 5 2" xfId="33974"/>
    <cellStyle name="常规 6 2 2 2 3 6" xfId="20992"/>
    <cellStyle name="常规 6 2 2 2 3 7" xfId="24622"/>
    <cellStyle name="常规 6 2 2 2 4" xfId="3699"/>
    <cellStyle name="常规 6 2 2 2 4 2" xfId="3700"/>
    <cellStyle name="常规 6 2 2 2 4 2 2" xfId="3701"/>
    <cellStyle name="常规 6 2 2 2 4 2 2 2" xfId="9066"/>
    <cellStyle name="常规 6 2 2 2 4 2 2 2 2" xfId="15690"/>
    <cellStyle name="常规 6 2 2 2 4 2 2 2 2 2" xfId="33982"/>
    <cellStyle name="常规 6 2 2 2 4 2 2 2 3" xfId="21000"/>
    <cellStyle name="常规 6 2 2 2 4 2 2 2 4" xfId="28251"/>
    <cellStyle name="常规 6 2 2 2 4 2 2 3" xfId="15689"/>
    <cellStyle name="常规 6 2 2 2 4 2 2 3 2" xfId="33981"/>
    <cellStyle name="常规 6 2 2 2 4 2 2 4" xfId="20999"/>
    <cellStyle name="常规 6 2 2 2 4 2 2 5" xfId="24626"/>
    <cellStyle name="常规 6 2 2 2 4 2 3" xfId="3702"/>
    <cellStyle name="常规 6 2 2 2 4 2 3 2" xfId="9067"/>
    <cellStyle name="常规 6 2 2 2 4 2 3 2 2" xfId="15692"/>
    <cellStyle name="常规 6 2 2 2 4 2 3 2 2 2" xfId="33984"/>
    <cellStyle name="常规 6 2 2 2 4 2 3 2 3" xfId="21002"/>
    <cellStyle name="常规 6 2 2 2 4 2 3 2 4" xfId="28252"/>
    <cellStyle name="常规 6 2 2 2 4 2 3 3" xfId="15691"/>
    <cellStyle name="常规 6 2 2 2 4 2 3 3 2" xfId="33983"/>
    <cellStyle name="常规 6 2 2 2 4 2 3 4" xfId="21001"/>
    <cellStyle name="常规 6 2 2 2 4 2 3 5" xfId="24627"/>
    <cellStyle name="常规 6 2 2 2 4 2 4" xfId="3703"/>
    <cellStyle name="常规 6 2 2 2 4 2 4 2" xfId="9068"/>
    <cellStyle name="常规 6 2 2 2 4 2 4 2 2" xfId="15694"/>
    <cellStyle name="常规 6 2 2 2 4 2 4 2 2 2" xfId="33986"/>
    <cellStyle name="常规 6 2 2 2 4 2 4 2 3" xfId="21004"/>
    <cellStyle name="常规 6 2 2 2 4 2 4 2 4" xfId="28253"/>
    <cellStyle name="常规 6 2 2 2 4 2 4 3" xfId="15693"/>
    <cellStyle name="常规 6 2 2 2 4 2 4 3 2" xfId="33985"/>
    <cellStyle name="常规 6 2 2 2 4 2 4 4" xfId="21003"/>
    <cellStyle name="常规 6 2 2 2 4 2 4 5" xfId="24628"/>
    <cellStyle name="常规 6 2 2 2 4 2 5" xfId="9065"/>
    <cellStyle name="常规 6 2 2 2 4 2 5 2" xfId="15695"/>
    <cellStyle name="常规 6 2 2 2 4 2 5 2 2" xfId="33987"/>
    <cellStyle name="常规 6 2 2 2 4 2 5 3" xfId="21005"/>
    <cellStyle name="常规 6 2 2 2 4 2 5 4" xfId="28250"/>
    <cellStyle name="常规 6 2 2 2 4 2 6" xfId="15688"/>
    <cellStyle name="常规 6 2 2 2 4 2 6 2" xfId="33980"/>
    <cellStyle name="常规 6 2 2 2 4 2 7" xfId="20998"/>
    <cellStyle name="常规 6 2 2 2 4 2 8" xfId="24625"/>
    <cellStyle name="常规 6 2 2 2 4 3" xfId="3704"/>
    <cellStyle name="常规 6 2 2 2 4 3 2" xfId="9069"/>
    <cellStyle name="常规 6 2 2 2 4 3 2 2" xfId="15697"/>
    <cellStyle name="常规 6 2 2 2 4 3 2 2 2" xfId="33989"/>
    <cellStyle name="常规 6 2 2 2 4 3 2 3" xfId="21007"/>
    <cellStyle name="常规 6 2 2 2 4 3 2 4" xfId="28254"/>
    <cellStyle name="常规 6 2 2 2 4 3 3" xfId="15696"/>
    <cellStyle name="常规 6 2 2 2 4 3 3 2" xfId="33988"/>
    <cellStyle name="常规 6 2 2 2 4 3 4" xfId="21006"/>
    <cellStyle name="常规 6 2 2 2 4 3 5" xfId="24629"/>
    <cellStyle name="常规 6 2 2 2 4 4" xfId="3705"/>
    <cellStyle name="常规 6 2 2 2 4 4 2" xfId="9070"/>
    <cellStyle name="常规 6 2 2 2 4 4 2 2" xfId="15699"/>
    <cellStyle name="常规 6 2 2 2 4 4 2 2 2" xfId="33991"/>
    <cellStyle name="常规 6 2 2 2 4 4 2 3" xfId="21009"/>
    <cellStyle name="常规 6 2 2 2 4 4 2 4" xfId="28255"/>
    <cellStyle name="常规 6 2 2 2 4 4 3" xfId="15698"/>
    <cellStyle name="常规 6 2 2 2 4 4 3 2" xfId="33990"/>
    <cellStyle name="常规 6 2 2 2 4 4 4" xfId="21008"/>
    <cellStyle name="常规 6 2 2 2 4 4 5" xfId="24630"/>
    <cellStyle name="常规 6 2 2 2 4 5" xfId="9064"/>
    <cellStyle name="常规 6 2 2 2 4 5 2" xfId="15700"/>
    <cellStyle name="常规 6 2 2 2 4 5 2 2" xfId="33992"/>
    <cellStyle name="常规 6 2 2 2 4 5 3" xfId="21010"/>
    <cellStyle name="常规 6 2 2 2 4 5 4" xfId="28249"/>
    <cellStyle name="常规 6 2 2 2 4 6" xfId="15701"/>
    <cellStyle name="常规 6 2 2 2 4 6 2" xfId="21011"/>
    <cellStyle name="常规 6 2 2 2 4 6 3" xfId="33993"/>
    <cellStyle name="常规 6 2 2 2 4 7" xfId="15687"/>
    <cellStyle name="常规 6 2 2 2 4 7 2" xfId="33979"/>
    <cellStyle name="常规 6 2 2 2 4 8" xfId="20997"/>
    <cellStyle name="常规 6 2 2 2 4 9" xfId="24624"/>
    <cellStyle name="常规 6 2 2 2 5" xfId="3706"/>
    <cellStyle name="常规 6 2 2 2 5 2" xfId="3707"/>
    <cellStyle name="常规 6 2 2 2 5 2 2" xfId="9072"/>
    <cellStyle name="常规 6 2 2 2 5 2 2 2" xfId="15704"/>
    <cellStyle name="常规 6 2 2 2 5 2 2 2 2" xfId="33996"/>
    <cellStyle name="常规 6 2 2 2 5 2 2 3" xfId="21014"/>
    <cellStyle name="常规 6 2 2 2 5 2 2 4" xfId="28257"/>
    <cellStyle name="常规 6 2 2 2 5 2 3" xfId="15703"/>
    <cellStyle name="常规 6 2 2 2 5 2 3 2" xfId="33995"/>
    <cellStyle name="常规 6 2 2 2 5 2 4" xfId="21013"/>
    <cellStyle name="常规 6 2 2 2 5 2 5" xfId="24632"/>
    <cellStyle name="常规 6 2 2 2 5 3" xfId="3708"/>
    <cellStyle name="常规 6 2 2 2 5 3 2" xfId="9073"/>
    <cellStyle name="常规 6 2 2 2 5 3 2 2" xfId="15706"/>
    <cellStyle name="常规 6 2 2 2 5 3 2 2 2" xfId="33998"/>
    <cellStyle name="常规 6 2 2 2 5 3 2 3" xfId="21016"/>
    <cellStyle name="常规 6 2 2 2 5 3 2 4" xfId="28258"/>
    <cellStyle name="常规 6 2 2 2 5 3 3" xfId="15705"/>
    <cellStyle name="常规 6 2 2 2 5 3 3 2" xfId="33997"/>
    <cellStyle name="常规 6 2 2 2 5 3 4" xfId="21015"/>
    <cellStyle name="常规 6 2 2 2 5 3 5" xfId="24633"/>
    <cellStyle name="常规 6 2 2 2 5 4" xfId="9071"/>
    <cellStyle name="常规 6 2 2 2 5 4 2" xfId="15707"/>
    <cellStyle name="常规 6 2 2 2 5 4 2 2" xfId="33999"/>
    <cellStyle name="常规 6 2 2 2 5 4 3" xfId="21017"/>
    <cellStyle name="常规 6 2 2 2 5 4 4" xfId="28256"/>
    <cellStyle name="常规 6 2 2 2 5 5" xfId="15702"/>
    <cellStyle name="常规 6 2 2 2 5 5 2" xfId="33994"/>
    <cellStyle name="常规 6 2 2 2 5 6" xfId="21012"/>
    <cellStyle name="常规 6 2 2 2 5 7" xfId="24631"/>
    <cellStyle name="常规 6 2 2 2 6" xfId="3709"/>
    <cellStyle name="常规 6 2 2 2 6 2" xfId="9074"/>
    <cellStyle name="常规 6 2 2 2 6 2 2" xfId="15709"/>
    <cellStyle name="常规 6 2 2 2 6 2 2 2" xfId="34001"/>
    <cellStyle name="常规 6 2 2 2 6 2 3" xfId="21019"/>
    <cellStyle name="常规 6 2 2 2 6 2 4" xfId="28259"/>
    <cellStyle name="常规 6 2 2 2 6 3" xfId="15708"/>
    <cellStyle name="常规 6 2 2 2 6 3 2" xfId="34000"/>
    <cellStyle name="常规 6 2 2 2 6 4" xfId="21018"/>
    <cellStyle name="常规 6 2 2 2 6 5" xfId="24634"/>
    <cellStyle name="常规 6 2 2 2 7" xfId="3710"/>
    <cellStyle name="常规 6 2 2 2 7 2" xfId="9075"/>
    <cellStyle name="常规 6 2 2 2 7 2 2" xfId="15711"/>
    <cellStyle name="常规 6 2 2 2 7 2 2 2" xfId="34003"/>
    <cellStyle name="常规 6 2 2 2 7 2 3" xfId="21021"/>
    <cellStyle name="常规 6 2 2 2 7 2 4" xfId="28260"/>
    <cellStyle name="常规 6 2 2 2 7 3" xfId="15710"/>
    <cellStyle name="常规 6 2 2 2 7 3 2" xfId="34002"/>
    <cellStyle name="常规 6 2 2 2 7 4" xfId="21020"/>
    <cellStyle name="常规 6 2 2 2 7 5" xfId="24635"/>
    <cellStyle name="常规 6 2 2 2 8" xfId="9059"/>
    <cellStyle name="常规 6 2 2 2 8 2" xfId="15712"/>
    <cellStyle name="常规 6 2 2 2 8 2 2" xfId="34004"/>
    <cellStyle name="常规 6 2 2 2 8 3" xfId="21022"/>
    <cellStyle name="常规 6 2 2 2 8 4" xfId="28244"/>
    <cellStyle name="常规 6 2 2 2 9" xfId="15713"/>
    <cellStyle name="常规 6 2 2 2 9 2" xfId="21023"/>
    <cellStyle name="常规 6 2 2 2 9 3" xfId="34005"/>
    <cellStyle name="常规 6 2 2 3" xfId="3711"/>
    <cellStyle name="常规 6 2 2 3 2" xfId="3712"/>
    <cellStyle name="常规 6 2 2 3 2 2" xfId="3713"/>
    <cellStyle name="常规 6 2 2 3 2 2 2" xfId="9078"/>
    <cellStyle name="常规 6 2 2 3 2 2 2 2" xfId="15717"/>
    <cellStyle name="常规 6 2 2 3 2 2 2 2 2" xfId="34009"/>
    <cellStyle name="常规 6 2 2 3 2 2 2 3" xfId="21027"/>
    <cellStyle name="常规 6 2 2 3 2 2 2 4" xfId="28263"/>
    <cellStyle name="常规 6 2 2 3 2 2 3" xfId="15716"/>
    <cellStyle name="常规 6 2 2 3 2 2 3 2" xfId="34008"/>
    <cellStyle name="常规 6 2 2 3 2 2 4" xfId="21026"/>
    <cellStyle name="常规 6 2 2 3 2 2 5" xfId="24638"/>
    <cellStyle name="常规 6 2 2 3 2 3" xfId="3714"/>
    <cellStyle name="常规 6 2 2 3 2 3 2" xfId="9079"/>
    <cellStyle name="常规 6 2 2 3 2 3 2 2" xfId="15719"/>
    <cellStyle name="常规 6 2 2 3 2 3 2 2 2" xfId="34011"/>
    <cellStyle name="常规 6 2 2 3 2 3 2 3" xfId="21029"/>
    <cellStyle name="常规 6 2 2 3 2 3 2 4" xfId="28264"/>
    <cellStyle name="常规 6 2 2 3 2 3 3" xfId="15718"/>
    <cellStyle name="常规 6 2 2 3 2 3 3 2" xfId="34010"/>
    <cellStyle name="常规 6 2 2 3 2 3 4" xfId="21028"/>
    <cellStyle name="常规 6 2 2 3 2 3 5" xfId="24639"/>
    <cellStyle name="常规 6 2 2 3 2 4" xfId="3715"/>
    <cellStyle name="常规 6 2 2 3 2 4 2" xfId="9080"/>
    <cellStyle name="常规 6 2 2 3 2 4 2 2" xfId="15721"/>
    <cellStyle name="常规 6 2 2 3 2 4 2 2 2" xfId="34013"/>
    <cellStyle name="常规 6 2 2 3 2 4 2 3" xfId="21031"/>
    <cellStyle name="常规 6 2 2 3 2 4 2 4" xfId="28265"/>
    <cellStyle name="常规 6 2 2 3 2 4 3" xfId="15720"/>
    <cellStyle name="常规 6 2 2 3 2 4 3 2" xfId="34012"/>
    <cellStyle name="常规 6 2 2 3 2 4 4" xfId="21030"/>
    <cellStyle name="常规 6 2 2 3 2 4 5" xfId="24640"/>
    <cellStyle name="常规 6 2 2 3 2 5" xfId="9077"/>
    <cellStyle name="常规 6 2 2 3 2 5 2" xfId="15722"/>
    <cellStyle name="常规 6 2 2 3 2 5 2 2" xfId="34014"/>
    <cellStyle name="常规 6 2 2 3 2 5 3" xfId="21032"/>
    <cellStyle name="常规 6 2 2 3 2 5 4" xfId="28262"/>
    <cellStyle name="常规 6 2 2 3 2 6" xfId="15715"/>
    <cellStyle name="常规 6 2 2 3 2 6 2" xfId="34007"/>
    <cellStyle name="常规 6 2 2 3 2 7" xfId="21025"/>
    <cellStyle name="常规 6 2 2 3 2 8" xfId="24637"/>
    <cellStyle name="常规 6 2 2 3 3" xfId="3716"/>
    <cellStyle name="常规 6 2 2 3 3 2" xfId="9081"/>
    <cellStyle name="常规 6 2 2 3 3 2 2" xfId="15724"/>
    <cellStyle name="常规 6 2 2 3 3 2 2 2" xfId="34016"/>
    <cellStyle name="常规 6 2 2 3 3 2 3" xfId="21034"/>
    <cellStyle name="常规 6 2 2 3 3 2 4" xfId="28266"/>
    <cellStyle name="常规 6 2 2 3 3 3" xfId="15723"/>
    <cellStyle name="常规 6 2 2 3 3 3 2" xfId="34015"/>
    <cellStyle name="常规 6 2 2 3 3 4" xfId="21033"/>
    <cellStyle name="常规 6 2 2 3 3 5" xfId="24641"/>
    <cellStyle name="常规 6 2 2 3 4" xfId="3717"/>
    <cellStyle name="常规 6 2 2 3 4 2" xfId="9082"/>
    <cellStyle name="常规 6 2 2 3 4 2 2" xfId="15726"/>
    <cellStyle name="常规 6 2 2 3 4 2 2 2" xfId="34018"/>
    <cellStyle name="常规 6 2 2 3 4 2 3" xfId="21036"/>
    <cellStyle name="常规 6 2 2 3 4 2 4" xfId="28267"/>
    <cellStyle name="常规 6 2 2 3 4 3" xfId="15725"/>
    <cellStyle name="常规 6 2 2 3 4 3 2" xfId="34017"/>
    <cellStyle name="常规 6 2 2 3 4 4" xfId="21035"/>
    <cellStyle name="常规 6 2 2 3 4 5" xfId="24642"/>
    <cellStyle name="常规 6 2 2 3 5" xfId="9076"/>
    <cellStyle name="常规 6 2 2 3 5 2" xfId="15727"/>
    <cellStyle name="常规 6 2 2 3 5 2 2" xfId="34019"/>
    <cellStyle name="常规 6 2 2 3 5 3" xfId="21037"/>
    <cellStyle name="常规 6 2 2 3 5 4" xfId="28261"/>
    <cellStyle name="常规 6 2 2 3 6" xfId="15728"/>
    <cellStyle name="常规 6 2 2 3 6 2" xfId="21038"/>
    <cellStyle name="常规 6 2 2 3 6 3" xfId="34020"/>
    <cellStyle name="常规 6 2 2 3 7" xfId="15714"/>
    <cellStyle name="常规 6 2 2 3 7 2" xfId="34006"/>
    <cellStyle name="常规 6 2 2 3 8" xfId="21024"/>
    <cellStyle name="常规 6 2 2 3 9" xfId="24636"/>
    <cellStyle name="常规 6 2 2 4" xfId="3718"/>
    <cellStyle name="常规 6 2 2 4 2" xfId="3719"/>
    <cellStyle name="常规 6 2 2 4 2 2" xfId="3720"/>
    <cellStyle name="常规 6 2 2 4 2 2 2" xfId="9085"/>
    <cellStyle name="常规 6 2 2 4 2 2 2 2" xfId="15732"/>
    <cellStyle name="常规 6 2 2 4 2 2 2 2 2" xfId="34024"/>
    <cellStyle name="常规 6 2 2 4 2 2 2 3" xfId="21042"/>
    <cellStyle name="常规 6 2 2 4 2 2 2 4" xfId="28270"/>
    <cellStyle name="常规 6 2 2 4 2 2 3" xfId="15731"/>
    <cellStyle name="常规 6 2 2 4 2 2 3 2" xfId="34023"/>
    <cellStyle name="常规 6 2 2 4 2 2 4" xfId="21041"/>
    <cellStyle name="常规 6 2 2 4 2 2 5" xfId="24645"/>
    <cellStyle name="常规 6 2 2 4 2 3" xfId="3721"/>
    <cellStyle name="常规 6 2 2 4 2 3 2" xfId="9086"/>
    <cellStyle name="常规 6 2 2 4 2 3 2 2" xfId="15734"/>
    <cellStyle name="常规 6 2 2 4 2 3 2 2 2" xfId="34026"/>
    <cellStyle name="常规 6 2 2 4 2 3 2 3" xfId="21044"/>
    <cellStyle name="常规 6 2 2 4 2 3 2 4" xfId="28271"/>
    <cellStyle name="常规 6 2 2 4 2 3 3" xfId="15733"/>
    <cellStyle name="常规 6 2 2 4 2 3 3 2" xfId="34025"/>
    <cellStyle name="常规 6 2 2 4 2 3 4" xfId="21043"/>
    <cellStyle name="常规 6 2 2 4 2 3 5" xfId="24646"/>
    <cellStyle name="常规 6 2 2 4 2 4" xfId="3722"/>
    <cellStyle name="常规 6 2 2 4 2 4 2" xfId="9087"/>
    <cellStyle name="常规 6 2 2 4 2 4 2 2" xfId="15736"/>
    <cellStyle name="常规 6 2 2 4 2 4 2 2 2" xfId="34028"/>
    <cellStyle name="常规 6 2 2 4 2 4 2 3" xfId="21046"/>
    <cellStyle name="常规 6 2 2 4 2 4 2 4" xfId="28272"/>
    <cellStyle name="常规 6 2 2 4 2 4 3" xfId="15735"/>
    <cellStyle name="常规 6 2 2 4 2 4 3 2" xfId="34027"/>
    <cellStyle name="常规 6 2 2 4 2 4 4" xfId="21045"/>
    <cellStyle name="常规 6 2 2 4 2 4 5" xfId="24647"/>
    <cellStyle name="常规 6 2 2 4 2 5" xfId="9084"/>
    <cellStyle name="常规 6 2 2 4 2 5 2" xfId="15737"/>
    <cellStyle name="常规 6 2 2 4 2 5 2 2" xfId="34029"/>
    <cellStyle name="常规 6 2 2 4 2 5 3" xfId="21047"/>
    <cellStyle name="常规 6 2 2 4 2 5 4" xfId="28269"/>
    <cellStyle name="常规 6 2 2 4 2 6" xfId="15730"/>
    <cellStyle name="常规 6 2 2 4 2 6 2" xfId="34022"/>
    <cellStyle name="常规 6 2 2 4 2 7" xfId="21040"/>
    <cellStyle name="常规 6 2 2 4 2 8" xfId="24644"/>
    <cellStyle name="常规 6 2 2 4 3" xfId="3723"/>
    <cellStyle name="常规 6 2 2 4 3 2" xfId="9088"/>
    <cellStyle name="常规 6 2 2 4 3 2 2" xfId="15739"/>
    <cellStyle name="常规 6 2 2 4 3 2 2 2" xfId="34031"/>
    <cellStyle name="常规 6 2 2 4 3 2 3" xfId="21049"/>
    <cellStyle name="常规 6 2 2 4 3 2 4" xfId="28273"/>
    <cellStyle name="常规 6 2 2 4 3 3" xfId="15738"/>
    <cellStyle name="常规 6 2 2 4 3 3 2" xfId="34030"/>
    <cellStyle name="常规 6 2 2 4 3 4" xfId="21048"/>
    <cellStyle name="常规 6 2 2 4 3 5" xfId="24648"/>
    <cellStyle name="常规 6 2 2 4 4" xfId="3724"/>
    <cellStyle name="常规 6 2 2 4 4 2" xfId="9089"/>
    <cellStyle name="常规 6 2 2 4 4 2 2" xfId="15741"/>
    <cellStyle name="常规 6 2 2 4 4 2 2 2" xfId="34033"/>
    <cellStyle name="常规 6 2 2 4 4 2 3" xfId="21051"/>
    <cellStyle name="常规 6 2 2 4 4 2 4" xfId="28274"/>
    <cellStyle name="常规 6 2 2 4 4 3" xfId="15740"/>
    <cellStyle name="常规 6 2 2 4 4 3 2" xfId="34032"/>
    <cellStyle name="常规 6 2 2 4 4 4" xfId="21050"/>
    <cellStyle name="常规 6 2 2 4 4 5" xfId="24649"/>
    <cellStyle name="常规 6 2 2 4 5" xfId="9083"/>
    <cellStyle name="常规 6 2 2 4 5 2" xfId="15742"/>
    <cellStyle name="常规 6 2 2 4 5 2 2" xfId="34034"/>
    <cellStyle name="常规 6 2 2 4 5 3" xfId="21052"/>
    <cellStyle name="常规 6 2 2 4 5 4" xfId="28268"/>
    <cellStyle name="常规 6 2 2 4 6" xfId="15743"/>
    <cellStyle name="常规 6 2 2 4 6 2" xfId="21053"/>
    <cellStyle name="常规 6 2 2 4 6 3" xfId="34035"/>
    <cellStyle name="常规 6 2 2 4 7" xfId="15729"/>
    <cellStyle name="常规 6 2 2 4 7 2" xfId="34021"/>
    <cellStyle name="常规 6 2 2 4 8" xfId="21039"/>
    <cellStyle name="常规 6 2 2 4 9" xfId="24643"/>
    <cellStyle name="常规 6 2 2 5" xfId="3725"/>
    <cellStyle name="常规 6 2 2 5 2" xfId="3726"/>
    <cellStyle name="常规 6 2 2 5 2 2" xfId="3727"/>
    <cellStyle name="常规 6 2 2 5 2 2 2" xfId="9092"/>
    <cellStyle name="常规 6 2 2 5 2 2 2 2" xfId="15747"/>
    <cellStyle name="常规 6 2 2 5 2 2 2 2 2" xfId="34039"/>
    <cellStyle name="常规 6 2 2 5 2 2 2 3" xfId="21057"/>
    <cellStyle name="常规 6 2 2 5 2 2 2 4" xfId="28277"/>
    <cellStyle name="常规 6 2 2 5 2 2 3" xfId="15746"/>
    <cellStyle name="常规 6 2 2 5 2 2 3 2" xfId="34038"/>
    <cellStyle name="常规 6 2 2 5 2 2 4" xfId="21056"/>
    <cellStyle name="常规 6 2 2 5 2 2 5" xfId="24652"/>
    <cellStyle name="常规 6 2 2 5 2 3" xfId="3728"/>
    <cellStyle name="常规 6 2 2 5 2 3 2" xfId="9093"/>
    <cellStyle name="常规 6 2 2 5 2 3 2 2" xfId="15749"/>
    <cellStyle name="常规 6 2 2 5 2 3 2 2 2" xfId="34041"/>
    <cellStyle name="常规 6 2 2 5 2 3 2 3" xfId="21059"/>
    <cellStyle name="常规 6 2 2 5 2 3 2 4" xfId="28278"/>
    <cellStyle name="常规 6 2 2 5 2 3 3" xfId="15748"/>
    <cellStyle name="常规 6 2 2 5 2 3 3 2" xfId="34040"/>
    <cellStyle name="常规 6 2 2 5 2 3 4" xfId="21058"/>
    <cellStyle name="常规 6 2 2 5 2 3 5" xfId="24653"/>
    <cellStyle name="常规 6 2 2 5 2 4" xfId="3729"/>
    <cellStyle name="常规 6 2 2 5 2 4 2" xfId="9094"/>
    <cellStyle name="常规 6 2 2 5 2 4 2 2" xfId="15751"/>
    <cellStyle name="常规 6 2 2 5 2 4 2 2 2" xfId="34043"/>
    <cellStyle name="常规 6 2 2 5 2 4 2 3" xfId="21061"/>
    <cellStyle name="常规 6 2 2 5 2 4 2 4" xfId="28279"/>
    <cellStyle name="常规 6 2 2 5 2 4 3" xfId="15750"/>
    <cellStyle name="常规 6 2 2 5 2 4 3 2" xfId="34042"/>
    <cellStyle name="常规 6 2 2 5 2 4 4" xfId="21060"/>
    <cellStyle name="常规 6 2 2 5 2 4 5" xfId="24654"/>
    <cellStyle name="常规 6 2 2 5 2 5" xfId="9091"/>
    <cellStyle name="常规 6 2 2 5 2 5 2" xfId="15752"/>
    <cellStyle name="常规 6 2 2 5 2 5 2 2" xfId="34044"/>
    <cellStyle name="常规 6 2 2 5 2 5 3" xfId="21062"/>
    <cellStyle name="常规 6 2 2 5 2 5 4" xfId="28276"/>
    <cellStyle name="常规 6 2 2 5 2 6" xfId="15745"/>
    <cellStyle name="常规 6 2 2 5 2 6 2" xfId="34037"/>
    <cellStyle name="常规 6 2 2 5 2 7" xfId="21055"/>
    <cellStyle name="常规 6 2 2 5 2 8" xfId="24651"/>
    <cellStyle name="常规 6 2 2 5 3" xfId="3730"/>
    <cellStyle name="常规 6 2 2 5 3 2" xfId="9095"/>
    <cellStyle name="常规 6 2 2 5 3 2 2" xfId="15754"/>
    <cellStyle name="常规 6 2 2 5 3 2 2 2" xfId="34046"/>
    <cellStyle name="常规 6 2 2 5 3 2 3" xfId="21064"/>
    <cellStyle name="常规 6 2 2 5 3 2 4" xfId="28280"/>
    <cellStyle name="常规 6 2 2 5 3 3" xfId="15753"/>
    <cellStyle name="常规 6 2 2 5 3 3 2" xfId="34045"/>
    <cellStyle name="常规 6 2 2 5 3 4" xfId="21063"/>
    <cellStyle name="常规 6 2 2 5 3 5" xfId="24655"/>
    <cellStyle name="常规 6 2 2 5 4" xfId="3731"/>
    <cellStyle name="常规 6 2 2 5 4 2" xfId="9096"/>
    <cellStyle name="常规 6 2 2 5 4 2 2" xfId="15756"/>
    <cellStyle name="常规 6 2 2 5 4 2 2 2" xfId="34048"/>
    <cellStyle name="常规 6 2 2 5 4 2 3" xfId="21066"/>
    <cellStyle name="常规 6 2 2 5 4 2 4" xfId="28281"/>
    <cellStyle name="常规 6 2 2 5 4 3" xfId="15755"/>
    <cellStyle name="常规 6 2 2 5 4 3 2" xfId="34047"/>
    <cellStyle name="常规 6 2 2 5 4 4" xfId="21065"/>
    <cellStyle name="常规 6 2 2 5 4 5" xfId="24656"/>
    <cellStyle name="常规 6 2 2 5 5" xfId="9090"/>
    <cellStyle name="常规 6 2 2 5 5 2" xfId="15757"/>
    <cellStyle name="常规 6 2 2 5 5 2 2" xfId="34049"/>
    <cellStyle name="常规 6 2 2 5 5 3" xfId="21067"/>
    <cellStyle name="常规 6 2 2 5 5 4" xfId="28275"/>
    <cellStyle name="常规 6 2 2 5 6" xfId="15758"/>
    <cellStyle name="常规 6 2 2 5 6 2" xfId="21068"/>
    <cellStyle name="常规 6 2 2 5 6 3" xfId="34050"/>
    <cellStyle name="常规 6 2 2 5 7" xfId="15744"/>
    <cellStyle name="常规 6 2 2 5 7 2" xfId="34036"/>
    <cellStyle name="常规 6 2 2 5 8" xfId="21054"/>
    <cellStyle name="常规 6 2 2 5 9" xfId="24650"/>
    <cellStyle name="常规 6 2 2 6" xfId="3732"/>
    <cellStyle name="常规 6 2 2 6 2" xfId="3733"/>
    <cellStyle name="常规 6 2 2 6 2 2" xfId="3734"/>
    <cellStyle name="常规 6 2 2 6 2 2 2" xfId="9099"/>
    <cellStyle name="常规 6 2 2 6 2 2 2 2" xfId="15762"/>
    <cellStyle name="常规 6 2 2 6 2 2 2 2 2" xfId="34054"/>
    <cellStyle name="常规 6 2 2 6 2 2 2 3" xfId="21072"/>
    <cellStyle name="常规 6 2 2 6 2 2 2 4" xfId="28284"/>
    <cellStyle name="常规 6 2 2 6 2 2 3" xfId="15761"/>
    <cellStyle name="常规 6 2 2 6 2 2 3 2" xfId="34053"/>
    <cellStyle name="常规 6 2 2 6 2 2 4" xfId="21071"/>
    <cellStyle name="常规 6 2 2 6 2 2 5" xfId="24659"/>
    <cellStyle name="常规 6 2 2 6 2 3" xfId="3735"/>
    <cellStyle name="常规 6 2 2 6 2 3 2" xfId="9100"/>
    <cellStyle name="常规 6 2 2 6 2 3 2 2" xfId="15764"/>
    <cellStyle name="常规 6 2 2 6 2 3 2 2 2" xfId="34056"/>
    <cellStyle name="常规 6 2 2 6 2 3 2 3" xfId="21074"/>
    <cellStyle name="常规 6 2 2 6 2 3 2 4" xfId="28285"/>
    <cellStyle name="常规 6 2 2 6 2 3 3" xfId="15763"/>
    <cellStyle name="常规 6 2 2 6 2 3 3 2" xfId="34055"/>
    <cellStyle name="常规 6 2 2 6 2 3 4" xfId="21073"/>
    <cellStyle name="常规 6 2 2 6 2 3 5" xfId="24660"/>
    <cellStyle name="常规 6 2 2 6 2 4" xfId="3736"/>
    <cellStyle name="常规 6 2 2 6 2 4 2" xfId="9101"/>
    <cellStyle name="常规 6 2 2 6 2 4 2 2" xfId="15766"/>
    <cellStyle name="常规 6 2 2 6 2 4 2 2 2" xfId="34058"/>
    <cellStyle name="常规 6 2 2 6 2 4 2 3" xfId="21076"/>
    <cellStyle name="常规 6 2 2 6 2 4 2 4" xfId="28286"/>
    <cellStyle name="常规 6 2 2 6 2 4 3" xfId="15765"/>
    <cellStyle name="常规 6 2 2 6 2 4 3 2" xfId="34057"/>
    <cellStyle name="常规 6 2 2 6 2 4 4" xfId="21075"/>
    <cellStyle name="常规 6 2 2 6 2 4 5" xfId="24661"/>
    <cellStyle name="常规 6 2 2 6 2 5" xfId="9098"/>
    <cellStyle name="常规 6 2 2 6 2 5 2" xfId="15767"/>
    <cellStyle name="常规 6 2 2 6 2 5 2 2" xfId="34059"/>
    <cellStyle name="常规 6 2 2 6 2 5 3" xfId="21077"/>
    <cellStyle name="常规 6 2 2 6 2 5 4" xfId="28283"/>
    <cellStyle name="常规 6 2 2 6 2 6" xfId="15760"/>
    <cellStyle name="常规 6 2 2 6 2 6 2" xfId="34052"/>
    <cellStyle name="常规 6 2 2 6 2 7" xfId="21070"/>
    <cellStyle name="常规 6 2 2 6 2 8" xfId="24658"/>
    <cellStyle name="常规 6 2 2 6 3" xfId="3737"/>
    <cellStyle name="常规 6 2 2 6 3 2" xfId="9102"/>
    <cellStyle name="常规 6 2 2 6 3 2 2" xfId="15769"/>
    <cellStyle name="常规 6 2 2 6 3 2 2 2" xfId="34061"/>
    <cellStyle name="常规 6 2 2 6 3 2 3" xfId="21079"/>
    <cellStyle name="常规 6 2 2 6 3 2 4" xfId="28287"/>
    <cellStyle name="常规 6 2 2 6 3 3" xfId="15768"/>
    <cellStyle name="常规 6 2 2 6 3 3 2" xfId="34060"/>
    <cellStyle name="常规 6 2 2 6 3 4" xfId="21078"/>
    <cellStyle name="常规 6 2 2 6 3 5" xfId="24662"/>
    <cellStyle name="常规 6 2 2 6 4" xfId="3738"/>
    <cellStyle name="常规 6 2 2 6 4 2" xfId="9103"/>
    <cellStyle name="常规 6 2 2 6 4 2 2" xfId="15771"/>
    <cellStyle name="常规 6 2 2 6 4 2 2 2" xfId="34063"/>
    <cellStyle name="常规 6 2 2 6 4 2 3" xfId="21081"/>
    <cellStyle name="常规 6 2 2 6 4 2 4" xfId="28288"/>
    <cellStyle name="常规 6 2 2 6 4 3" xfId="15770"/>
    <cellStyle name="常规 6 2 2 6 4 3 2" xfId="34062"/>
    <cellStyle name="常规 6 2 2 6 4 4" xfId="21080"/>
    <cellStyle name="常规 6 2 2 6 4 5" xfId="24663"/>
    <cellStyle name="常规 6 2 2 6 5" xfId="9097"/>
    <cellStyle name="常规 6 2 2 6 5 2" xfId="15772"/>
    <cellStyle name="常规 6 2 2 6 5 2 2" xfId="34064"/>
    <cellStyle name="常规 6 2 2 6 5 3" xfId="21082"/>
    <cellStyle name="常规 6 2 2 6 5 4" xfId="28282"/>
    <cellStyle name="常规 6 2 2 6 6" xfId="15773"/>
    <cellStyle name="常规 6 2 2 6 6 2" xfId="21083"/>
    <cellStyle name="常规 6 2 2 6 6 3" xfId="34065"/>
    <cellStyle name="常规 6 2 2 6 7" xfId="15759"/>
    <cellStyle name="常规 6 2 2 6 7 2" xfId="34051"/>
    <cellStyle name="常规 6 2 2 6 8" xfId="21069"/>
    <cellStyle name="常规 6 2 2 6 9" xfId="24657"/>
    <cellStyle name="常规 6 2 2 7" xfId="3739"/>
    <cellStyle name="常规 6 2 2 7 2" xfId="3740"/>
    <cellStyle name="常规 6 2 2 7 2 2" xfId="9105"/>
    <cellStyle name="常规 6 2 2 7 2 2 2" xfId="15776"/>
    <cellStyle name="常规 6 2 2 7 2 2 2 2" xfId="34068"/>
    <cellStyle name="常规 6 2 2 7 2 2 3" xfId="21086"/>
    <cellStyle name="常规 6 2 2 7 2 2 4" xfId="28290"/>
    <cellStyle name="常规 6 2 2 7 2 3" xfId="15775"/>
    <cellStyle name="常规 6 2 2 7 2 3 2" xfId="34067"/>
    <cellStyle name="常规 6 2 2 7 2 4" xfId="21085"/>
    <cellStyle name="常规 6 2 2 7 2 5" xfId="24665"/>
    <cellStyle name="常规 6 2 2 7 3" xfId="3741"/>
    <cellStyle name="常规 6 2 2 7 3 2" xfId="9106"/>
    <cellStyle name="常规 6 2 2 7 3 2 2" xfId="15778"/>
    <cellStyle name="常规 6 2 2 7 3 2 2 2" xfId="34070"/>
    <cellStyle name="常规 6 2 2 7 3 2 3" xfId="21088"/>
    <cellStyle name="常规 6 2 2 7 3 2 4" xfId="28291"/>
    <cellStyle name="常规 6 2 2 7 3 3" xfId="15777"/>
    <cellStyle name="常规 6 2 2 7 3 3 2" xfId="34069"/>
    <cellStyle name="常规 6 2 2 7 3 4" xfId="21087"/>
    <cellStyle name="常规 6 2 2 7 3 5" xfId="24666"/>
    <cellStyle name="常规 6 2 2 7 4" xfId="3742"/>
    <cellStyle name="常规 6 2 2 7 4 2" xfId="9107"/>
    <cellStyle name="常规 6 2 2 7 4 2 2" xfId="15780"/>
    <cellStyle name="常规 6 2 2 7 4 2 2 2" xfId="34072"/>
    <cellStyle name="常规 6 2 2 7 4 2 3" xfId="21090"/>
    <cellStyle name="常规 6 2 2 7 4 2 4" xfId="28292"/>
    <cellStyle name="常规 6 2 2 7 4 3" xfId="15779"/>
    <cellStyle name="常规 6 2 2 7 4 3 2" xfId="34071"/>
    <cellStyle name="常规 6 2 2 7 4 4" xfId="21089"/>
    <cellStyle name="常规 6 2 2 7 4 5" xfId="24667"/>
    <cellStyle name="常规 6 2 2 7 5" xfId="9104"/>
    <cellStyle name="常规 6 2 2 7 5 2" xfId="15781"/>
    <cellStyle name="常规 6 2 2 7 5 2 2" xfId="34073"/>
    <cellStyle name="常规 6 2 2 7 5 3" xfId="21091"/>
    <cellStyle name="常规 6 2 2 7 5 4" xfId="28289"/>
    <cellStyle name="常规 6 2 2 7 6" xfId="15774"/>
    <cellStyle name="常规 6 2 2 7 6 2" xfId="34066"/>
    <cellStyle name="常规 6 2 2 7 7" xfId="21084"/>
    <cellStyle name="常规 6 2 2 7 8" xfId="24664"/>
    <cellStyle name="常规 6 2 2 8" xfId="3743"/>
    <cellStyle name="常规 6 2 2 8 2" xfId="9108"/>
    <cellStyle name="常规 6 2 2 8 2 2" xfId="15783"/>
    <cellStyle name="常规 6 2 2 8 2 2 2" xfId="34075"/>
    <cellStyle name="常规 6 2 2 8 2 3" xfId="21093"/>
    <cellStyle name="常规 6 2 2 8 2 4" xfId="28293"/>
    <cellStyle name="常规 6 2 2 8 3" xfId="15782"/>
    <cellStyle name="常规 6 2 2 8 3 2" xfId="34074"/>
    <cellStyle name="常规 6 2 2 8 4" xfId="21092"/>
    <cellStyle name="常规 6 2 2 8 5" xfId="24668"/>
    <cellStyle name="常规 6 2 2 9" xfId="3744"/>
    <cellStyle name="常规 6 2 2 9 2" xfId="9109"/>
    <cellStyle name="常规 6 2 2 9 2 2" xfId="15785"/>
    <cellStyle name="常规 6 2 2 9 2 2 2" xfId="34077"/>
    <cellStyle name="常规 6 2 2 9 2 3" xfId="21095"/>
    <cellStyle name="常规 6 2 2 9 2 4" xfId="28294"/>
    <cellStyle name="常规 6 2 2 9 3" xfId="15784"/>
    <cellStyle name="常规 6 2 2 9 3 2" xfId="34076"/>
    <cellStyle name="常规 6 2 2 9 4" xfId="21094"/>
    <cellStyle name="常规 6 2 2 9 5" xfId="24669"/>
    <cellStyle name="常规 6 2 3" xfId="3745"/>
    <cellStyle name="常规 6 2 3 10" xfId="15786"/>
    <cellStyle name="常规 6 2 3 10 2" xfId="34078"/>
    <cellStyle name="常规 6 2 3 11" xfId="21096"/>
    <cellStyle name="常规 6 2 3 12" xfId="24670"/>
    <cellStyle name="常规 6 2 3 2" xfId="3746"/>
    <cellStyle name="常规 6 2 3 2 2" xfId="3747"/>
    <cellStyle name="常规 6 2 3 2 2 2" xfId="3748"/>
    <cellStyle name="常规 6 2 3 2 2 2 2" xfId="9113"/>
    <cellStyle name="常规 6 2 3 2 2 2 2 2" xfId="15790"/>
    <cellStyle name="常规 6 2 3 2 2 2 2 2 2" xfId="34082"/>
    <cellStyle name="常规 6 2 3 2 2 2 2 3" xfId="21100"/>
    <cellStyle name="常规 6 2 3 2 2 2 2 4" xfId="28298"/>
    <cellStyle name="常规 6 2 3 2 2 2 3" xfId="15789"/>
    <cellStyle name="常规 6 2 3 2 2 2 3 2" xfId="34081"/>
    <cellStyle name="常规 6 2 3 2 2 2 4" xfId="21099"/>
    <cellStyle name="常规 6 2 3 2 2 2 5" xfId="24673"/>
    <cellStyle name="常规 6 2 3 2 2 3" xfId="3749"/>
    <cellStyle name="常规 6 2 3 2 2 3 2" xfId="9114"/>
    <cellStyle name="常规 6 2 3 2 2 3 2 2" xfId="15792"/>
    <cellStyle name="常规 6 2 3 2 2 3 2 2 2" xfId="34084"/>
    <cellStyle name="常规 6 2 3 2 2 3 2 3" xfId="21102"/>
    <cellStyle name="常规 6 2 3 2 2 3 2 4" xfId="28299"/>
    <cellStyle name="常规 6 2 3 2 2 3 3" xfId="15791"/>
    <cellStyle name="常规 6 2 3 2 2 3 3 2" xfId="34083"/>
    <cellStyle name="常规 6 2 3 2 2 3 4" xfId="21101"/>
    <cellStyle name="常规 6 2 3 2 2 3 5" xfId="24674"/>
    <cellStyle name="常规 6 2 3 2 2 4" xfId="3750"/>
    <cellStyle name="常规 6 2 3 2 2 4 2" xfId="9115"/>
    <cellStyle name="常规 6 2 3 2 2 4 2 2" xfId="15794"/>
    <cellStyle name="常规 6 2 3 2 2 4 2 2 2" xfId="34086"/>
    <cellStyle name="常规 6 2 3 2 2 4 2 3" xfId="21104"/>
    <cellStyle name="常规 6 2 3 2 2 4 2 4" xfId="28300"/>
    <cellStyle name="常规 6 2 3 2 2 4 3" xfId="15793"/>
    <cellStyle name="常规 6 2 3 2 2 4 3 2" xfId="34085"/>
    <cellStyle name="常规 6 2 3 2 2 4 4" xfId="21103"/>
    <cellStyle name="常规 6 2 3 2 2 4 5" xfId="24675"/>
    <cellStyle name="常规 6 2 3 2 2 5" xfId="9112"/>
    <cellStyle name="常规 6 2 3 2 2 5 2" xfId="15795"/>
    <cellStyle name="常规 6 2 3 2 2 5 2 2" xfId="34087"/>
    <cellStyle name="常规 6 2 3 2 2 5 3" xfId="21105"/>
    <cellStyle name="常规 6 2 3 2 2 5 4" xfId="28297"/>
    <cellStyle name="常规 6 2 3 2 2 6" xfId="15788"/>
    <cellStyle name="常规 6 2 3 2 2 6 2" xfId="34080"/>
    <cellStyle name="常规 6 2 3 2 2 7" xfId="21098"/>
    <cellStyle name="常规 6 2 3 2 2 8" xfId="24672"/>
    <cellStyle name="常规 6 2 3 2 3" xfId="3751"/>
    <cellStyle name="常规 6 2 3 2 3 2" xfId="9116"/>
    <cellStyle name="常规 6 2 3 2 3 2 2" xfId="15797"/>
    <cellStyle name="常规 6 2 3 2 3 2 2 2" xfId="34089"/>
    <cellStyle name="常规 6 2 3 2 3 2 3" xfId="21107"/>
    <cellStyle name="常规 6 2 3 2 3 2 4" xfId="28301"/>
    <cellStyle name="常规 6 2 3 2 3 3" xfId="15796"/>
    <cellStyle name="常规 6 2 3 2 3 3 2" xfId="34088"/>
    <cellStyle name="常规 6 2 3 2 3 4" xfId="21106"/>
    <cellStyle name="常规 6 2 3 2 3 5" xfId="24676"/>
    <cellStyle name="常规 6 2 3 2 4" xfId="3752"/>
    <cellStyle name="常规 6 2 3 2 4 2" xfId="9117"/>
    <cellStyle name="常规 6 2 3 2 4 2 2" xfId="15799"/>
    <cellStyle name="常规 6 2 3 2 4 2 2 2" xfId="34091"/>
    <cellStyle name="常规 6 2 3 2 4 2 3" xfId="21109"/>
    <cellStyle name="常规 6 2 3 2 4 2 4" xfId="28302"/>
    <cellStyle name="常规 6 2 3 2 4 3" xfId="15798"/>
    <cellStyle name="常规 6 2 3 2 4 3 2" xfId="34090"/>
    <cellStyle name="常规 6 2 3 2 4 4" xfId="21108"/>
    <cellStyle name="常规 6 2 3 2 4 5" xfId="24677"/>
    <cellStyle name="常规 6 2 3 2 5" xfId="9111"/>
    <cellStyle name="常规 6 2 3 2 5 2" xfId="15800"/>
    <cellStyle name="常规 6 2 3 2 5 2 2" xfId="34092"/>
    <cellStyle name="常规 6 2 3 2 5 3" xfId="21110"/>
    <cellStyle name="常规 6 2 3 2 5 4" xfId="28296"/>
    <cellStyle name="常规 6 2 3 2 6" xfId="15801"/>
    <cellStyle name="常规 6 2 3 2 6 2" xfId="21111"/>
    <cellStyle name="常规 6 2 3 2 6 3" xfId="34093"/>
    <cellStyle name="常规 6 2 3 2 7" xfId="15787"/>
    <cellStyle name="常规 6 2 3 2 7 2" xfId="34079"/>
    <cellStyle name="常规 6 2 3 2 8" xfId="21097"/>
    <cellStyle name="常规 6 2 3 2 9" xfId="24671"/>
    <cellStyle name="常规 6 2 3 3" xfId="3753"/>
    <cellStyle name="常规 6 2 3 3 2" xfId="3754"/>
    <cellStyle name="常规 6 2 3 3 2 2" xfId="3755"/>
    <cellStyle name="常规 6 2 3 3 2 2 2" xfId="9120"/>
    <cellStyle name="常规 6 2 3 3 2 2 2 2" xfId="15805"/>
    <cellStyle name="常规 6 2 3 3 2 2 2 2 2" xfId="34097"/>
    <cellStyle name="常规 6 2 3 3 2 2 2 3" xfId="21115"/>
    <cellStyle name="常规 6 2 3 3 2 2 2 4" xfId="28305"/>
    <cellStyle name="常规 6 2 3 3 2 2 3" xfId="15804"/>
    <cellStyle name="常规 6 2 3 3 2 2 3 2" xfId="34096"/>
    <cellStyle name="常规 6 2 3 3 2 2 4" xfId="21114"/>
    <cellStyle name="常规 6 2 3 3 2 2 5" xfId="24680"/>
    <cellStyle name="常规 6 2 3 3 2 3" xfId="3756"/>
    <cellStyle name="常规 6 2 3 3 2 3 2" xfId="9121"/>
    <cellStyle name="常规 6 2 3 3 2 3 2 2" xfId="15807"/>
    <cellStyle name="常规 6 2 3 3 2 3 2 2 2" xfId="34099"/>
    <cellStyle name="常规 6 2 3 3 2 3 2 3" xfId="21117"/>
    <cellStyle name="常规 6 2 3 3 2 3 2 4" xfId="28306"/>
    <cellStyle name="常规 6 2 3 3 2 3 3" xfId="15806"/>
    <cellStyle name="常规 6 2 3 3 2 3 3 2" xfId="34098"/>
    <cellStyle name="常规 6 2 3 3 2 3 4" xfId="21116"/>
    <cellStyle name="常规 6 2 3 3 2 3 5" xfId="24681"/>
    <cellStyle name="常规 6 2 3 3 2 4" xfId="3757"/>
    <cellStyle name="常规 6 2 3 3 2 4 2" xfId="9122"/>
    <cellStyle name="常规 6 2 3 3 2 4 2 2" xfId="15809"/>
    <cellStyle name="常规 6 2 3 3 2 4 2 2 2" xfId="34101"/>
    <cellStyle name="常规 6 2 3 3 2 4 2 3" xfId="21119"/>
    <cellStyle name="常规 6 2 3 3 2 4 2 4" xfId="28307"/>
    <cellStyle name="常规 6 2 3 3 2 4 3" xfId="15808"/>
    <cellStyle name="常规 6 2 3 3 2 4 3 2" xfId="34100"/>
    <cellStyle name="常规 6 2 3 3 2 4 4" xfId="21118"/>
    <cellStyle name="常规 6 2 3 3 2 4 5" xfId="24682"/>
    <cellStyle name="常规 6 2 3 3 2 5" xfId="9119"/>
    <cellStyle name="常规 6 2 3 3 2 5 2" xfId="15810"/>
    <cellStyle name="常规 6 2 3 3 2 5 2 2" xfId="34102"/>
    <cellStyle name="常规 6 2 3 3 2 5 3" xfId="21120"/>
    <cellStyle name="常规 6 2 3 3 2 5 4" xfId="28304"/>
    <cellStyle name="常规 6 2 3 3 2 6" xfId="15803"/>
    <cellStyle name="常规 6 2 3 3 2 6 2" xfId="34095"/>
    <cellStyle name="常规 6 2 3 3 2 7" xfId="21113"/>
    <cellStyle name="常规 6 2 3 3 2 8" xfId="24679"/>
    <cellStyle name="常规 6 2 3 3 3" xfId="3758"/>
    <cellStyle name="常规 6 2 3 3 3 2" xfId="9123"/>
    <cellStyle name="常规 6 2 3 3 3 2 2" xfId="15812"/>
    <cellStyle name="常规 6 2 3 3 3 2 2 2" xfId="34104"/>
    <cellStyle name="常规 6 2 3 3 3 2 3" xfId="21122"/>
    <cellStyle name="常规 6 2 3 3 3 2 4" xfId="28308"/>
    <cellStyle name="常规 6 2 3 3 3 3" xfId="15811"/>
    <cellStyle name="常规 6 2 3 3 3 3 2" xfId="34103"/>
    <cellStyle name="常规 6 2 3 3 3 4" xfId="21121"/>
    <cellStyle name="常规 6 2 3 3 3 5" xfId="24683"/>
    <cellStyle name="常规 6 2 3 3 4" xfId="3759"/>
    <cellStyle name="常规 6 2 3 3 4 2" xfId="9124"/>
    <cellStyle name="常规 6 2 3 3 4 2 2" xfId="15814"/>
    <cellStyle name="常规 6 2 3 3 4 2 2 2" xfId="34106"/>
    <cellStyle name="常规 6 2 3 3 4 2 3" xfId="21124"/>
    <cellStyle name="常规 6 2 3 3 4 2 4" xfId="28309"/>
    <cellStyle name="常规 6 2 3 3 4 3" xfId="15813"/>
    <cellStyle name="常规 6 2 3 3 4 3 2" xfId="34105"/>
    <cellStyle name="常规 6 2 3 3 4 4" xfId="21123"/>
    <cellStyle name="常规 6 2 3 3 4 5" xfId="24684"/>
    <cellStyle name="常规 6 2 3 3 5" xfId="9118"/>
    <cellStyle name="常规 6 2 3 3 5 2" xfId="15815"/>
    <cellStyle name="常规 6 2 3 3 5 2 2" xfId="34107"/>
    <cellStyle name="常规 6 2 3 3 5 3" xfId="21125"/>
    <cellStyle name="常规 6 2 3 3 5 4" xfId="28303"/>
    <cellStyle name="常规 6 2 3 3 6" xfId="15816"/>
    <cellStyle name="常规 6 2 3 3 6 2" xfId="21126"/>
    <cellStyle name="常规 6 2 3 3 6 3" xfId="34108"/>
    <cellStyle name="常规 6 2 3 3 7" xfId="15802"/>
    <cellStyle name="常规 6 2 3 3 7 2" xfId="34094"/>
    <cellStyle name="常规 6 2 3 3 8" xfId="21112"/>
    <cellStyle name="常规 6 2 3 3 9" xfId="24678"/>
    <cellStyle name="常规 6 2 3 4" xfId="3760"/>
    <cellStyle name="常规 6 2 3 4 2" xfId="3761"/>
    <cellStyle name="常规 6 2 3 4 2 2" xfId="3762"/>
    <cellStyle name="常规 6 2 3 4 2 2 2" xfId="9127"/>
    <cellStyle name="常规 6 2 3 4 2 2 2 2" xfId="15820"/>
    <cellStyle name="常规 6 2 3 4 2 2 2 2 2" xfId="34112"/>
    <cellStyle name="常规 6 2 3 4 2 2 2 3" xfId="21130"/>
    <cellStyle name="常规 6 2 3 4 2 2 2 4" xfId="28312"/>
    <cellStyle name="常规 6 2 3 4 2 2 3" xfId="15819"/>
    <cellStyle name="常规 6 2 3 4 2 2 3 2" xfId="34111"/>
    <cellStyle name="常规 6 2 3 4 2 2 4" xfId="21129"/>
    <cellStyle name="常规 6 2 3 4 2 2 5" xfId="24687"/>
    <cellStyle name="常规 6 2 3 4 2 3" xfId="3763"/>
    <cellStyle name="常规 6 2 3 4 2 3 2" xfId="9128"/>
    <cellStyle name="常规 6 2 3 4 2 3 2 2" xfId="15822"/>
    <cellStyle name="常规 6 2 3 4 2 3 2 2 2" xfId="34114"/>
    <cellStyle name="常规 6 2 3 4 2 3 2 3" xfId="21132"/>
    <cellStyle name="常规 6 2 3 4 2 3 2 4" xfId="28313"/>
    <cellStyle name="常规 6 2 3 4 2 3 3" xfId="15821"/>
    <cellStyle name="常规 6 2 3 4 2 3 3 2" xfId="34113"/>
    <cellStyle name="常规 6 2 3 4 2 3 4" xfId="21131"/>
    <cellStyle name="常规 6 2 3 4 2 3 5" xfId="24688"/>
    <cellStyle name="常规 6 2 3 4 2 4" xfId="3764"/>
    <cellStyle name="常规 6 2 3 4 2 4 2" xfId="9129"/>
    <cellStyle name="常规 6 2 3 4 2 4 2 2" xfId="15824"/>
    <cellStyle name="常规 6 2 3 4 2 4 2 2 2" xfId="34116"/>
    <cellStyle name="常规 6 2 3 4 2 4 2 3" xfId="21134"/>
    <cellStyle name="常规 6 2 3 4 2 4 2 4" xfId="28314"/>
    <cellStyle name="常规 6 2 3 4 2 4 3" xfId="15823"/>
    <cellStyle name="常规 6 2 3 4 2 4 3 2" xfId="34115"/>
    <cellStyle name="常规 6 2 3 4 2 4 4" xfId="21133"/>
    <cellStyle name="常规 6 2 3 4 2 4 5" xfId="24689"/>
    <cellStyle name="常规 6 2 3 4 2 5" xfId="9126"/>
    <cellStyle name="常规 6 2 3 4 2 5 2" xfId="15825"/>
    <cellStyle name="常规 6 2 3 4 2 5 2 2" xfId="34117"/>
    <cellStyle name="常规 6 2 3 4 2 5 3" xfId="21135"/>
    <cellStyle name="常规 6 2 3 4 2 5 4" xfId="28311"/>
    <cellStyle name="常规 6 2 3 4 2 6" xfId="15818"/>
    <cellStyle name="常规 6 2 3 4 2 6 2" xfId="34110"/>
    <cellStyle name="常规 6 2 3 4 2 7" xfId="21128"/>
    <cellStyle name="常规 6 2 3 4 2 8" xfId="24686"/>
    <cellStyle name="常规 6 2 3 4 3" xfId="3765"/>
    <cellStyle name="常规 6 2 3 4 3 2" xfId="9130"/>
    <cellStyle name="常规 6 2 3 4 3 2 2" xfId="15827"/>
    <cellStyle name="常规 6 2 3 4 3 2 2 2" xfId="34119"/>
    <cellStyle name="常规 6 2 3 4 3 2 3" xfId="21137"/>
    <cellStyle name="常规 6 2 3 4 3 2 4" xfId="28315"/>
    <cellStyle name="常规 6 2 3 4 3 3" xfId="15826"/>
    <cellStyle name="常规 6 2 3 4 3 3 2" xfId="34118"/>
    <cellStyle name="常规 6 2 3 4 3 4" xfId="21136"/>
    <cellStyle name="常规 6 2 3 4 3 5" xfId="24690"/>
    <cellStyle name="常规 6 2 3 4 4" xfId="3766"/>
    <cellStyle name="常规 6 2 3 4 4 2" xfId="9131"/>
    <cellStyle name="常规 6 2 3 4 4 2 2" xfId="15829"/>
    <cellStyle name="常规 6 2 3 4 4 2 2 2" xfId="34121"/>
    <cellStyle name="常规 6 2 3 4 4 2 3" xfId="21139"/>
    <cellStyle name="常规 6 2 3 4 4 2 4" xfId="28316"/>
    <cellStyle name="常规 6 2 3 4 4 3" xfId="15828"/>
    <cellStyle name="常规 6 2 3 4 4 3 2" xfId="34120"/>
    <cellStyle name="常规 6 2 3 4 4 4" xfId="21138"/>
    <cellStyle name="常规 6 2 3 4 4 5" xfId="24691"/>
    <cellStyle name="常规 6 2 3 4 5" xfId="9125"/>
    <cellStyle name="常规 6 2 3 4 5 2" xfId="15830"/>
    <cellStyle name="常规 6 2 3 4 5 2 2" xfId="34122"/>
    <cellStyle name="常规 6 2 3 4 5 3" xfId="21140"/>
    <cellStyle name="常规 6 2 3 4 5 4" xfId="28310"/>
    <cellStyle name="常规 6 2 3 4 6" xfId="15831"/>
    <cellStyle name="常规 6 2 3 4 6 2" xfId="21141"/>
    <cellStyle name="常规 6 2 3 4 6 3" xfId="34123"/>
    <cellStyle name="常规 6 2 3 4 7" xfId="15817"/>
    <cellStyle name="常规 6 2 3 4 7 2" xfId="34109"/>
    <cellStyle name="常规 6 2 3 4 8" xfId="21127"/>
    <cellStyle name="常规 6 2 3 4 9" xfId="24685"/>
    <cellStyle name="常规 6 2 3 5" xfId="3767"/>
    <cellStyle name="常规 6 2 3 5 2" xfId="3768"/>
    <cellStyle name="常规 6 2 3 5 2 2" xfId="9133"/>
    <cellStyle name="常规 6 2 3 5 2 2 2" xfId="15834"/>
    <cellStyle name="常规 6 2 3 5 2 2 2 2" xfId="34126"/>
    <cellStyle name="常规 6 2 3 5 2 2 3" xfId="21144"/>
    <cellStyle name="常规 6 2 3 5 2 2 4" xfId="28318"/>
    <cellStyle name="常规 6 2 3 5 2 3" xfId="15833"/>
    <cellStyle name="常规 6 2 3 5 2 3 2" xfId="34125"/>
    <cellStyle name="常规 6 2 3 5 2 4" xfId="21143"/>
    <cellStyle name="常规 6 2 3 5 2 5" xfId="24693"/>
    <cellStyle name="常规 6 2 3 5 3" xfId="3769"/>
    <cellStyle name="常规 6 2 3 5 3 2" xfId="9134"/>
    <cellStyle name="常规 6 2 3 5 3 2 2" xfId="15836"/>
    <cellStyle name="常规 6 2 3 5 3 2 2 2" xfId="34128"/>
    <cellStyle name="常规 6 2 3 5 3 2 3" xfId="21146"/>
    <cellStyle name="常规 6 2 3 5 3 2 4" xfId="28319"/>
    <cellStyle name="常规 6 2 3 5 3 3" xfId="15835"/>
    <cellStyle name="常规 6 2 3 5 3 3 2" xfId="34127"/>
    <cellStyle name="常规 6 2 3 5 3 4" xfId="21145"/>
    <cellStyle name="常规 6 2 3 5 3 5" xfId="24694"/>
    <cellStyle name="常规 6 2 3 5 4" xfId="3770"/>
    <cellStyle name="常规 6 2 3 5 4 2" xfId="9135"/>
    <cellStyle name="常规 6 2 3 5 4 2 2" xfId="15838"/>
    <cellStyle name="常规 6 2 3 5 4 2 2 2" xfId="34130"/>
    <cellStyle name="常规 6 2 3 5 4 2 3" xfId="21148"/>
    <cellStyle name="常规 6 2 3 5 4 2 4" xfId="28320"/>
    <cellStyle name="常规 6 2 3 5 4 3" xfId="15837"/>
    <cellStyle name="常规 6 2 3 5 4 3 2" xfId="34129"/>
    <cellStyle name="常规 6 2 3 5 4 4" xfId="21147"/>
    <cellStyle name="常规 6 2 3 5 4 5" xfId="24695"/>
    <cellStyle name="常规 6 2 3 5 5" xfId="9132"/>
    <cellStyle name="常规 6 2 3 5 5 2" xfId="15839"/>
    <cellStyle name="常规 6 2 3 5 5 2 2" xfId="34131"/>
    <cellStyle name="常规 6 2 3 5 5 3" xfId="21149"/>
    <cellStyle name="常规 6 2 3 5 5 4" xfId="28317"/>
    <cellStyle name="常规 6 2 3 5 6" xfId="15832"/>
    <cellStyle name="常规 6 2 3 5 6 2" xfId="34124"/>
    <cellStyle name="常规 6 2 3 5 7" xfId="21142"/>
    <cellStyle name="常规 6 2 3 5 8" xfId="24692"/>
    <cellStyle name="常规 6 2 3 6" xfId="3771"/>
    <cellStyle name="常规 6 2 3 6 2" xfId="9136"/>
    <cellStyle name="常规 6 2 3 6 2 2" xfId="15841"/>
    <cellStyle name="常规 6 2 3 6 2 2 2" xfId="34133"/>
    <cellStyle name="常规 6 2 3 6 2 3" xfId="21151"/>
    <cellStyle name="常规 6 2 3 6 2 4" xfId="28321"/>
    <cellStyle name="常规 6 2 3 6 3" xfId="15840"/>
    <cellStyle name="常规 6 2 3 6 3 2" xfId="34132"/>
    <cellStyle name="常规 6 2 3 6 4" xfId="21150"/>
    <cellStyle name="常规 6 2 3 6 5" xfId="24696"/>
    <cellStyle name="常规 6 2 3 7" xfId="3772"/>
    <cellStyle name="常规 6 2 3 7 2" xfId="9137"/>
    <cellStyle name="常规 6 2 3 7 2 2" xfId="15843"/>
    <cellStyle name="常规 6 2 3 7 2 2 2" xfId="34135"/>
    <cellStyle name="常规 6 2 3 7 2 3" xfId="21153"/>
    <cellStyle name="常规 6 2 3 7 2 4" xfId="28322"/>
    <cellStyle name="常规 6 2 3 7 3" xfId="15842"/>
    <cellStyle name="常规 6 2 3 7 3 2" xfId="34134"/>
    <cellStyle name="常规 6 2 3 7 4" xfId="21152"/>
    <cellStyle name="常规 6 2 3 7 5" xfId="24697"/>
    <cellStyle name="常规 6 2 3 8" xfId="9110"/>
    <cellStyle name="常规 6 2 3 8 2" xfId="15844"/>
    <cellStyle name="常规 6 2 3 8 2 2" xfId="34136"/>
    <cellStyle name="常规 6 2 3 8 3" xfId="21154"/>
    <cellStyle name="常规 6 2 3 8 4" xfId="28295"/>
    <cellStyle name="常规 6 2 3 9" xfId="15845"/>
    <cellStyle name="常规 6 2 3 9 2" xfId="21155"/>
    <cellStyle name="常规 6 2 3 9 3" xfId="34137"/>
    <cellStyle name="常规 6 2 4" xfId="3773"/>
    <cellStyle name="常规 6 2 4 10" xfId="15846"/>
    <cellStyle name="常规 6 2 4 10 2" xfId="34138"/>
    <cellStyle name="常规 6 2 4 11" xfId="21156"/>
    <cellStyle name="常规 6 2 4 12" xfId="24698"/>
    <cellStyle name="常规 6 2 4 2" xfId="3774"/>
    <cellStyle name="常规 6 2 4 2 2" xfId="3775"/>
    <cellStyle name="常规 6 2 4 2 2 2" xfId="3776"/>
    <cellStyle name="常规 6 2 4 2 2 2 2" xfId="9141"/>
    <cellStyle name="常规 6 2 4 2 2 2 2 2" xfId="15850"/>
    <cellStyle name="常规 6 2 4 2 2 2 2 2 2" xfId="34142"/>
    <cellStyle name="常规 6 2 4 2 2 2 2 3" xfId="21160"/>
    <cellStyle name="常规 6 2 4 2 2 2 2 4" xfId="28326"/>
    <cellStyle name="常规 6 2 4 2 2 2 3" xfId="15849"/>
    <cellStyle name="常规 6 2 4 2 2 2 3 2" xfId="34141"/>
    <cellStyle name="常规 6 2 4 2 2 2 4" xfId="21159"/>
    <cellStyle name="常规 6 2 4 2 2 2 5" xfId="24701"/>
    <cellStyle name="常规 6 2 4 2 2 3" xfId="3777"/>
    <cellStyle name="常规 6 2 4 2 2 3 2" xfId="9142"/>
    <cellStyle name="常规 6 2 4 2 2 3 2 2" xfId="15852"/>
    <cellStyle name="常规 6 2 4 2 2 3 2 2 2" xfId="34144"/>
    <cellStyle name="常规 6 2 4 2 2 3 2 3" xfId="21162"/>
    <cellStyle name="常规 6 2 4 2 2 3 2 4" xfId="28327"/>
    <cellStyle name="常规 6 2 4 2 2 3 3" xfId="15851"/>
    <cellStyle name="常规 6 2 4 2 2 3 3 2" xfId="34143"/>
    <cellStyle name="常规 6 2 4 2 2 3 4" xfId="21161"/>
    <cellStyle name="常规 6 2 4 2 2 3 5" xfId="24702"/>
    <cellStyle name="常规 6 2 4 2 2 4" xfId="3778"/>
    <cellStyle name="常规 6 2 4 2 2 4 2" xfId="9143"/>
    <cellStyle name="常规 6 2 4 2 2 4 2 2" xfId="15854"/>
    <cellStyle name="常规 6 2 4 2 2 4 2 2 2" xfId="34146"/>
    <cellStyle name="常规 6 2 4 2 2 4 2 3" xfId="21164"/>
    <cellStyle name="常规 6 2 4 2 2 4 2 4" xfId="28328"/>
    <cellStyle name="常规 6 2 4 2 2 4 3" xfId="15853"/>
    <cellStyle name="常规 6 2 4 2 2 4 3 2" xfId="34145"/>
    <cellStyle name="常规 6 2 4 2 2 4 4" xfId="21163"/>
    <cellStyle name="常规 6 2 4 2 2 4 5" xfId="24703"/>
    <cellStyle name="常规 6 2 4 2 2 5" xfId="9140"/>
    <cellStyle name="常规 6 2 4 2 2 5 2" xfId="15855"/>
    <cellStyle name="常规 6 2 4 2 2 5 2 2" xfId="34147"/>
    <cellStyle name="常规 6 2 4 2 2 5 3" xfId="21165"/>
    <cellStyle name="常规 6 2 4 2 2 5 4" xfId="28325"/>
    <cellStyle name="常规 6 2 4 2 2 6" xfId="15848"/>
    <cellStyle name="常规 6 2 4 2 2 6 2" xfId="34140"/>
    <cellStyle name="常规 6 2 4 2 2 7" xfId="21158"/>
    <cellStyle name="常规 6 2 4 2 2 8" xfId="24700"/>
    <cellStyle name="常规 6 2 4 2 3" xfId="3779"/>
    <cellStyle name="常规 6 2 4 2 3 2" xfId="9144"/>
    <cellStyle name="常规 6 2 4 2 3 2 2" xfId="15857"/>
    <cellStyle name="常规 6 2 4 2 3 2 2 2" xfId="34149"/>
    <cellStyle name="常规 6 2 4 2 3 2 3" xfId="21167"/>
    <cellStyle name="常规 6 2 4 2 3 2 4" xfId="28329"/>
    <cellStyle name="常规 6 2 4 2 3 3" xfId="15856"/>
    <cellStyle name="常规 6 2 4 2 3 3 2" xfId="34148"/>
    <cellStyle name="常规 6 2 4 2 3 4" xfId="21166"/>
    <cellStyle name="常规 6 2 4 2 3 5" xfId="24704"/>
    <cellStyle name="常规 6 2 4 2 4" xfId="3780"/>
    <cellStyle name="常规 6 2 4 2 4 2" xfId="9145"/>
    <cellStyle name="常规 6 2 4 2 4 2 2" xfId="15859"/>
    <cellStyle name="常规 6 2 4 2 4 2 2 2" xfId="34151"/>
    <cellStyle name="常规 6 2 4 2 4 2 3" xfId="21169"/>
    <cellStyle name="常规 6 2 4 2 4 2 4" xfId="28330"/>
    <cellStyle name="常规 6 2 4 2 4 3" xfId="15858"/>
    <cellStyle name="常规 6 2 4 2 4 3 2" xfId="34150"/>
    <cellStyle name="常规 6 2 4 2 4 4" xfId="21168"/>
    <cellStyle name="常规 6 2 4 2 4 5" xfId="24705"/>
    <cellStyle name="常规 6 2 4 2 5" xfId="9139"/>
    <cellStyle name="常规 6 2 4 2 5 2" xfId="15860"/>
    <cellStyle name="常规 6 2 4 2 5 2 2" xfId="34152"/>
    <cellStyle name="常规 6 2 4 2 5 3" xfId="21170"/>
    <cellStyle name="常规 6 2 4 2 5 4" xfId="28324"/>
    <cellStyle name="常规 6 2 4 2 6" xfId="15861"/>
    <cellStyle name="常规 6 2 4 2 6 2" xfId="21171"/>
    <cellStyle name="常规 6 2 4 2 6 3" xfId="34153"/>
    <cellStyle name="常规 6 2 4 2 7" xfId="15847"/>
    <cellStyle name="常规 6 2 4 2 7 2" xfId="34139"/>
    <cellStyle name="常规 6 2 4 2 8" xfId="21157"/>
    <cellStyle name="常规 6 2 4 2 9" xfId="24699"/>
    <cellStyle name="常规 6 2 4 3" xfId="3781"/>
    <cellStyle name="常规 6 2 4 3 2" xfId="3782"/>
    <cellStyle name="常规 6 2 4 3 2 2" xfId="3783"/>
    <cellStyle name="常规 6 2 4 3 2 2 2" xfId="9148"/>
    <cellStyle name="常规 6 2 4 3 2 2 2 2" xfId="15865"/>
    <cellStyle name="常规 6 2 4 3 2 2 2 2 2" xfId="34157"/>
    <cellStyle name="常规 6 2 4 3 2 2 2 3" xfId="21175"/>
    <cellStyle name="常规 6 2 4 3 2 2 2 4" xfId="28333"/>
    <cellStyle name="常规 6 2 4 3 2 2 3" xfId="15864"/>
    <cellStyle name="常规 6 2 4 3 2 2 3 2" xfId="34156"/>
    <cellStyle name="常规 6 2 4 3 2 2 4" xfId="21174"/>
    <cellStyle name="常规 6 2 4 3 2 2 5" xfId="24708"/>
    <cellStyle name="常规 6 2 4 3 2 3" xfId="3784"/>
    <cellStyle name="常规 6 2 4 3 2 3 2" xfId="9149"/>
    <cellStyle name="常规 6 2 4 3 2 3 2 2" xfId="15867"/>
    <cellStyle name="常规 6 2 4 3 2 3 2 2 2" xfId="34159"/>
    <cellStyle name="常规 6 2 4 3 2 3 2 3" xfId="21177"/>
    <cellStyle name="常规 6 2 4 3 2 3 2 4" xfId="28334"/>
    <cellStyle name="常规 6 2 4 3 2 3 3" xfId="15866"/>
    <cellStyle name="常规 6 2 4 3 2 3 3 2" xfId="34158"/>
    <cellStyle name="常规 6 2 4 3 2 3 4" xfId="21176"/>
    <cellStyle name="常规 6 2 4 3 2 3 5" xfId="24709"/>
    <cellStyle name="常规 6 2 4 3 2 4" xfId="3785"/>
    <cellStyle name="常规 6 2 4 3 2 4 2" xfId="9150"/>
    <cellStyle name="常规 6 2 4 3 2 4 2 2" xfId="15869"/>
    <cellStyle name="常规 6 2 4 3 2 4 2 2 2" xfId="34161"/>
    <cellStyle name="常规 6 2 4 3 2 4 2 3" xfId="21179"/>
    <cellStyle name="常规 6 2 4 3 2 4 2 4" xfId="28335"/>
    <cellStyle name="常规 6 2 4 3 2 4 3" xfId="15868"/>
    <cellStyle name="常规 6 2 4 3 2 4 3 2" xfId="34160"/>
    <cellStyle name="常规 6 2 4 3 2 4 4" xfId="21178"/>
    <cellStyle name="常规 6 2 4 3 2 4 5" xfId="24710"/>
    <cellStyle name="常规 6 2 4 3 2 5" xfId="9147"/>
    <cellStyle name="常规 6 2 4 3 2 5 2" xfId="15870"/>
    <cellStyle name="常规 6 2 4 3 2 5 2 2" xfId="34162"/>
    <cellStyle name="常规 6 2 4 3 2 5 3" xfId="21180"/>
    <cellStyle name="常规 6 2 4 3 2 5 4" xfId="28332"/>
    <cellStyle name="常规 6 2 4 3 2 6" xfId="15863"/>
    <cellStyle name="常规 6 2 4 3 2 6 2" xfId="34155"/>
    <cellStyle name="常规 6 2 4 3 2 7" xfId="21173"/>
    <cellStyle name="常规 6 2 4 3 2 8" xfId="24707"/>
    <cellStyle name="常规 6 2 4 3 3" xfId="3786"/>
    <cellStyle name="常规 6 2 4 3 3 2" xfId="9151"/>
    <cellStyle name="常规 6 2 4 3 3 2 2" xfId="15872"/>
    <cellStyle name="常规 6 2 4 3 3 2 2 2" xfId="34164"/>
    <cellStyle name="常规 6 2 4 3 3 2 3" xfId="21182"/>
    <cellStyle name="常规 6 2 4 3 3 2 4" xfId="28336"/>
    <cellStyle name="常规 6 2 4 3 3 3" xfId="15871"/>
    <cellStyle name="常规 6 2 4 3 3 3 2" xfId="34163"/>
    <cellStyle name="常规 6 2 4 3 3 4" xfId="21181"/>
    <cellStyle name="常规 6 2 4 3 3 5" xfId="24711"/>
    <cellStyle name="常规 6 2 4 3 4" xfId="3787"/>
    <cellStyle name="常规 6 2 4 3 4 2" xfId="9152"/>
    <cellStyle name="常规 6 2 4 3 4 2 2" xfId="15874"/>
    <cellStyle name="常规 6 2 4 3 4 2 2 2" xfId="34166"/>
    <cellStyle name="常规 6 2 4 3 4 2 3" xfId="21184"/>
    <cellStyle name="常规 6 2 4 3 4 2 4" xfId="28337"/>
    <cellStyle name="常规 6 2 4 3 4 3" xfId="15873"/>
    <cellStyle name="常规 6 2 4 3 4 3 2" xfId="34165"/>
    <cellStyle name="常规 6 2 4 3 4 4" xfId="21183"/>
    <cellStyle name="常规 6 2 4 3 4 5" xfId="24712"/>
    <cellStyle name="常规 6 2 4 3 5" xfId="9146"/>
    <cellStyle name="常规 6 2 4 3 5 2" xfId="15875"/>
    <cellStyle name="常规 6 2 4 3 5 2 2" xfId="34167"/>
    <cellStyle name="常规 6 2 4 3 5 3" xfId="21185"/>
    <cellStyle name="常规 6 2 4 3 5 4" xfId="28331"/>
    <cellStyle name="常规 6 2 4 3 6" xfId="15876"/>
    <cellStyle name="常规 6 2 4 3 6 2" xfId="21186"/>
    <cellStyle name="常规 6 2 4 3 6 3" xfId="34168"/>
    <cellStyle name="常规 6 2 4 3 7" xfId="15862"/>
    <cellStyle name="常规 6 2 4 3 7 2" xfId="34154"/>
    <cellStyle name="常规 6 2 4 3 8" xfId="21172"/>
    <cellStyle name="常规 6 2 4 3 9" xfId="24706"/>
    <cellStyle name="常规 6 2 4 4" xfId="3788"/>
    <cellStyle name="常规 6 2 4 4 2" xfId="3789"/>
    <cellStyle name="常规 6 2 4 4 2 2" xfId="3790"/>
    <cellStyle name="常规 6 2 4 4 2 2 2" xfId="9155"/>
    <cellStyle name="常规 6 2 4 4 2 2 2 2" xfId="15880"/>
    <cellStyle name="常规 6 2 4 4 2 2 2 2 2" xfId="34172"/>
    <cellStyle name="常规 6 2 4 4 2 2 2 3" xfId="21190"/>
    <cellStyle name="常规 6 2 4 4 2 2 2 4" xfId="28340"/>
    <cellStyle name="常规 6 2 4 4 2 2 3" xfId="15879"/>
    <cellStyle name="常规 6 2 4 4 2 2 3 2" xfId="34171"/>
    <cellStyle name="常规 6 2 4 4 2 2 4" xfId="21189"/>
    <cellStyle name="常规 6 2 4 4 2 2 5" xfId="24715"/>
    <cellStyle name="常规 6 2 4 4 2 3" xfId="3791"/>
    <cellStyle name="常规 6 2 4 4 2 3 2" xfId="9156"/>
    <cellStyle name="常规 6 2 4 4 2 3 2 2" xfId="15882"/>
    <cellStyle name="常规 6 2 4 4 2 3 2 2 2" xfId="34174"/>
    <cellStyle name="常规 6 2 4 4 2 3 2 3" xfId="21192"/>
    <cellStyle name="常规 6 2 4 4 2 3 2 4" xfId="28341"/>
    <cellStyle name="常规 6 2 4 4 2 3 3" xfId="15881"/>
    <cellStyle name="常规 6 2 4 4 2 3 3 2" xfId="34173"/>
    <cellStyle name="常规 6 2 4 4 2 3 4" xfId="21191"/>
    <cellStyle name="常规 6 2 4 4 2 3 5" xfId="24716"/>
    <cellStyle name="常规 6 2 4 4 2 4" xfId="3792"/>
    <cellStyle name="常规 6 2 4 4 2 4 2" xfId="9157"/>
    <cellStyle name="常规 6 2 4 4 2 4 2 2" xfId="15884"/>
    <cellStyle name="常规 6 2 4 4 2 4 2 2 2" xfId="34176"/>
    <cellStyle name="常规 6 2 4 4 2 4 2 3" xfId="21194"/>
    <cellStyle name="常规 6 2 4 4 2 4 2 4" xfId="28342"/>
    <cellStyle name="常规 6 2 4 4 2 4 3" xfId="15883"/>
    <cellStyle name="常规 6 2 4 4 2 4 3 2" xfId="34175"/>
    <cellStyle name="常规 6 2 4 4 2 4 4" xfId="21193"/>
    <cellStyle name="常规 6 2 4 4 2 4 5" xfId="24717"/>
    <cellStyle name="常规 6 2 4 4 2 5" xfId="9154"/>
    <cellStyle name="常规 6 2 4 4 2 5 2" xfId="15885"/>
    <cellStyle name="常规 6 2 4 4 2 5 2 2" xfId="34177"/>
    <cellStyle name="常规 6 2 4 4 2 5 3" xfId="21195"/>
    <cellStyle name="常规 6 2 4 4 2 5 4" xfId="28339"/>
    <cellStyle name="常规 6 2 4 4 2 6" xfId="15878"/>
    <cellStyle name="常规 6 2 4 4 2 6 2" xfId="34170"/>
    <cellStyle name="常规 6 2 4 4 2 7" xfId="21188"/>
    <cellStyle name="常规 6 2 4 4 2 8" xfId="24714"/>
    <cellStyle name="常规 6 2 4 4 3" xfId="3793"/>
    <cellStyle name="常规 6 2 4 4 3 2" xfId="9158"/>
    <cellStyle name="常规 6 2 4 4 3 2 2" xfId="15887"/>
    <cellStyle name="常规 6 2 4 4 3 2 2 2" xfId="34179"/>
    <cellStyle name="常规 6 2 4 4 3 2 3" xfId="21197"/>
    <cellStyle name="常规 6 2 4 4 3 2 4" xfId="28343"/>
    <cellStyle name="常规 6 2 4 4 3 3" xfId="15886"/>
    <cellStyle name="常规 6 2 4 4 3 3 2" xfId="34178"/>
    <cellStyle name="常规 6 2 4 4 3 4" xfId="21196"/>
    <cellStyle name="常规 6 2 4 4 3 5" xfId="24718"/>
    <cellStyle name="常规 6 2 4 4 4" xfId="3794"/>
    <cellStyle name="常规 6 2 4 4 4 2" xfId="9159"/>
    <cellStyle name="常规 6 2 4 4 4 2 2" xfId="15889"/>
    <cellStyle name="常规 6 2 4 4 4 2 2 2" xfId="34181"/>
    <cellStyle name="常规 6 2 4 4 4 2 3" xfId="21199"/>
    <cellStyle name="常规 6 2 4 4 4 2 4" xfId="28344"/>
    <cellStyle name="常规 6 2 4 4 4 3" xfId="15888"/>
    <cellStyle name="常规 6 2 4 4 4 3 2" xfId="34180"/>
    <cellStyle name="常规 6 2 4 4 4 4" xfId="21198"/>
    <cellStyle name="常规 6 2 4 4 4 5" xfId="24719"/>
    <cellStyle name="常规 6 2 4 4 5" xfId="9153"/>
    <cellStyle name="常规 6 2 4 4 5 2" xfId="15890"/>
    <cellStyle name="常规 6 2 4 4 5 2 2" xfId="34182"/>
    <cellStyle name="常规 6 2 4 4 5 3" xfId="21200"/>
    <cellStyle name="常规 6 2 4 4 5 4" xfId="28338"/>
    <cellStyle name="常规 6 2 4 4 6" xfId="15891"/>
    <cellStyle name="常规 6 2 4 4 6 2" xfId="21201"/>
    <cellStyle name="常规 6 2 4 4 6 3" xfId="34183"/>
    <cellStyle name="常规 6 2 4 4 7" xfId="15877"/>
    <cellStyle name="常规 6 2 4 4 7 2" xfId="34169"/>
    <cellStyle name="常规 6 2 4 4 8" xfId="21187"/>
    <cellStyle name="常规 6 2 4 4 9" xfId="24713"/>
    <cellStyle name="常规 6 2 4 5" xfId="3795"/>
    <cellStyle name="常规 6 2 4 5 2" xfId="3796"/>
    <cellStyle name="常规 6 2 4 5 2 2" xfId="9161"/>
    <cellStyle name="常规 6 2 4 5 2 2 2" xfId="15894"/>
    <cellStyle name="常规 6 2 4 5 2 2 2 2" xfId="34186"/>
    <cellStyle name="常规 6 2 4 5 2 2 3" xfId="21204"/>
    <cellStyle name="常规 6 2 4 5 2 2 4" xfId="28346"/>
    <cellStyle name="常规 6 2 4 5 2 3" xfId="15893"/>
    <cellStyle name="常规 6 2 4 5 2 3 2" xfId="34185"/>
    <cellStyle name="常规 6 2 4 5 2 4" xfId="21203"/>
    <cellStyle name="常规 6 2 4 5 2 5" xfId="24721"/>
    <cellStyle name="常规 6 2 4 5 3" xfId="3797"/>
    <cellStyle name="常规 6 2 4 5 3 2" xfId="9162"/>
    <cellStyle name="常规 6 2 4 5 3 2 2" xfId="15896"/>
    <cellStyle name="常规 6 2 4 5 3 2 2 2" xfId="34188"/>
    <cellStyle name="常规 6 2 4 5 3 2 3" xfId="21206"/>
    <cellStyle name="常规 6 2 4 5 3 2 4" xfId="28347"/>
    <cellStyle name="常规 6 2 4 5 3 3" xfId="15895"/>
    <cellStyle name="常规 6 2 4 5 3 3 2" xfId="34187"/>
    <cellStyle name="常规 6 2 4 5 3 4" xfId="21205"/>
    <cellStyle name="常规 6 2 4 5 3 5" xfId="24722"/>
    <cellStyle name="常规 6 2 4 5 4" xfId="3798"/>
    <cellStyle name="常规 6 2 4 5 4 2" xfId="9163"/>
    <cellStyle name="常规 6 2 4 5 4 2 2" xfId="15898"/>
    <cellStyle name="常规 6 2 4 5 4 2 2 2" xfId="34190"/>
    <cellStyle name="常规 6 2 4 5 4 2 3" xfId="21208"/>
    <cellStyle name="常规 6 2 4 5 4 2 4" xfId="28348"/>
    <cellStyle name="常规 6 2 4 5 4 3" xfId="15897"/>
    <cellStyle name="常规 6 2 4 5 4 3 2" xfId="34189"/>
    <cellStyle name="常规 6 2 4 5 4 4" xfId="21207"/>
    <cellStyle name="常规 6 2 4 5 4 5" xfId="24723"/>
    <cellStyle name="常规 6 2 4 5 5" xfId="9160"/>
    <cellStyle name="常规 6 2 4 5 5 2" xfId="15899"/>
    <cellStyle name="常规 6 2 4 5 5 2 2" xfId="34191"/>
    <cellStyle name="常规 6 2 4 5 5 3" xfId="21209"/>
    <cellStyle name="常规 6 2 4 5 5 4" xfId="28345"/>
    <cellStyle name="常规 6 2 4 5 6" xfId="15892"/>
    <cellStyle name="常规 6 2 4 5 6 2" xfId="34184"/>
    <cellStyle name="常规 6 2 4 5 7" xfId="21202"/>
    <cellStyle name="常规 6 2 4 5 8" xfId="24720"/>
    <cellStyle name="常规 6 2 4 6" xfId="3799"/>
    <cellStyle name="常规 6 2 4 6 2" xfId="9164"/>
    <cellStyle name="常规 6 2 4 6 2 2" xfId="15901"/>
    <cellStyle name="常规 6 2 4 6 2 2 2" xfId="34193"/>
    <cellStyle name="常规 6 2 4 6 2 3" xfId="21211"/>
    <cellStyle name="常规 6 2 4 6 2 4" xfId="28349"/>
    <cellStyle name="常规 6 2 4 6 3" xfId="15900"/>
    <cellStyle name="常规 6 2 4 6 3 2" xfId="34192"/>
    <cellStyle name="常规 6 2 4 6 4" xfId="21210"/>
    <cellStyle name="常规 6 2 4 6 5" xfId="24724"/>
    <cellStyle name="常规 6 2 4 7" xfId="3800"/>
    <cellStyle name="常规 6 2 4 7 2" xfId="9165"/>
    <cellStyle name="常规 6 2 4 7 2 2" xfId="15903"/>
    <cellStyle name="常规 6 2 4 7 2 2 2" xfId="34195"/>
    <cellStyle name="常规 6 2 4 7 2 3" xfId="21213"/>
    <cellStyle name="常规 6 2 4 7 2 4" xfId="28350"/>
    <cellStyle name="常规 6 2 4 7 3" xfId="15902"/>
    <cellStyle name="常规 6 2 4 7 3 2" xfId="34194"/>
    <cellStyle name="常规 6 2 4 7 4" xfId="21212"/>
    <cellStyle name="常规 6 2 4 7 5" xfId="24725"/>
    <cellStyle name="常规 6 2 4 8" xfId="9138"/>
    <cellStyle name="常规 6 2 4 8 2" xfId="15904"/>
    <cellStyle name="常规 6 2 4 8 2 2" xfId="34196"/>
    <cellStyle name="常规 6 2 4 8 3" xfId="21214"/>
    <cellStyle name="常规 6 2 4 8 4" xfId="28323"/>
    <cellStyle name="常规 6 2 4 9" xfId="15905"/>
    <cellStyle name="常规 6 2 4 9 2" xfId="21215"/>
    <cellStyle name="常规 6 2 4 9 3" xfId="34197"/>
    <cellStyle name="常规 6 2 5" xfId="3801"/>
    <cellStyle name="常规 6 2 5 10" xfId="15906"/>
    <cellStyle name="常规 6 2 5 10 2" xfId="34198"/>
    <cellStyle name="常规 6 2 5 11" xfId="21216"/>
    <cellStyle name="常规 6 2 5 12" xfId="24726"/>
    <cellStyle name="常规 6 2 5 2" xfId="3802"/>
    <cellStyle name="常规 6 2 5 2 2" xfId="3803"/>
    <cellStyle name="常规 6 2 5 2 2 2" xfId="9168"/>
    <cellStyle name="常规 6 2 5 2 2 2 2" xfId="15909"/>
    <cellStyle name="常规 6 2 5 2 2 2 2 2" xfId="34201"/>
    <cellStyle name="常规 6 2 5 2 2 2 3" xfId="21219"/>
    <cellStyle name="常规 6 2 5 2 2 2 4" xfId="28353"/>
    <cellStyle name="常规 6 2 5 2 2 3" xfId="15908"/>
    <cellStyle name="常规 6 2 5 2 2 3 2" xfId="34200"/>
    <cellStyle name="常规 6 2 5 2 2 4" xfId="21218"/>
    <cellStyle name="常规 6 2 5 2 2 5" xfId="24728"/>
    <cellStyle name="常规 6 2 5 2 3" xfId="9167"/>
    <cellStyle name="常规 6 2 5 2 3 2" xfId="15910"/>
    <cellStyle name="常规 6 2 5 2 3 2 2" xfId="34202"/>
    <cellStyle name="常规 6 2 5 2 3 3" xfId="21220"/>
    <cellStyle name="常规 6 2 5 2 3 4" xfId="28352"/>
    <cellStyle name="常规 6 2 5 2 4" xfId="15911"/>
    <cellStyle name="常规 6 2 5 2 4 2" xfId="21221"/>
    <cellStyle name="常规 6 2 5 2 4 3" xfId="34203"/>
    <cellStyle name="常规 6 2 5 2 5" xfId="15907"/>
    <cellStyle name="常规 6 2 5 2 5 2" xfId="34199"/>
    <cellStyle name="常规 6 2 5 2 6" xfId="21217"/>
    <cellStyle name="常规 6 2 5 2 7" xfId="24727"/>
    <cellStyle name="常规 6 2 5 3" xfId="3804"/>
    <cellStyle name="常规 6 2 5 3 2" xfId="3805"/>
    <cellStyle name="常规 6 2 5 3 2 2" xfId="9170"/>
    <cellStyle name="常规 6 2 5 3 2 2 2" xfId="15914"/>
    <cellStyle name="常规 6 2 5 3 2 2 2 2" xfId="34206"/>
    <cellStyle name="常规 6 2 5 3 2 2 3" xfId="21224"/>
    <cellStyle name="常规 6 2 5 3 2 2 4" xfId="28355"/>
    <cellStyle name="常规 6 2 5 3 2 3" xfId="15913"/>
    <cellStyle name="常规 6 2 5 3 2 3 2" xfId="34205"/>
    <cellStyle name="常规 6 2 5 3 2 4" xfId="21223"/>
    <cellStyle name="常规 6 2 5 3 2 5" xfId="24730"/>
    <cellStyle name="常规 6 2 5 3 3" xfId="9169"/>
    <cellStyle name="常规 6 2 5 3 3 2" xfId="15915"/>
    <cellStyle name="常规 6 2 5 3 3 2 2" xfId="34207"/>
    <cellStyle name="常规 6 2 5 3 3 3" xfId="21225"/>
    <cellStyle name="常规 6 2 5 3 3 4" xfId="28354"/>
    <cellStyle name="常规 6 2 5 3 4" xfId="15916"/>
    <cellStyle name="常规 6 2 5 3 4 2" xfId="21226"/>
    <cellStyle name="常规 6 2 5 3 4 3" xfId="34208"/>
    <cellStyle name="常规 6 2 5 3 5" xfId="15912"/>
    <cellStyle name="常规 6 2 5 3 5 2" xfId="34204"/>
    <cellStyle name="常规 6 2 5 3 6" xfId="21222"/>
    <cellStyle name="常规 6 2 5 3 7" xfId="24729"/>
    <cellStyle name="常规 6 2 5 4" xfId="3806"/>
    <cellStyle name="常规 6 2 5 4 2" xfId="3807"/>
    <cellStyle name="常规 6 2 5 4 2 2" xfId="3808"/>
    <cellStyle name="常规 6 2 5 4 2 2 2" xfId="9173"/>
    <cellStyle name="常规 6 2 5 4 2 2 2 2" xfId="15920"/>
    <cellStyle name="常规 6 2 5 4 2 2 2 2 2" xfId="34212"/>
    <cellStyle name="常规 6 2 5 4 2 2 2 3" xfId="21230"/>
    <cellStyle name="常规 6 2 5 4 2 2 2 4" xfId="28358"/>
    <cellStyle name="常规 6 2 5 4 2 2 3" xfId="15919"/>
    <cellStyle name="常规 6 2 5 4 2 2 3 2" xfId="34211"/>
    <cellStyle name="常规 6 2 5 4 2 2 4" xfId="21229"/>
    <cellStyle name="常规 6 2 5 4 2 2 5" xfId="24733"/>
    <cellStyle name="常规 6 2 5 4 2 3" xfId="3809"/>
    <cellStyle name="常规 6 2 5 4 2 3 2" xfId="9174"/>
    <cellStyle name="常规 6 2 5 4 2 3 2 2" xfId="15922"/>
    <cellStyle name="常规 6 2 5 4 2 3 2 2 2" xfId="34214"/>
    <cellStyle name="常规 6 2 5 4 2 3 2 3" xfId="21232"/>
    <cellStyle name="常规 6 2 5 4 2 3 2 4" xfId="28359"/>
    <cellStyle name="常规 6 2 5 4 2 3 3" xfId="15921"/>
    <cellStyle name="常规 6 2 5 4 2 3 3 2" xfId="34213"/>
    <cellStyle name="常规 6 2 5 4 2 3 4" xfId="21231"/>
    <cellStyle name="常规 6 2 5 4 2 3 5" xfId="24734"/>
    <cellStyle name="常规 6 2 5 4 2 4" xfId="3810"/>
    <cellStyle name="常规 6 2 5 4 2 4 2" xfId="9175"/>
    <cellStyle name="常规 6 2 5 4 2 4 2 2" xfId="15924"/>
    <cellStyle name="常规 6 2 5 4 2 4 2 2 2" xfId="34216"/>
    <cellStyle name="常规 6 2 5 4 2 4 2 3" xfId="21234"/>
    <cellStyle name="常规 6 2 5 4 2 4 2 4" xfId="28360"/>
    <cellStyle name="常规 6 2 5 4 2 4 3" xfId="15923"/>
    <cellStyle name="常规 6 2 5 4 2 4 3 2" xfId="34215"/>
    <cellStyle name="常规 6 2 5 4 2 4 4" xfId="21233"/>
    <cellStyle name="常规 6 2 5 4 2 4 5" xfId="24735"/>
    <cellStyle name="常规 6 2 5 4 2 5" xfId="9172"/>
    <cellStyle name="常规 6 2 5 4 2 5 2" xfId="15925"/>
    <cellStyle name="常规 6 2 5 4 2 5 2 2" xfId="34217"/>
    <cellStyle name="常规 6 2 5 4 2 5 3" xfId="21235"/>
    <cellStyle name="常规 6 2 5 4 2 5 4" xfId="28357"/>
    <cellStyle name="常规 6 2 5 4 2 6" xfId="15918"/>
    <cellStyle name="常规 6 2 5 4 2 6 2" xfId="34210"/>
    <cellStyle name="常规 6 2 5 4 2 7" xfId="21228"/>
    <cellStyle name="常规 6 2 5 4 2 8" xfId="24732"/>
    <cellStyle name="常规 6 2 5 4 3" xfId="3811"/>
    <cellStyle name="常规 6 2 5 4 3 2" xfId="9176"/>
    <cellStyle name="常规 6 2 5 4 3 2 2" xfId="15927"/>
    <cellStyle name="常规 6 2 5 4 3 2 2 2" xfId="34219"/>
    <cellStyle name="常规 6 2 5 4 3 2 3" xfId="21237"/>
    <cellStyle name="常规 6 2 5 4 3 2 4" xfId="28361"/>
    <cellStyle name="常规 6 2 5 4 3 3" xfId="15926"/>
    <cellStyle name="常规 6 2 5 4 3 3 2" xfId="34218"/>
    <cellStyle name="常规 6 2 5 4 3 4" xfId="21236"/>
    <cellStyle name="常规 6 2 5 4 3 5" xfId="24736"/>
    <cellStyle name="常规 6 2 5 4 4" xfId="3812"/>
    <cellStyle name="常规 6 2 5 4 4 2" xfId="9177"/>
    <cellStyle name="常规 6 2 5 4 4 2 2" xfId="15929"/>
    <cellStyle name="常规 6 2 5 4 4 2 2 2" xfId="34221"/>
    <cellStyle name="常规 6 2 5 4 4 2 3" xfId="21239"/>
    <cellStyle name="常规 6 2 5 4 4 2 4" xfId="28362"/>
    <cellStyle name="常规 6 2 5 4 4 3" xfId="15928"/>
    <cellStyle name="常规 6 2 5 4 4 3 2" xfId="34220"/>
    <cellStyle name="常规 6 2 5 4 4 4" xfId="21238"/>
    <cellStyle name="常规 6 2 5 4 4 5" xfId="24737"/>
    <cellStyle name="常规 6 2 5 4 5" xfId="9171"/>
    <cellStyle name="常规 6 2 5 4 5 2" xfId="15930"/>
    <cellStyle name="常规 6 2 5 4 5 2 2" xfId="34222"/>
    <cellStyle name="常规 6 2 5 4 5 3" xfId="21240"/>
    <cellStyle name="常规 6 2 5 4 5 4" xfId="28356"/>
    <cellStyle name="常规 6 2 5 4 6" xfId="15931"/>
    <cellStyle name="常规 6 2 5 4 6 2" xfId="21241"/>
    <cellStyle name="常规 6 2 5 4 6 3" xfId="34223"/>
    <cellStyle name="常规 6 2 5 4 7" xfId="15917"/>
    <cellStyle name="常规 6 2 5 4 7 2" xfId="34209"/>
    <cellStyle name="常规 6 2 5 4 8" xfId="21227"/>
    <cellStyle name="常规 6 2 5 4 9" xfId="24731"/>
    <cellStyle name="常规 6 2 5 5" xfId="3813"/>
    <cellStyle name="常规 6 2 5 5 2" xfId="3814"/>
    <cellStyle name="常规 6 2 5 5 2 2" xfId="9179"/>
    <cellStyle name="常规 6 2 5 5 2 2 2" xfId="15934"/>
    <cellStyle name="常规 6 2 5 5 2 2 2 2" xfId="34226"/>
    <cellStyle name="常规 6 2 5 5 2 2 3" xfId="21244"/>
    <cellStyle name="常规 6 2 5 5 2 2 4" xfId="28364"/>
    <cellStyle name="常规 6 2 5 5 2 3" xfId="15933"/>
    <cellStyle name="常规 6 2 5 5 2 3 2" xfId="34225"/>
    <cellStyle name="常规 6 2 5 5 2 4" xfId="21243"/>
    <cellStyle name="常规 6 2 5 5 2 5" xfId="24739"/>
    <cellStyle name="常规 6 2 5 5 3" xfId="3815"/>
    <cellStyle name="常规 6 2 5 5 3 2" xfId="9180"/>
    <cellStyle name="常规 6 2 5 5 3 2 2" xfId="15936"/>
    <cellStyle name="常规 6 2 5 5 3 2 2 2" xfId="34228"/>
    <cellStyle name="常规 6 2 5 5 3 2 3" xfId="21246"/>
    <cellStyle name="常规 6 2 5 5 3 2 4" xfId="28365"/>
    <cellStyle name="常规 6 2 5 5 3 3" xfId="15935"/>
    <cellStyle name="常规 6 2 5 5 3 3 2" xfId="34227"/>
    <cellStyle name="常规 6 2 5 5 3 4" xfId="21245"/>
    <cellStyle name="常规 6 2 5 5 3 5" xfId="24740"/>
    <cellStyle name="常规 6 2 5 5 4" xfId="9178"/>
    <cellStyle name="常规 6 2 5 5 4 2" xfId="15937"/>
    <cellStyle name="常规 6 2 5 5 4 2 2" xfId="34229"/>
    <cellStyle name="常规 6 2 5 5 4 3" xfId="21247"/>
    <cellStyle name="常规 6 2 5 5 4 4" xfId="28363"/>
    <cellStyle name="常规 6 2 5 5 5" xfId="15932"/>
    <cellStyle name="常规 6 2 5 5 5 2" xfId="34224"/>
    <cellStyle name="常规 6 2 5 5 6" xfId="21242"/>
    <cellStyle name="常规 6 2 5 5 7" xfId="24738"/>
    <cellStyle name="常规 6 2 5 6" xfId="3816"/>
    <cellStyle name="常规 6 2 5 6 2" xfId="9181"/>
    <cellStyle name="常规 6 2 5 6 2 2" xfId="15939"/>
    <cellStyle name="常规 6 2 5 6 2 2 2" xfId="34231"/>
    <cellStyle name="常规 6 2 5 6 2 3" xfId="21249"/>
    <cellStyle name="常规 6 2 5 6 2 4" xfId="28366"/>
    <cellStyle name="常规 6 2 5 6 3" xfId="15938"/>
    <cellStyle name="常规 6 2 5 6 3 2" xfId="34230"/>
    <cellStyle name="常规 6 2 5 6 4" xfId="21248"/>
    <cellStyle name="常规 6 2 5 6 5" xfId="24741"/>
    <cellStyle name="常规 6 2 5 7" xfId="3817"/>
    <cellStyle name="常规 6 2 5 7 2" xfId="9182"/>
    <cellStyle name="常规 6 2 5 7 2 2" xfId="15941"/>
    <cellStyle name="常规 6 2 5 7 2 2 2" xfId="34233"/>
    <cellStyle name="常规 6 2 5 7 2 3" xfId="21251"/>
    <cellStyle name="常规 6 2 5 7 2 4" xfId="28367"/>
    <cellStyle name="常规 6 2 5 7 3" xfId="15940"/>
    <cellStyle name="常规 6 2 5 7 3 2" xfId="34232"/>
    <cellStyle name="常规 6 2 5 7 4" xfId="21250"/>
    <cellStyle name="常规 6 2 5 7 5" xfId="24742"/>
    <cellStyle name="常规 6 2 5 8" xfId="9166"/>
    <cellStyle name="常规 6 2 5 8 2" xfId="15942"/>
    <cellStyle name="常规 6 2 5 8 2 2" xfId="34234"/>
    <cellStyle name="常规 6 2 5 8 3" xfId="21252"/>
    <cellStyle name="常规 6 2 5 8 4" xfId="28351"/>
    <cellStyle name="常规 6 2 5 9" xfId="15943"/>
    <cellStyle name="常规 6 2 5 9 2" xfId="21253"/>
    <cellStyle name="常规 6 2 5 9 3" xfId="34235"/>
    <cellStyle name="常规 6 2 6" xfId="3818"/>
    <cellStyle name="常规 6 2 6 2" xfId="3819"/>
    <cellStyle name="常规 6 2 6 2 2" xfId="3820"/>
    <cellStyle name="常规 6 2 6 2 2 2" xfId="9185"/>
    <cellStyle name="常规 6 2 6 2 2 2 2" xfId="15947"/>
    <cellStyle name="常规 6 2 6 2 2 2 2 2" xfId="34239"/>
    <cellStyle name="常规 6 2 6 2 2 2 3" xfId="21257"/>
    <cellStyle name="常规 6 2 6 2 2 2 4" xfId="28370"/>
    <cellStyle name="常规 6 2 6 2 2 3" xfId="15946"/>
    <cellStyle name="常规 6 2 6 2 2 3 2" xfId="34238"/>
    <cellStyle name="常规 6 2 6 2 2 4" xfId="21256"/>
    <cellStyle name="常规 6 2 6 2 2 5" xfId="24745"/>
    <cellStyle name="常规 6 2 6 2 3" xfId="3821"/>
    <cellStyle name="常规 6 2 6 2 3 2" xfId="9186"/>
    <cellStyle name="常规 6 2 6 2 3 2 2" xfId="15949"/>
    <cellStyle name="常规 6 2 6 2 3 2 2 2" xfId="34241"/>
    <cellStyle name="常规 6 2 6 2 3 2 3" xfId="21259"/>
    <cellStyle name="常规 6 2 6 2 3 2 4" xfId="28371"/>
    <cellStyle name="常规 6 2 6 2 3 3" xfId="15948"/>
    <cellStyle name="常规 6 2 6 2 3 3 2" xfId="34240"/>
    <cellStyle name="常规 6 2 6 2 3 4" xfId="21258"/>
    <cellStyle name="常规 6 2 6 2 3 5" xfId="24746"/>
    <cellStyle name="常规 6 2 6 2 4" xfId="3822"/>
    <cellStyle name="常规 6 2 6 2 4 2" xfId="9187"/>
    <cellStyle name="常规 6 2 6 2 4 2 2" xfId="15951"/>
    <cellStyle name="常规 6 2 6 2 4 2 2 2" xfId="34243"/>
    <cellStyle name="常规 6 2 6 2 4 2 3" xfId="21261"/>
    <cellStyle name="常规 6 2 6 2 4 2 4" xfId="28372"/>
    <cellStyle name="常规 6 2 6 2 4 3" xfId="15950"/>
    <cellStyle name="常规 6 2 6 2 4 3 2" xfId="34242"/>
    <cellStyle name="常规 6 2 6 2 4 4" xfId="21260"/>
    <cellStyle name="常规 6 2 6 2 4 5" xfId="24747"/>
    <cellStyle name="常规 6 2 6 2 5" xfId="9184"/>
    <cellStyle name="常规 6 2 6 2 5 2" xfId="15952"/>
    <cellStyle name="常规 6 2 6 2 5 2 2" xfId="34244"/>
    <cellStyle name="常规 6 2 6 2 5 3" xfId="21262"/>
    <cellStyle name="常规 6 2 6 2 5 4" xfId="28369"/>
    <cellStyle name="常规 6 2 6 2 6" xfId="15945"/>
    <cellStyle name="常规 6 2 6 2 6 2" xfId="34237"/>
    <cellStyle name="常规 6 2 6 2 7" xfId="21255"/>
    <cellStyle name="常规 6 2 6 2 8" xfId="24744"/>
    <cellStyle name="常规 6 2 6 3" xfId="3823"/>
    <cellStyle name="常规 6 2 6 3 2" xfId="9188"/>
    <cellStyle name="常规 6 2 6 3 2 2" xfId="15954"/>
    <cellStyle name="常规 6 2 6 3 2 2 2" xfId="34246"/>
    <cellStyle name="常规 6 2 6 3 2 3" xfId="21264"/>
    <cellStyle name="常规 6 2 6 3 2 4" xfId="28373"/>
    <cellStyle name="常规 6 2 6 3 3" xfId="15953"/>
    <cellStyle name="常规 6 2 6 3 3 2" xfId="34245"/>
    <cellStyle name="常规 6 2 6 3 4" xfId="21263"/>
    <cellStyle name="常规 6 2 6 3 5" xfId="24748"/>
    <cellStyle name="常规 6 2 6 4" xfId="3824"/>
    <cellStyle name="常规 6 2 6 4 2" xfId="9189"/>
    <cellStyle name="常规 6 2 6 4 2 2" xfId="15956"/>
    <cellStyle name="常规 6 2 6 4 2 2 2" xfId="34248"/>
    <cellStyle name="常规 6 2 6 4 2 3" xfId="21266"/>
    <cellStyle name="常规 6 2 6 4 2 4" xfId="28374"/>
    <cellStyle name="常规 6 2 6 4 3" xfId="15955"/>
    <cellStyle name="常规 6 2 6 4 3 2" xfId="34247"/>
    <cellStyle name="常规 6 2 6 4 4" xfId="21265"/>
    <cellStyle name="常规 6 2 6 4 5" xfId="24749"/>
    <cellStyle name="常规 6 2 6 5" xfId="9183"/>
    <cellStyle name="常规 6 2 6 5 2" xfId="15957"/>
    <cellStyle name="常规 6 2 6 5 2 2" xfId="34249"/>
    <cellStyle name="常规 6 2 6 5 3" xfId="21267"/>
    <cellStyle name="常规 6 2 6 5 4" xfId="28368"/>
    <cellStyle name="常规 6 2 6 6" xfId="15958"/>
    <cellStyle name="常规 6 2 6 6 2" xfId="21268"/>
    <cellStyle name="常规 6 2 6 6 3" xfId="34250"/>
    <cellStyle name="常规 6 2 6 7" xfId="15944"/>
    <cellStyle name="常规 6 2 6 7 2" xfId="34236"/>
    <cellStyle name="常规 6 2 6 8" xfId="21254"/>
    <cellStyle name="常规 6 2 6 9" xfId="24743"/>
    <cellStyle name="常规 6 2 7" xfId="3825"/>
    <cellStyle name="常规 6 2 7 2" xfId="3826"/>
    <cellStyle name="常规 6 2 7 2 2" xfId="3827"/>
    <cellStyle name="常规 6 2 7 2 2 2" xfId="9192"/>
    <cellStyle name="常规 6 2 7 2 2 2 2" xfId="15962"/>
    <cellStyle name="常规 6 2 7 2 2 2 2 2" xfId="34254"/>
    <cellStyle name="常规 6 2 7 2 2 2 3" xfId="21272"/>
    <cellStyle name="常规 6 2 7 2 2 2 4" xfId="28377"/>
    <cellStyle name="常规 6 2 7 2 2 3" xfId="15961"/>
    <cellStyle name="常规 6 2 7 2 2 3 2" xfId="34253"/>
    <cellStyle name="常规 6 2 7 2 2 4" xfId="21271"/>
    <cellStyle name="常规 6 2 7 2 2 5" xfId="24752"/>
    <cellStyle name="常规 6 2 7 2 3" xfId="3828"/>
    <cellStyle name="常规 6 2 7 2 3 2" xfId="9193"/>
    <cellStyle name="常规 6 2 7 2 3 2 2" xfId="15964"/>
    <cellStyle name="常规 6 2 7 2 3 2 2 2" xfId="34256"/>
    <cellStyle name="常规 6 2 7 2 3 2 3" xfId="21274"/>
    <cellStyle name="常规 6 2 7 2 3 2 4" xfId="28378"/>
    <cellStyle name="常规 6 2 7 2 3 3" xfId="15963"/>
    <cellStyle name="常规 6 2 7 2 3 3 2" xfId="34255"/>
    <cellStyle name="常规 6 2 7 2 3 4" xfId="21273"/>
    <cellStyle name="常规 6 2 7 2 3 5" xfId="24753"/>
    <cellStyle name="常规 6 2 7 2 4" xfId="3829"/>
    <cellStyle name="常规 6 2 7 2 4 2" xfId="9194"/>
    <cellStyle name="常规 6 2 7 2 4 2 2" xfId="15966"/>
    <cellStyle name="常规 6 2 7 2 4 2 2 2" xfId="34258"/>
    <cellStyle name="常规 6 2 7 2 4 2 3" xfId="21276"/>
    <cellStyle name="常规 6 2 7 2 4 2 4" xfId="28379"/>
    <cellStyle name="常规 6 2 7 2 4 3" xfId="15965"/>
    <cellStyle name="常规 6 2 7 2 4 3 2" xfId="34257"/>
    <cellStyle name="常规 6 2 7 2 4 4" xfId="21275"/>
    <cellStyle name="常规 6 2 7 2 4 5" xfId="24754"/>
    <cellStyle name="常规 6 2 7 2 5" xfId="9191"/>
    <cellStyle name="常规 6 2 7 2 5 2" xfId="15967"/>
    <cellStyle name="常规 6 2 7 2 5 2 2" xfId="34259"/>
    <cellStyle name="常规 6 2 7 2 5 3" xfId="21277"/>
    <cellStyle name="常规 6 2 7 2 5 4" xfId="28376"/>
    <cellStyle name="常规 6 2 7 2 6" xfId="15960"/>
    <cellStyle name="常规 6 2 7 2 6 2" xfId="34252"/>
    <cellStyle name="常规 6 2 7 2 7" xfId="21270"/>
    <cellStyle name="常规 6 2 7 2 8" xfId="24751"/>
    <cellStyle name="常规 6 2 7 3" xfId="3830"/>
    <cellStyle name="常规 6 2 7 3 2" xfId="9195"/>
    <cellStyle name="常规 6 2 7 3 2 2" xfId="15969"/>
    <cellStyle name="常规 6 2 7 3 2 2 2" xfId="34261"/>
    <cellStyle name="常规 6 2 7 3 2 3" xfId="21279"/>
    <cellStyle name="常规 6 2 7 3 2 4" xfId="28380"/>
    <cellStyle name="常规 6 2 7 3 3" xfId="15968"/>
    <cellStyle name="常规 6 2 7 3 3 2" xfId="34260"/>
    <cellStyle name="常规 6 2 7 3 4" xfId="21278"/>
    <cellStyle name="常规 6 2 7 3 5" xfId="24755"/>
    <cellStyle name="常规 6 2 7 4" xfId="3831"/>
    <cellStyle name="常规 6 2 7 4 2" xfId="9196"/>
    <cellStyle name="常规 6 2 7 4 2 2" xfId="15971"/>
    <cellStyle name="常规 6 2 7 4 2 2 2" xfId="34263"/>
    <cellStyle name="常规 6 2 7 4 2 3" xfId="21281"/>
    <cellStyle name="常规 6 2 7 4 2 4" xfId="28381"/>
    <cellStyle name="常规 6 2 7 4 3" xfId="15970"/>
    <cellStyle name="常规 6 2 7 4 3 2" xfId="34262"/>
    <cellStyle name="常规 6 2 7 4 4" xfId="21280"/>
    <cellStyle name="常规 6 2 7 4 5" xfId="24756"/>
    <cellStyle name="常规 6 2 7 5" xfId="9190"/>
    <cellStyle name="常规 6 2 7 5 2" xfId="15972"/>
    <cellStyle name="常规 6 2 7 5 2 2" xfId="34264"/>
    <cellStyle name="常规 6 2 7 5 3" xfId="21282"/>
    <cellStyle name="常规 6 2 7 5 4" xfId="28375"/>
    <cellStyle name="常规 6 2 7 6" xfId="15973"/>
    <cellStyle name="常规 6 2 7 6 2" xfId="21283"/>
    <cellStyle name="常规 6 2 7 6 3" xfId="34265"/>
    <cellStyle name="常规 6 2 7 7" xfId="15959"/>
    <cellStyle name="常规 6 2 7 7 2" xfId="34251"/>
    <cellStyle name="常规 6 2 7 8" xfId="21269"/>
    <cellStyle name="常规 6 2 7 9" xfId="24750"/>
    <cellStyle name="常规 6 2 8" xfId="3832"/>
    <cellStyle name="常规 6 2 8 2" xfId="3833"/>
    <cellStyle name="常规 6 2 8 2 2" xfId="9198"/>
    <cellStyle name="常规 6 2 8 2 2 2" xfId="15976"/>
    <cellStyle name="常规 6 2 8 2 2 2 2" xfId="34268"/>
    <cellStyle name="常规 6 2 8 2 2 3" xfId="21286"/>
    <cellStyle name="常规 6 2 8 2 2 4" xfId="28383"/>
    <cellStyle name="常规 6 2 8 2 3" xfId="15975"/>
    <cellStyle name="常规 6 2 8 2 3 2" xfId="34267"/>
    <cellStyle name="常规 6 2 8 2 4" xfId="21285"/>
    <cellStyle name="常规 6 2 8 2 5" xfId="24758"/>
    <cellStyle name="常规 6 2 8 3" xfId="3834"/>
    <cellStyle name="常规 6 2 8 3 2" xfId="9199"/>
    <cellStyle name="常规 6 2 8 3 2 2" xfId="15978"/>
    <cellStyle name="常规 6 2 8 3 2 2 2" xfId="34270"/>
    <cellStyle name="常规 6 2 8 3 2 3" xfId="21288"/>
    <cellStyle name="常规 6 2 8 3 2 4" xfId="28384"/>
    <cellStyle name="常规 6 2 8 3 3" xfId="15977"/>
    <cellStyle name="常规 6 2 8 3 3 2" xfId="34269"/>
    <cellStyle name="常规 6 2 8 3 4" xfId="21287"/>
    <cellStyle name="常规 6 2 8 3 5" xfId="24759"/>
    <cellStyle name="常规 6 2 8 4" xfId="3835"/>
    <cellStyle name="常规 6 2 8 4 2" xfId="9200"/>
    <cellStyle name="常规 6 2 8 4 2 2" xfId="15980"/>
    <cellStyle name="常规 6 2 8 4 2 2 2" xfId="34272"/>
    <cellStyle name="常规 6 2 8 4 2 3" xfId="21290"/>
    <cellStyle name="常规 6 2 8 4 2 4" xfId="28385"/>
    <cellStyle name="常规 6 2 8 4 3" xfId="15979"/>
    <cellStyle name="常规 6 2 8 4 3 2" xfId="34271"/>
    <cellStyle name="常规 6 2 8 4 4" xfId="21289"/>
    <cellStyle name="常规 6 2 8 4 5" xfId="24760"/>
    <cellStyle name="常规 6 2 8 5" xfId="9197"/>
    <cellStyle name="常规 6 2 8 5 2" xfId="15981"/>
    <cellStyle name="常规 6 2 8 5 2 2" xfId="34273"/>
    <cellStyle name="常规 6 2 8 5 3" xfId="21291"/>
    <cellStyle name="常规 6 2 8 5 4" xfId="28382"/>
    <cellStyle name="常规 6 2 8 6" xfId="15974"/>
    <cellStyle name="常规 6 2 8 6 2" xfId="34266"/>
    <cellStyle name="常规 6 2 8 7" xfId="21284"/>
    <cellStyle name="常规 6 2 8 8" xfId="24757"/>
    <cellStyle name="常规 6 2 9" xfId="3836"/>
    <cellStyle name="常规 6 2 9 2" xfId="9201"/>
    <cellStyle name="常规 6 2 9 2 2" xfId="15983"/>
    <cellStyle name="常规 6 2 9 2 2 2" xfId="34275"/>
    <cellStyle name="常规 6 2 9 2 3" xfId="21293"/>
    <cellStyle name="常规 6 2 9 2 4" xfId="28386"/>
    <cellStyle name="常规 6 2 9 3" xfId="15982"/>
    <cellStyle name="常规 6 2 9 3 2" xfId="34274"/>
    <cellStyle name="常规 6 2 9 4" xfId="21292"/>
    <cellStyle name="常规 6 2 9 5" xfId="24761"/>
    <cellStyle name="常规 6 3" xfId="3837"/>
    <cellStyle name="常规 6 3 10" xfId="3838"/>
    <cellStyle name="常规 6 3 10 2" xfId="9203"/>
    <cellStyle name="常规 6 3 10 2 2" xfId="15986"/>
    <cellStyle name="常规 6 3 10 2 2 2" xfId="34278"/>
    <cellStyle name="常规 6 3 10 2 3" xfId="21296"/>
    <cellStyle name="常规 6 3 10 2 4" xfId="28388"/>
    <cellStyle name="常规 6 3 10 3" xfId="15985"/>
    <cellStyle name="常规 6 3 10 3 2" xfId="34277"/>
    <cellStyle name="常规 6 3 10 4" xfId="21295"/>
    <cellStyle name="常规 6 3 10 5" xfId="24763"/>
    <cellStyle name="常规 6 3 11" xfId="9202"/>
    <cellStyle name="常规 6 3 11 2" xfId="15987"/>
    <cellStyle name="常规 6 3 11 2 2" xfId="34279"/>
    <cellStyle name="常规 6 3 11 3" xfId="21297"/>
    <cellStyle name="常规 6 3 11 4" xfId="28387"/>
    <cellStyle name="常规 6 3 12" xfId="15988"/>
    <cellStyle name="常规 6 3 12 2" xfId="21298"/>
    <cellStyle name="常规 6 3 12 3" xfId="34280"/>
    <cellStyle name="常规 6 3 13" xfId="15984"/>
    <cellStyle name="常规 6 3 13 2" xfId="34276"/>
    <cellStyle name="常规 6 3 14" xfId="21294"/>
    <cellStyle name="常规 6 3 15" xfId="24762"/>
    <cellStyle name="常规 6 3 2" xfId="3839"/>
    <cellStyle name="常规 6 3 2 10" xfId="9204"/>
    <cellStyle name="常规 6 3 2 10 2" xfId="15990"/>
    <cellStyle name="常规 6 3 2 10 2 2" xfId="34282"/>
    <cellStyle name="常规 6 3 2 10 3" xfId="21300"/>
    <cellStyle name="常规 6 3 2 10 4" xfId="28389"/>
    <cellStyle name="常规 6 3 2 11" xfId="15991"/>
    <cellStyle name="常规 6 3 2 11 2" xfId="21301"/>
    <cellStyle name="常规 6 3 2 11 3" xfId="34283"/>
    <cellStyle name="常规 6 3 2 12" xfId="15989"/>
    <cellStyle name="常规 6 3 2 12 2" xfId="34281"/>
    <cellStyle name="常规 6 3 2 13" xfId="21299"/>
    <cellStyle name="常规 6 3 2 14" xfId="24764"/>
    <cellStyle name="常规 6 3 2 2" xfId="3840"/>
    <cellStyle name="常规 6 3 2 2 2" xfId="3841"/>
    <cellStyle name="常规 6 3 2 2 2 2" xfId="3842"/>
    <cellStyle name="常规 6 3 2 2 2 2 2" xfId="9207"/>
    <cellStyle name="常规 6 3 2 2 2 2 2 2" xfId="15995"/>
    <cellStyle name="常规 6 3 2 2 2 2 2 2 2" xfId="34287"/>
    <cellStyle name="常规 6 3 2 2 2 2 2 3" xfId="21305"/>
    <cellStyle name="常规 6 3 2 2 2 2 2 4" xfId="28392"/>
    <cellStyle name="常规 6 3 2 2 2 2 3" xfId="15994"/>
    <cellStyle name="常规 6 3 2 2 2 2 3 2" xfId="34286"/>
    <cellStyle name="常规 6 3 2 2 2 2 4" xfId="21304"/>
    <cellStyle name="常规 6 3 2 2 2 2 5" xfId="24767"/>
    <cellStyle name="常规 6 3 2 2 2 3" xfId="3843"/>
    <cellStyle name="常规 6 3 2 2 2 3 2" xfId="9208"/>
    <cellStyle name="常规 6 3 2 2 2 3 2 2" xfId="15997"/>
    <cellStyle name="常规 6 3 2 2 2 3 2 2 2" xfId="34289"/>
    <cellStyle name="常规 6 3 2 2 2 3 2 3" xfId="21307"/>
    <cellStyle name="常规 6 3 2 2 2 3 2 4" xfId="28393"/>
    <cellStyle name="常规 6 3 2 2 2 3 3" xfId="15996"/>
    <cellStyle name="常规 6 3 2 2 2 3 3 2" xfId="34288"/>
    <cellStyle name="常规 6 3 2 2 2 3 4" xfId="21306"/>
    <cellStyle name="常规 6 3 2 2 2 3 5" xfId="24768"/>
    <cellStyle name="常规 6 3 2 2 2 4" xfId="3844"/>
    <cellStyle name="常规 6 3 2 2 2 4 2" xfId="9209"/>
    <cellStyle name="常规 6 3 2 2 2 4 2 2" xfId="15999"/>
    <cellStyle name="常规 6 3 2 2 2 4 2 2 2" xfId="34291"/>
    <cellStyle name="常规 6 3 2 2 2 4 2 3" xfId="21309"/>
    <cellStyle name="常规 6 3 2 2 2 4 2 4" xfId="28394"/>
    <cellStyle name="常规 6 3 2 2 2 4 3" xfId="15998"/>
    <cellStyle name="常规 6 3 2 2 2 4 3 2" xfId="34290"/>
    <cellStyle name="常规 6 3 2 2 2 4 4" xfId="21308"/>
    <cellStyle name="常规 6 3 2 2 2 4 5" xfId="24769"/>
    <cellStyle name="常规 6 3 2 2 2 5" xfId="9206"/>
    <cellStyle name="常规 6 3 2 2 2 5 2" xfId="16000"/>
    <cellStyle name="常规 6 3 2 2 2 5 2 2" xfId="34292"/>
    <cellStyle name="常规 6 3 2 2 2 5 3" xfId="21310"/>
    <cellStyle name="常规 6 3 2 2 2 5 4" xfId="28391"/>
    <cellStyle name="常规 6 3 2 2 2 6" xfId="15993"/>
    <cellStyle name="常规 6 3 2 2 2 6 2" xfId="34285"/>
    <cellStyle name="常规 6 3 2 2 2 7" xfId="21303"/>
    <cellStyle name="常规 6 3 2 2 2 8" xfId="24766"/>
    <cellStyle name="常规 6 3 2 2 3" xfId="3845"/>
    <cellStyle name="常规 6 3 2 2 3 2" xfId="9210"/>
    <cellStyle name="常规 6 3 2 2 3 2 2" xfId="16002"/>
    <cellStyle name="常规 6 3 2 2 3 2 2 2" xfId="34294"/>
    <cellStyle name="常规 6 3 2 2 3 2 3" xfId="21312"/>
    <cellStyle name="常规 6 3 2 2 3 2 4" xfId="28395"/>
    <cellStyle name="常规 6 3 2 2 3 3" xfId="16001"/>
    <cellStyle name="常规 6 3 2 2 3 3 2" xfId="34293"/>
    <cellStyle name="常规 6 3 2 2 3 4" xfId="21311"/>
    <cellStyle name="常规 6 3 2 2 3 5" xfId="24770"/>
    <cellStyle name="常规 6 3 2 2 4" xfId="3846"/>
    <cellStyle name="常规 6 3 2 2 4 2" xfId="9211"/>
    <cellStyle name="常规 6 3 2 2 4 2 2" xfId="16004"/>
    <cellStyle name="常规 6 3 2 2 4 2 2 2" xfId="34296"/>
    <cellStyle name="常规 6 3 2 2 4 2 3" xfId="21314"/>
    <cellStyle name="常规 6 3 2 2 4 2 4" xfId="28396"/>
    <cellStyle name="常规 6 3 2 2 4 3" xfId="16003"/>
    <cellStyle name="常规 6 3 2 2 4 3 2" xfId="34295"/>
    <cellStyle name="常规 6 3 2 2 4 4" xfId="21313"/>
    <cellStyle name="常规 6 3 2 2 4 5" xfId="24771"/>
    <cellStyle name="常规 6 3 2 2 5" xfId="9205"/>
    <cellStyle name="常规 6 3 2 2 5 2" xfId="16005"/>
    <cellStyle name="常规 6 3 2 2 5 2 2" xfId="34297"/>
    <cellStyle name="常规 6 3 2 2 5 3" xfId="21315"/>
    <cellStyle name="常规 6 3 2 2 5 4" xfId="28390"/>
    <cellStyle name="常规 6 3 2 2 6" xfId="16006"/>
    <cellStyle name="常规 6 3 2 2 6 2" xfId="21316"/>
    <cellStyle name="常规 6 3 2 2 6 3" xfId="34298"/>
    <cellStyle name="常规 6 3 2 2 7" xfId="15992"/>
    <cellStyle name="常规 6 3 2 2 7 2" xfId="34284"/>
    <cellStyle name="常规 6 3 2 2 8" xfId="21302"/>
    <cellStyle name="常规 6 3 2 2 9" xfId="24765"/>
    <cellStyle name="常规 6 3 2 3" xfId="3847"/>
    <cellStyle name="常规 6 3 2 3 2" xfId="3848"/>
    <cellStyle name="常规 6 3 2 3 2 2" xfId="3849"/>
    <cellStyle name="常规 6 3 2 3 2 2 2" xfId="9214"/>
    <cellStyle name="常规 6 3 2 3 2 2 2 2" xfId="16010"/>
    <cellStyle name="常规 6 3 2 3 2 2 2 2 2" xfId="34302"/>
    <cellStyle name="常规 6 3 2 3 2 2 2 3" xfId="21320"/>
    <cellStyle name="常规 6 3 2 3 2 2 2 4" xfId="28399"/>
    <cellStyle name="常规 6 3 2 3 2 2 3" xfId="16009"/>
    <cellStyle name="常规 6 3 2 3 2 2 3 2" xfId="34301"/>
    <cellStyle name="常规 6 3 2 3 2 2 4" xfId="21319"/>
    <cellStyle name="常规 6 3 2 3 2 2 5" xfId="24774"/>
    <cellStyle name="常规 6 3 2 3 2 3" xfId="3850"/>
    <cellStyle name="常规 6 3 2 3 2 3 2" xfId="9215"/>
    <cellStyle name="常规 6 3 2 3 2 3 2 2" xfId="16012"/>
    <cellStyle name="常规 6 3 2 3 2 3 2 2 2" xfId="34304"/>
    <cellStyle name="常规 6 3 2 3 2 3 2 3" xfId="21322"/>
    <cellStyle name="常规 6 3 2 3 2 3 2 4" xfId="28400"/>
    <cellStyle name="常规 6 3 2 3 2 3 3" xfId="16011"/>
    <cellStyle name="常规 6 3 2 3 2 3 3 2" xfId="34303"/>
    <cellStyle name="常规 6 3 2 3 2 3 4" xfId="21321"/>
    <cellStyle name="常规 6 3 2 3 2 3 5" xfId="24775"/>
    <cellStyle name="常规 6 3 2 3 2 4" xfId="3851"/>
    <cellStyle name="常规 6 3 2 3 2 4 2" xfId="9216"/>
    <cellStyle name="常规 6 3 2 3 2 4 2 2" xfId="16014"/>
    <cellStyle name="常规 6 3 2 3 2 4 2 2 2" xfId="34306"/>
    <cellStyle name="常规 6 3 2 3 2 4 2 3" xfId="21324"/>
    <cellStyle name="常规 6 3 2 3 2 4 2 4" xfId="28401"/>
    <cellStyle name="常规 6 3 2 3 2 4 3" xfId="16013"/>
    <cellStyle name="常规 6 3 2 3 2 4 3 2" xfId="34305"/>
    <cellStyle name="常规 6 3 2 3 2 4 4" xfId="21323"/>
    <cellStyle name="常规 6 3 2 3 2 4 5" xfId="24776"/>
    <cellStyle name="常规 6 3 2 3 2 5" xfId="9213"/>
    <cellStyle name="常规 6 3 2 3 2 5 2" xfId="16015"/>
    <cellStyle name="常规 6 3 2 3 2 5 2 2" xfId="34307"/>
    <cellStyle name="常规 6 3 2 3 2 5 3" xfId="21325"/>
    <cellStyle name="常规 6 3 2 3 2 5 4" xfId="28398"/>
    <cellStyle name="常规 6 3 2 3 2 6" xfId="16008"/>
    <cellStyle name="常规 6 3 2 3 2 6 2" xfId="34300"/>
    <cellStyle name="常规 6 3 2 3 2 7" xfId="21318"/>
    <cellStyle name="常规 6 3 2 3 2 8" xfId="24773"/>
    <cellStyle name="常规 6 3 2 3 3" xfId="3852"/>
    <cellStyle name="常规 6 3 2 3 3 2" xfId="9217"/>
    <cellStyle name="常规 6 3 2 3 3 2 2" xfId="16017"/>
    <cellStyle name="常规 6 3 2 3 3 2 2 2" xfId="34309"/>
    <cellStyle name="常规 6 3 2 3 3 2 3" xfId="21327"/>
    <cellStyle name="常规 6 3 2 3 3 2 4" xfId="28402"/>
    <cellStyle name="常规 6 3 2 3 3 3" xfId="16016"/>
    <cellStyle name="常规 6 3 2 3 3 3 2" xfId="34308"/>
    <cellStyle name="常规 6 3 2 3 3 4" xfId="21326"/>
    <cellStyle name="常规 6 3 2 3 3 5" xfId="24777"/>
    <cellStyle name="常规 6 3 2 3 4" xfId="3853"/>
    <cellStyle name="常规 6 3 2 3 4 2" xfId="9218"/>
    <cellStyle name="常规 6 3 2 3 4 2 2" xfId="16019"/>
    <cellStyle name="常规 6 3 2 3 4 2 2 2" xfId="34311"/>
    <cellStyle name="常规 6 3 2 3 4 2 3" xfId="21329"/>
    <cellStyle name="常规 6 3 2 3 4 2 4" xfId="28403"/>
    <cellStyle name="常规 6 3 2 3 4 3" xfId="16018"/>
    <cellStyle name="常规 6 3 2 3 4 3 2" xfId="34310"/>
    <cellStyle name="常规 6 3 2 3 4 4" xfId="21328"/>
    <cellStyle name="常规 6 3 2 3 4 5" xfId="24778"/>
    <cellStyle name="常规 6 3 2 3 5" xfId="9212"/>
    <cellStyle name="常规 6 3 2 3 5 2" xfId="16020"/>
    <cellStyle name="常规 6 3 2 3 5 2 2" xfId="34312"/>
    <cellStyle name="常规 6 3 2 3 5 3" xfId="21330"/>
    <cellStyle name="常规 6 3 2 3 5 4" xfId="28397"/>
    <cellStyle name="常规 6 3 2 3 6" xfId="16021"/>
    <cellStyle name="常规 6 3 2 3 6 2" xfId="21331"/>
    <cellStyle name="常规 6 3 2 3 6 3" xfId="34313"/>
    <cellStyle name="常规 6 3 2 3 7" xfId="16007"/>
    <cellStyle name="常规 6 3 2 3 7 2" xfId="34299"/>
    <cellStyle name="常规 6 3 2 3 8" xfId="21317"/>
    <cellStyle name="常规 6 3 2 3 9" xfId="24772"/>
    <cellStyle name="常规 6 3 2 4" xfId="3854"/>
    <cellStyle name="常规 6 3 2 4 2" xfId="3855"/>
    <cellStyle name="常规 6 3 2 4 2 2" xfId="3856"/>
    <cellStyle name="常规 6 3 2 4 2 2 2" xfId="9221"/>
    <cellStyle name="常规 6 3 2 4 2 2 2 2" xfId="16025"/>
    <cellStyle name="常规 6 3 2 4 2 2 2 2 2" xfId="34317"/>
    <cellStyle name="常规 6 3 2 4 2 2 2 3" xfId="21335"/>
    <cellStyle name="常规 6 3 2 4 2 2 2 4" xfId="28406"/>
    <cellStyle name="常规 6 3 2 4 2 2 3" xfId="16024"/>
    <cellStyle name="常规 6 3 2 4 2 2 3 2" xfId="34316"/>
    <cellStyle name="常规 6 3 2 4 2 2 4" xfId="21334"/>
    <cellStyle name="常规 6 3 2 4 2 2 5" xfId="24781"/>
    <cellStyle name="常规 6 3 2 4 2 3" xfId="3857"/>
    <cellStyle name="常规 6 3 2 4 2 3 2" xfId="9222"/>
    <cellStyle name="常规 6 3 2 4 2 3 2 2" xfId="16027"/>
    <cellStyle name="常规 6 3 2 4 2 3 2 2 2" xfId="34319"/>
    <cellStyle name="常规 6 3 2 4 2 3 2 3" xfId="21337"/>
    <cellStyle name="常规 6 3 2 4 2 3 2 4" xfId="28407"/>
    <cellStyle name="常规 6 3 2 4 2 3 3" xfId="16026"/>
    <cellStyle name="常规 6 3 2 4 2 3 3 2" xfId="34318"/>
    <cellStyle name="常规 6 3 2 4 2 3 4" xfId="21336"/>
    <cellStyle name="常规 6 3 2 4 2 3 5" xfId="24782"/>
    <cellStyle name="常规 6 3 2 4 2 4" xfId="3858"/>
    <cellStyle name="常规 6 3 2 4 2 4 2" xfId="9223"/>
    <cellStyle name="常规 6 3 2 4 2 4 2 2" xfId="16029"/>
    <cellStyle name="常规 6 3 2 4 2 4 2 2 2" xfId="34321"/>
    <cellStyle name="常规 6 3 2 4 2 4 2 3" xfId="21339"/>
    <cellStyle name="常规 6 3 2 4 2 4 2 4" xfId="28408"/>
    <cellStyle name="常规 6 3 2 4 2 4 3" xfId="16028"/>
    <cellStyle name="常规 6 3 2 4 2 4 3 2" xfId="34320"/>
    <cellStyle name="常规 6 3 2 4 2 4 4" xfId="21338"/>
    <cellStyle name="常规 6 3 2 4 2 4 5" xfId="24783"/>
    <cellStyle name="常规 6 3 2 4 2 5" xfId="9220"/>
    <cellStyle name="常规 6 3 2 4 2 5 2" xfId="16030"/>
    <cellStyle name="常规 6 3 2 4 2 5 2 2" xfId="34322"/>
    <cellStyle name="常规 6 3 2 4 2 5 3" xfId="21340"/>
    <cellStyle name="常规 6 3 2 4 2 5 4" xfId="28405"/>
    <cellStyle name="常规 6 3 2 4 2 6" xfId="16023"/>
    <cellStyle name="常规 6 3 2 4 2 6 2" xfId="34315"/>
    <cellStyle name="常规 6 3 2 4 2 7" xfId="21333"/>
    <cellStyle name="常规 6 3 2 4 2 8" xfId="24780"/>
    <cellStyle name="常规 6 3 2 4 3" xfId="3859"/>
    <cellStyle name="常规 6 3 2 4 3 2" xfId="9224"/>
    <cellStyle name="常规 6 3 2 4 3 2 2" xfId="16032"/>
    <cellStyle name="常规 6 3 2 4 3 2 2 2" xfId="34324"/>
    <cellStyle name="常规 6 3 2 4 3 2 3" xfId="21342"/>
    <cellStyle name="常规 6 3 2 4 3 2 4" xfId="28409"/>
    <cellStyle name="常规 6 3 2 4 3 3" xfId="16031"/>
    <cellStyle name="常规 6 3 2 4 3 3 2" xfId="34323"/>
    <cellStyle name="常规 6 3 2 4 3 4" xfId="21341"/>
    <cellStyle name="常规 6 3 2 4 3 5" xfId="24784"/>
    <cellStyle name="常规 6 3 2 4 4" xfId="3860"/>
    <cellStyle name="常规 6 3 2 4 4 2" xfId="9225"/>
    <cellStyle name="常规 6 3 2 4 4 2 2" xfId="16034"/>
    <cellStyle name="常规 6 3 2 4 4 2 2 2" xfId="34326"/>
    <cellStyle name="常规 6 3 2 4 4 2 3" xfId="21344"/>
    <cellStyle name="常规 6 3 2 4 4 2 4" xfId="28410"/>
    <cellStyle name="常规 6 3 2 4 4 3" xfId="16033"/>
    <cellStyle name="常规 6 3 2 4 4 3 2" xfId="34325"/>
    <cellStyle name="常规 6 3 2 4 4 4" xfId="21343"/>
    <cellStyle name="常规 6 3 2 4 4 5" xfId="24785"/>
    <cellStyle name="常规 6 3 2 4 5" xfId="9219"/>
    <cellStyle name="常规 6 3 2 4 5 2" xfId="16035"/>
    <cellStyle name="常规 6 3 2 4 5 2 2" xfId="34327"/>
    <cellStyle name="常规 6 3 2 4 5 3" xfId="21345"/>
    <cellStyle name="常规 6 3 2 4 5 4" xfId="28404"/>
    <cellStyle name="常规 6 3 2 4 6" xfId="16036"/>
    <cellStyle name="常规 6 3 2 4 6 2" xfId="21346"/>
    <cellStyle name="常规 6 3 2 4 6 3" xfId="34328"/>
    <cellStyle name="常规 6 3 2 4 7" xfId="16022"/>
    <cellStyle name="常规 6 3 2 4 7 2" xfId="34314"/>
    <cellStyle name="常规 6 3 2 4 8" xfId="21332"/>
    <cellStyle name="常规 6 3 2 4 9" xfId="24779"/>
    <cellStyle name="常规 6 3 2 5" xfId="3861"/>
    <cellStyle name="常规 6 3 2 5 2" xfId="3862"/>
    <cellStyle name="常规 6 3 2 5 2 2" xfId="3863"/>
    <cellStyle name="常规 6 3 2 5 2 2 2" xfId="9228"/>
    <cellStyle name="常规 6 3 2 5 2 2 2 2" xfId="16040"/>
    <cellStyle name="常规 6 3 2 5 2 2 2 2 2" xfId="34332"/>
    <cellStyle name="常规 6 3 2 5 2 2 2 3" xfId="21350"/>
    <cellStyle name="常规 6 3 2 5 2 2 2 4" xfId="28413"/>
    <cellStyle name="常规 6 3 2 5 2 2 3" xfId="16039"/>
    <cellStyle name="常规 6 3 2 5 2 2 3 2" xfId="34331"/>
    <cellStyle name="常规 6 3 2 5 2 2 4" xfId="21349"/>
    <cellStyle name="常规 6 3 2 5 2 2 5" xfId="24788"/>
    <cellStyle name="常规 6 3 2 5 2 3" xfId="3864"/>
    <cellStyle name="常规 6 3 2 5 2 3 2" xfId="9229"/>
    <cellStyle name="常规 6 3 2 5 2 3 2 2" xfId="16042"/>
    <cellStyle name="常规 6 3 2 5 2 3 2 2 2" xfId="34334"/>
    <cellStyle name="常规 6 3 2 5 2 3 2 3" xfId="21352"/>
    <cellStyle name="常规 6 3 2 5 2 3 2 4" xfId="28414"/>
    <cellStyle name="常规 6 3 2 5 2 3 3" xfId="16041"/>
    <cellStyle name="常规 6 3 2 5 2 3 3 2" xfId="34333"/>
    <cellStyle name="常规 6 3 2 5 2 3 4" xfId="21351"/>
    <cellStyle name="常规 6 3 2 5 2 3 5" xfId="24789"/>
    <cellStyle name="常规 6 3 2 5 2 4" xfId="3865"/>
    <cellStyle name="常规 6 3 2 5 2 4 2" xfId="9230"/>
    <cellStyle name="常规 6 3 2 5 2 4 2 2" xfId="16044"/>
    <cellStyle name="常规 6 3 2 5 2 4 2 2 2" xfId="34336"/>
    <cellStyle name="常规 6 3 2 5 2 4 2 3" xfId="21354"/>
    <cellStyle name="常规 6 3 2 5 2 4 2 4" xfId="28415"/>
    <cellStyle name="常规 6 3 2 5 2 4 3" xfId="16043"/>
    <cellStyle name="常规 6 3 2 5 2 4 3 2" xfId="34335"/>
    <cellStyle name="常规 6 3 2 5 2 4 4" xfId="21353"/>
    <cellStyle name="常规 6 3 2 5 2 4 5" xfId="24790"/>
    <cellStyle name="常规 6 3 2 5 2 5" xfId="9227"/>
    <cellStyle name="常规 6 3 2 5 2 5 2" xfId="16045"/>
    <cellStyle name="常规 6 3 2 5 2 5 2 2" xfId="34337"/>
    <cellStyle name="常规 6 3 2 5 2 5 3" xfId="21355"/>
    <cellStyle name="常规 6 3 2 5 2 5 4" xfId="28412"/>
    <cellStyle name="常规 6 3 2 5 2 6" xfId="16038"/>
    <cellStyle name="常规 6 3 2 5 2 6 2" xfId="34330"/>
    <cellStyle name="常规 6 3 2 5 2 7" xfId="21348"/>
    <cellStyle name="常规 6 3 2 5 2 8" xfId="24787"/>
    <cellStyle name="常规 6 3 2 5 3" xfId="3866"/>
    <cellStyle name="常规 6 3 2 5 3 2" xfId="9231"/>
    <cellStyle name="常规 6 3 2 5 3 2 2" xfId="16047"/>
    <cellStyle name="常规 6 3 2 5 3 2 2 2" xfId="34339"/>
    <cellStyle name="常规 6 3 2 5 3 2 3" xfId="21357"/>
    <cellStyle name="常规 6 3 2 5 3 2 4" xfId="28416"/>
    <cellStyle name="常规 6 3 2 5 3 3" xfId="16046"/>
    <cellStyle name="常规 6 3 2 5 3 3 2" xfId="34338"/>
    <cellStyle name="常规 6 3 2 5 3 4" xfId="21356"/>
    <cellStyle name="常规 6 3 2 5 3 5" xfId="24791"/>
    <cellStyle name="常规 6 3 2 5 4" xfId="3867"/>
    <cellStyle name="常规 6 3 2 5 4 2" xfId="9232"/>
    <cellStyle name="常规 6 3 2 5 4 2 2" xfId="16049"/>
    <cellStyle name="常规 6 3 2 5 4 2 2 2" xfId="34341"/>
    <cellStyle name="常规 6 3 2 5 4 2 3" xfId="21359"/>
    <cellStyle name="常规 6 3 2 5 4 2 4" xfId="28417"/>
    <cellStyle name="常规 6 3 2 5 4 3" xfId="16048"/>
    <cellStyle name="常规 6 3 2 5 4 3 2" xfId="34340"/>
    <cellStyle name="常规 6 3 2 5 4 4" xfId="21358"/>
    <cellStyle name="常规 6 3 2 5 4 5" xfId="24792"/>
    <cellStyle name="常规 6 3 2 5 5" xfId="9226"/>
    <cellStyle name="常规 6 3 2 5 5 2" xfId="16050"/>
    <cellStyle name="常规 6 3 2 5 5 2 2" xfId="34342"/>
    <cellStyle name="常规 6 3 2 5 5 3" xfId="21360"/>
    <cellStyle name="常规 6 3 2 5 5 4" xfId="28411"/>
    <cellStyle name="常规 6 3 2 5 6" xfId="16051"/>
    <cellStyle name="常规 6 3 2 5 6 2" xfId="21361"/>
    <cellStyle name="常规 6 3 2 5 6 3" xfId="34343"/>
    <cellStyle name="常规 6 3 2 5 7" xfId="16037"/>
    <cellStyle name="常规 6 3 2 5 7 2" xfId="34329"/>
    <cellStyle name="常规 6 3 2 5 8" xfId="21347"/>
    <cellStyle name="常规 6 3 2 5 9" xfId="24786"/>
    <cellStyle name="常规 6 3 2 6" xfId="3868"/>
    <cellStyle name="常规 6 3 2 6 2" xfId="3869"/>
    <cellStyle name="常规 6 3 2 6 2 2" xfId="3870"/>
    <cellStyle name="常规 6 3 2 6 2 2 2" xfId="9235"/>
    <cellStyle name="常规 6 3 2 6 2 2 2 2" xfId="16055"/>
    <cellStyle name="常规 6 3 2 6 2 2 2 2 2" xfId="34347"/>
    <cellStyle name="常规 6 3 2 6 2 2 2 3" xfId="21365"/>
    <cellStyle name="常规 6 3 2 6 2 2 2 4" xfId="28420"/>
    <cellStyle name="常规 6 3 2 6 2 2 3" xfId="16054"/>
    <cellStyle name="常规 6 3 2 6 2 2 3 2" xfId="34346"/>
    <cellStyle name="常规 6 3 2 6 2 2 4" xfId="21364"/>
    <cellStyle name="常规 6 3 2 6 2 2 5" xfId="24795"/>
    <cellStyle name="常规 6 3 2 6 2 3" xfId="3871"/>
    <cellStyle name="常规 6 3 2 6 2 3 2" xfId="9236"/>
    <cellStyle name="常规 6 3 2 6 2 3 2 2" xfId="16057"/>
    <cellStyle name="常规 6 3 2 6 2 3 2 2 2" xfId="34349"/>
    <cellStyle name="常规 6 3 2 6 2 3 2 3" xfId="21367"/>
    <cellStyle name="常规 6 3 2 6 2 3 2 4" xfId="28421"/>
    <cellStyle name="常规 6 3 2 6 2 3 3" xfId="16056"/>
    <cellStyle name="常规 6 3 2 6 2 3 3 2" xfId="34348"/>
    <cellStyle name="常规 6 3 2 6 2 3 4" xfId="21366"/>
    <cellStyle name="常规 6 3 2 6 2 3 5" xfId="24796"/>
    <cellStyle name="常规 6 3 2 6 2 4" xfId="3872"/>
    <cellStyle name="常规 6 3 2 6 2 4 2" xfId="9237"/>
    <cellStyle name="常规 6 3 2 6 2 4 2 2" xfId="16059"/>
    <cellStyle name="常规 6 3 2 6 2 4 2 2 2" xfId="34351"/>
    <cellStyle name="常规 6 3 2 6 2 4 2 3" xfId="21369"/>
    <cellStyle name="常规 6 3 2 6 2 4 2 4" xfId="28422"/>
    <cellStyle name="常规 6 3 2 6 2 4 3" xfId="16058"/>
    <cellStyle name="常规 6 3 2 6 2 4 3 2" xfId="34350"/>
    <cellStyle name="常规 6 3 2 6 2 4 4" xfId="21368"/>
    <cellStyle name="常规 6 3 2 6 2 4 5" xfId="24797"/>
    <cellStyle name="常规 6 3 2 6 2 5" xfId="9234"/>
    <cellStyle name="常规 6 3 2 6 2 5 2" xfId="16060"/>
    <cellStyle name="常规 6 3 2 6 2 5 2 2" xfId="34352"/>
    <cellStyle name="常规 6 3 2 6 2 5 3" xfId="21370"/>
    <cellStyle name="常规 6 3 2 6 2 5 4" xfId="28419"/>
    <cellStyle name="常规 6 3 2 6 2 6" xfId="16053"/>
    <cellStyle name="常规 6 3 2 6 2 6 2" xfId="34345"/>
    <cellStyle name="常规 6 3 2 6 2 7" xfId="21363"/>
    <cellStyle name="常规 6 3 2 6 2 8" xfId="24794"/>
    <cellStyle name="常规 6 3 2 6 3" xfId="3873"/>
    <cellStyle name="常规 6 3 2 6 3 2" xfId="9238"/>
    <cellStyle name="常规 6 3 2 6 3 2 2" xfId="16062"/>
    <cellStyle name="常规 6 3 2 6 3 2 2 2" xfId="34354"/>
    <cellStyle name="常规 6 3 2 6 3 2 3" xfId="21372"/>
    <cellStyle name="常规 6 3 2 6 3 2 4" xfId="28423"/>
    <cellStyle name="常规 6 3 2 6 3 3" xfId="16061"/>
    <cellStyle name="常规 6 3 2 6 3 3 2" xfId="34353"/>
    <cellStyle name="常规 6 3 2 6 3 4" xfId="21371"/>
    <cellStyle name="常规 6 3 2 6 3 5" xfId="24798"/>
    <cellStyle name="常规 6 3 2 6 4" xfId="3874"/>
    <cellStyle name="常规 6 3 2 6 4 2" xfId="9239"/>
    <cellStyle name="常规 6 3 2 6 4 2 2" xfId="16064"/>
    <cellStyle name="常规 6 3 2 6 4 2 2 2" xfId="34356"/>
    <cellStyle name="常规 6 3 2 6 4 2 3" xfId="21374"/>
    <cellStyle name="常规 6 3 2 6 4 2 4" xfId="28424"/>
    <cellStyle name="常规 6 3 2 6 4 3" xfId="16063"/>
    <cellStyle name="常规 6 3 2 6 4 3 2" xfId="34355"/>
    <cellStyle name="常规 6 3 2 6 4 4" xfId="21373"/>
    <cellStyle name="常规 6 3 2 6 4 5" xfId="24799"/>
    <cellStyle name="常规 6 3 2 6 5" xfId="9233"/>
    <cellStyle name="常规 6 3 2 6 5 2" xfId="16065"/>
    <cellStyle name="常规 6 3 2 6 5 2 2" xfId="34357"/>
    <cellStyle name="常规 6 3 2 6 5 3" xfId="21375"/>
    <cellStyle name="常规 6 3 2 6 5 4" xfId="28418"/>
    <cellStyle name="常规 6 3 2 6 6" xfId="16066"/>
    <cellStyle name="常规 6 3 2 6 6 2" xfId="21376"/>
    <cellStyle name="常规 6 3 2 6 6 3" xfId="34358"/>
    <cellStyle name="常规 6 3 2 6 7" xfId="16052"/>
    <cellStyle name="常规 6 3 2 6 7 2" xfId="34344"/>
    <cellStyle name="常规 6 3 2 6 8" xfId="21362"/>
    <cellStyle name="常规 6 3 2 6 9" xfId="24793"/>
    <cellStyle name="常规 6 3 2 7" xfId="3875"/>
    <cellStyle name="常规 6 3 2 7 2" xfId="3876"/>
    <cellStyle name="常规 6 3 2 7 2 2" xfId="9241"/>
    <cellStyle name="常规 6 3 2 7 2 2 2" xfId="16069"/>
    <cellStyle name="常规 6 3 2 7 2 2 2 2" xfId="34361"/>
    <cellStyle name="常规 6 3 2 7 2 2 3" xfId="21379"/>
    <cellStyle name="常规 6 3 2 7 2 2 4" xfId="28426"/>
    <cellStyle name="常规 6 3 2 7 2 3" xfId="16068"/>
    <cellStyle name="常规 6 3 2 7 2 3 2" xfId="34360"/>
    <cellStyle name="常规 6 3 2 7 2 4" xfId="21378"/>
    <cellStyle name="常规 6 3 2 7 2 5" xfId="24801"/>
    <cellStyle name="常规 6 3 2 7 3" xfId="3877"/>
    <cellStyle name="常规 6 3 2 7 3 2" xfId="9242"/>
    <cellStyle name="常规 6 3 2 7 3 2 2" xfId="16071"/>
    <cellStyle name="常规 6 3 2 7 3 2 2 2" xfId="34363"/>
    <cellStyle name="常规 6 3 2 7 3 2 3" xfId="21381"/>
    <cellStyle name="常规 6 3 2 7 3 2 4" xfId="28427"/>
    <cellStyle name="常规 6 3 2 7 3 3" xfId="16070"/>
    <cellStyle name="常规 6 3 2 7 3 3 2" xfId="34362"/>
    <cellStyle name="常规 6 3 2 7 3 4" xfId="21380"/>
    <cellStyle name="常规 6 3 2 7 3 5" xfId="24802"/>
    <cellStyle name="常规 6 3 2 7 4" xfId="3878"/>
    <cellStyle name="常规 6 3 2 7 4 2" xfId="9243"/>
    <cellStyle name="常规 6 3 2 7 4 2 2" xfId="16073"/>
    <cellStyle name="常规 6 3 2 7 4 2 2 2" xfId="34365"/>
    <cellStyle name="常规 6 3 2 7 4 2 3" xfId="21383"/>
    <cellStyle name="常规 6 3 2 7 4 2 4" xfId="28428"/>
    <cellStyle name="常规 6 3 2 7 4 3" xfId="16072"/>
    <cellStyle name="常规 6 3 2 7 4 3 2" xfId="34364"/>
    <cellStyle name="常规 6 3 2 7 4 4" xfId="21382"/>
    <cellStyle name="常规 6 3 2 7 4 5" xfId="24803"/>
    <cellStyle name="常规 6 3 2 7 5" xfId="9240"/>
    <cellStyle name="常规 6 3 2 7 5 2" xfId="16074"/>
    <cellStyle name="常规 6 3 2 7 5 2 2" xfId="34366"/>
    <cellStyle name="常规 6 3 2 7 5 3" xfId="21384"/>
    <cellStyle name="常规 6 3 2 7 5 4" xfId="28425"/>
    <cellStyle name="常规 6 3 2 7 6" xfId="16067"/>
    <cellStyle name="常规 6 3 2 7 6 2" xfId="34359"/>
    <cellStyle name="常规 6 3 2 7 7" xfId="21377"/>
    <cellStyle name="常规 6 3 2 7 8" xfId="24800"/>
    <cellStyle name="常规 6 3 2 8" xfId="3879"/>
    <cellStyle name="常规 6 3 2 8 2" xfId="9244"/>
    <cellStyle name="常规 6 3 2 8 2 2" xfId="16076"/>
    <cellStyle name="常规 6 3 2 8 2 2 2" xfId="34368"/>
    <cellStyle name="常规 6 3 2 8 2 3" xfId="21386"/>
    <cellStyle name="常规 6 3 2 8 2 4" xfId="28429"/>
    <cellStyle name="常规 6 3 2 8 3" xfId="16075"/>
    <cellStyle name="常规 6 3 2 8 3 2" xfId="34367"/>
    <cellStyle name="常规 6 3 2 8 4" xfId="21385"/>
    <cellStyle name="常规 6 3 2 8 5" xfId="24804"/>
    <cellStyle name="常规 6 3 2 9" xfId="3880"/>
    <cellStyle name="常规 6 3 2 9 2" xfId="9245"/>
    <cellStyle name="常规 6 3 2 9 2 2" xfId="16078"/>
    <cellStyle name="常规 6 3 2 9 2 2 2" xfId="34370"/>
    <cellStyle name="常规 6 3 2 9 2 3" xfId="21388"/>
    <cellStyle name="常规 6 3 2 9 2 4" xfId="28430"/>
    <cellStyle name="常规 6 3 2 9 3" xfId="16077"/>
    <cellStyle name="常规 6 3 2 9 3 2" xfId="34369"/>
    <cellStyle name="常规 6 3 2 9 4" xfId="21387"/>
    <cellStyle name="常规 6 3 2 9 5" xfId="24805"/>
    <cellStyle name="常规 6 3 3" xfId="3881"/>
    <cellStyle name="常规 6 3 3 10" xfId="16079"/>
    <cellStyle name="常规 6 3 3 10 2" xfId="34371"/>
    <cellStyle name="常规 6 3 3 11" xfId="21389"/>
    <cellStyle name="常规 6 3 3 12" xfId="24806"/>
    <cellStyle name="常规 6 3 3 2" xfId="3882"/>
    <cellStyle name="常规 6 3 3 2 2" xfId="3883"/>
    <cellStyle name="常规 6 3 3 2 2 2" xfId="9248"/>
    <cellStyle name="常规 6 3 3 2 2 2 2" xfId="16082"/>
    <cellStyle name="常规 6 3 3 2 2 2 2 2" xfId="34374"/>
    <cellStyle name="常规 6 3 3 2 2 2 3" xfId="21392"/>
    <cellStyle name="常规 6 3 3 2 2 2 4" xfId="28433"/>
    <cellStyle name="常规 6 3 3 2 2 3" xfId="16081"/>
    <cellStyle name="常规 6 3 3 2 2 3 2" xfId="34373"/>
    <cellStyle name="常规 6 3 3 2 2 4" xfId="21391"/>
    <cellStyle name="常规 6 3 3 2 2 5" xfId="24808"/>
    <cellStyle name="常规 6 3 3 2 3" xfId="9247"/>
    <cellStyle name="常规 6 3 3 2 3 2" xfId="16083"/>
    <cellStyle name="常规 6 3 3 2 3 2 2" xfId="34375"/>
    <cellStyle name="常规 6 3 3 2 3 3" xfId="21393"/>
    <cellStyle name="常规 6 3 3 2 3 4" xfId="28432"/>
    <cellStyle name="常规 6 3 3 2 4" xfId="16084"/>
    <cellStyle name="常规 6 3 3 2 4 2" xfId="21394"/>
    <cellStyle name="常规 6 3 3 2 4 3" xfId="34376"/>
    <cellStyle name="常规 6 3 3 2 5" xfId="16080"/>
    <cellStyle name="常规 6 3 3 2 5 2" xfId="34372"/>
    <cellStyle name="常规 6 3 3 2 6" xfId="21390"/>
    <cellStyle name="常规 6 3 3 2 7" xfId="24807"/>
    <cellStyle name="常规 6 3 3 3" xfId="3884"/>
    <cellStyle name="常规 6 3 3 3 2" xfId="3885"/>
    <cellStyle name="常规 6 3 3 3 2 2" xfId="9250"/>
    <cellStyle name="常规 6 3 3 3 2 2 2" xfId="16087"/>
    <cellStyle name="常规 6 3 3 3 2 2 2 2" xfId="34379"/>
    <cellStyle name="常规 6 3 3 3 2 2 3" xfId="21397"/>
    <cellStyle name="常规 6 3 3 3 2 2 4" xfId="28435"/>
    <cellStyle name="常规 6 3 3 3 2 3" xfId="16086"/>
    <cellStyle name="常规 6 3 3 3 2 3 2" xfId="34378"/>
    <cellStyle name="常规 6 3 3 3 2 4" xfId="21396"/>
    <cellStyle name="常规 6 3 3 3 2 5" xfId="24810"/>
    <cellStyle name="常规 6 3 3 3 3" xfId="9249"/>
    <cellStyle name="常规 6 3 3 3 3 2" xfId="16088"/>
    <cellStyle name="常规 6 3 3 3 3 2 2" xfId="34380"/>
    <cellStyle name="常规 6 3 3 3 3 3" xfId="21398"/>
    <cellStyle name="常规 6 3 3 3 3 4" xfId="28434"/>
    <cellStyle name="常规 6 3 3 3 4" xfId="16089"/>
    <cellStyle name="常规 6 3 3 3 4 2" xfId="21399"/>
    <cellStyle name="常规 6 3 3 3 4 3" xfId="34381"/>
    <cellStyle name="常规 6 3 3 3 5" xfId="16085"/>
    <cellStyle name="常规 6 3 3 3 5 2" xfId="34377"/>
    <cellStyle name="常规 6 3 3 3 6" xfId="21395"/>
    <cellStyle name="常规 6 3 3 3 7" xfId="24809"/>
    <cellStyle name="常规 6 3 3 4" xfId="3886"/>
    <cellStyle name="常规 6 3 3 4 2" xfId="3887"/>
    <cellStyle name="常规 6 3 3 4 2 2" xfId="3888"/>
    <cellStyle name="常规 6 3 3 4 2 2 2" xfId="9253"/>
    <cellStyle name="常规 6 3 3 4 2 2 2 2" xfId="16093"/>
    <cellStyle name="常规 6 3 3 4 2 2 2 2 2" xfId="34385"/>
    <cellStyle name="常规 6 3 3 4 2 2 2 3" xfId="21403"/>
    <cellStyle name="常规 6 3 3 4 2 2 2 4" xfId="28438"/>
    <cellStyle name="常规 6 3 3 4 2 2 3" xfId="16092"/>
    <cellStyle name="常规 6 3 3 4 2 2 3 2" xfId="34384"/>
    <cellStyle name="常规 6 3 3 4 2 2 4" xfId="21402"/>
    <cellStyle name="常规 6 3 3 4 2 2 5" xfId="24813"/>
    <cellStyle name="常规 6 3 3 4 2 3" xfId="3889"/>
    <cellStyle name="常规 6 3 3 4 2 3 2" xfId="9254"/>
    <cellStyle name="常规 6 3 3 4 2 3 2 2" xfId="16095"/>
    <cellStyle name="常规 6 3 3 4 2 3 2 2 2" xfId="34387"/>
    <cellStyle name="常规 6 3 3 4 2 3 2 3" xfId="21405"/>
    <cellStyle name="常规 6 3 3 4 2 3 2 4" xfId="28439"/>
    <cellStyle name="常规 6 3 3 4 2 3 3" xfId="16094"/>
    <cellStyle name="常规 6 3 3 4 2 3 3 2" xfId="34386"/>
    <cellStyle name="常规 6 3 3 4 2 3 4" xfId="21404"/>
    <cellStyle name="常规 6 3 3 4 2 3 5" xfId="24814"/>
    <cellStyle name="常规 6 3 3 4 2 4" xfId="3890"/>
    <cellStyle name="常规 6 3 3 4 2 4 2" xfId="9255"/>
    <cellStyle name="常规 6 3 3 4 2 4 2 2" xfId="16097"/>
    <cellStyle name="常规 6 3 3 4 2 4 2 2 2" xfId="34389"/>
    <cellStyle name="常规 6 3 3 4 2 4 2 3" xfId="21407"/>
    <cellStyle name="常规 6 3 3 4 2 4 2 4" xfId="28440"/>
    <cellStyle name="常规 6 3 3 4 2 4 3" xfId="16096"/>
    <cellStyle name="常规 6 3 3 4 2 4 3 2" xfId="34388"/>
    <cellStyle name="常规 6 3 3 4 2 4 4" xfId="21406"/>
    <cellStyle name="常规 6 3 3 4 2 4 5" xfId="24815"/>
    <cellStyle name="常规 6 3 3 4 2 5" xfId="9252"/>
    <cellStyle name="常规 6 3 3 4 2 5 2" xfId="16098"/>
    <cellStyle name="常规 6 3 3 4 2 5 2 2" xfId="34390"/>
    <cellStyle name="常规 6 3 3 4 2 5 3" xfId="21408"/>
    <cellStyle name="常规 6 3 3 4 2 5 4" xfId="28437"/>
    <cellStyle name="常规 6 3 3 4 2 6" xfId="16091"/>
    <cellStyle name="常规 6 3 3 4 2 6 2" xfId="34383"/>
    <cellStyle name="常规 6 3 3 4 2 7" xfId="21401"/>
    <cellStyle name="常规 6 3 3 4 2 8" xfId="24812"/>
    <cellStyle name="常规 6 3 3 4 3" xfId="3891"/>
    <cellStyle name="常规 6 3 3 4 3 2" xfId="9256"/>
    <cellStyle name="常规 6 3 3 4 3 2 2" xfId="16100"/>
    <cellStyle name="常规 6 3 3 4 3 2 2 2" xfId="34392"/>
    <cellStyle name="常规 6 3 3 4 3 2 3" xfId="21410"/>
    <cellStyle name="常规 6 3 3 4 3 2 4" xfId="28441"/>
    <cellStyle name="常规 6 3 3 4 3 3" xfId="16099"/>
    <cellStyle name="常规 6 3 3 4 3 3 2" xfId="34391"/>
    <cellStyle name="常规 6 3 3 4 3 4" xfId="21409"/>
    <cellStyle name="常规 6 3 3 4 3 5" xfId="24816"/>
    <cellStyle name="常规 6 3 3 4 4" xfId="3892"/>
    <cellStyle name="常规 6 3 3 4 4 2" xfId="9257"/>
    <cellStyle name="常规 6 3 3 4 4 2 2" xfId="16102"/>
    <cellStyle name="常规 6 3 3 4 4 2 2 2" xfId="34394"/>
    <cellStyle name="常规 6 3 3 4 4 2 3" xfId="21412"/>
    <cellStyle name="常规 6 3 3 4 4 2 4" xfId="28442"/>
    <cellStyle name="常规 6 3 3 4 4 3" xfId="16101"/>
    <cellStyle name="常规 6 3 3 4 4 3 2" xfId="34393"/>
    <cellStyle name="常规 6 3 3 4 4 4" xfId="21411"/>
    <cellStyle name="常规 6 3 3 4 4 5" xfId="24817"/>
    <cellStyle name="常规 6 3 3 4 5" xfId="9251"/>
    <cellStyle name="常规 6 3 3 4 5 2" xfId="16103"/>
    <cellStyle name="常规 6 3 3 4 5 2 2" xfId="34395"/>
    <cellStyle name="常规 6 3 3 4 5 3" xfId="21413"/>
    <cellStyle name="常规 6 3 3 4 5 4" xfId="28436"/>
    <cellStyle name="常规 6 3 3 4 6" xfId="16104"/>
    <cellStyle name="常规 6 3 3 4 6 2" xfId="21414"/>
    <cellStyle name="常规 6 3 3 4 6 3" xfId="34396"/>
    <cellStyle name="常规 6 3 3 4 7" xfId="16090"/>
    <cellStyle name="常规 6 3 3 4 7 2" xfId="34382"/>
    <cellStyle name="常规 6 3 3 4 8" xfId="21400"/>
    <cellStyle name="常规 6 3 3 4 9" xfId="24811"/>
    <cellStyle name="常规 6 3 3 5" xfId="3893"/>
    <cellStyle name="常规 6 3 3 5 2" xfId="3894"/>
    <cellStyle name="常规 6 3 3 5 2 2" xfId="9259"/>
    <cellStyle name="常规 6 3 3 5 2 2 2" xfId="16107"/>
    <cellStyle name="常规 6 3 3 5 2 2 2 2" xfId="34399"/>
    <cellStyle name="常规 6 3 3 5 2 2 3" xfId="21417"/>
    <cellStyle name="常规 6 3 3 5 2 2 4" xfId="28444"/>
    <cellStyle name="常规 6 3 3 5 2 3" xfId="16106"/>
    <cellStyle name="常规 6 3 3 5 2 3 2" xfId="34398"/>
    <cellStyle name="常规 6 3 3 5 2 4" xfId="21416"/>
    <cellStyle name="常规 6 3 3 5 2 5" xfId="24819"/>
    <cellStyle name="常规 6 3 3 5 3" xfId="3895"/>
    <cellStyle name="常规 6 3 3 5 3 2" xfId="9260"/>
    <cellStyle name="常规 6 3 3 5 3 2 2" xfId="16109"/>
    <cellStyle name="常规 6 3 3 5 3 2 2 2" xfId="34401"/>
    <cellStyle name="常规 6 3 3 5 3 2 3" xfId="21419"/>
    <cellStyle name="常规 6 3 3 5 3 2 4" xfId="28445"/>
    <cellStyle name="常规 6 3 3 5 3 3" xfId="16108"/>
    <cellStyle name="常规 6 3 3 5 3 3 2" xfId="34400"/>
    <cellStyle name="常规 6 3 3 5 3 4" xfId="21418"/>
    <cellStyle name="常规 6 3 3 5 3 5" xfId="24820"/>
    <cellStyle name="常规 6 3 3 5 4" xfId="9258"/>
    <cellStyle name="常规 6 3 3 5 4 2" xfId="16110"/>
    <cellStyle name="常规 6 3 3 5 4 2 2" xfId="34402"/>
    <cellStyle name="常规 6 3 3 5 4 3" xfId="21420"/>
    <cellStyle name="常规 6 3 3 5 4 4" xfId="28443"/>
    <cellStyle name="常规 6 3 3 5 5" xfId="16105"/>
    <cellStyle name="常规 6 3 3 5 5 2" xfId="34397"/>
    <cellStyle name="常规 6 3 3 5 6" xfId="21415"/>
    <cellStyle name="常规 6 3 3 5 7" xfId="24818"/>
    <cellStyle name="常规 6 3 3 6" xfId="3896"/>
    <cellStyle name="常规 6 3 3 6 2" xfId="9261"/>
    <cellStyle name="常规 6 3 3 6 2 2" xfId="16112"/>
    <cellStyle name="常规 6 3 3 6 2 2 2" xfId="34404"/>
    <cellStyle name="常规 6 3 3 6 2 3" xfId="21422"/>
    <cellStyle name="常规 6 3 3 6 2 4" xfId="28446"/>
    <cellStyle name="常规 6 3 3 6 3" xfId="16111"/>
    <cellStyle name="常规 6 3 3 6 3 2" xfId="34403"/>
    <cellStyle name="常规 6 3 3 6 4" xfId="21421"/>
    <cellStyle name="常规 6 3 3 6 5" xfId="24821"/>
    <cellStyle name="常规 6 3 3 7" xfId="3897"/>
    <cellStyle name="常规 6 3 3 7 2" xfId="9262"/>
    <cellStyle name="常规 6 3 3 7 2 2" xfId="16114"/>
    <cellStyle name="常规 6 3 3 7 2 2 2" xfId="34406"/>
    <cellStyle name="常规 6 3 3 7 2 3" xfId="21424"/>
    <cellStyle name="常规 6 3 3 7 2 4" xfId="28447"/>
    <cellStyle name="常规 6 3 3 7 3" xfId="16113"/>
    <cellStyle name="常规 6 3 3 7 3 2" xfId="34405"/>
    <cellStyle name="常规 6 3 3 7 4" xfId="21423"/>
    <cellStyle name="常规 6 3 3 7 5" xfId="24822"/>
    <cellStyle name="常规 6 3 3 8" xfId="9246"/>
    <cellStyle name="常规 6 3 3 8 2" xfId="16115"/>
    <cellStyle name="常规 6 3 3 8 2 2" xfId="34407"/>
    <cellStyle name="常规 6 3 3 8 3" xfId="21425"/>
    <cellStyle name="常规 6 3 3 8 4" xfId="28431"/>
    <cellStyle name="常规 6 3 3 9" xfId="16116"/>
    <cellStyle name="常规 6 3 3 9 2" xfId="21426"/>
    <cellStyle name="常规 6 3 3 9 3" xfId="34408"/>
    <cellStyle name="常规 6 3 4" xfId="3898"/>
    <cellStyle name="常规 6 3 4 2" xfId="3899"/>
    <cellStyle name="常规 6 3 4 2 2" xfId="3900"/>
    <cellStyle name="常规 6 3 4 2 2 2" xfId="9265"/>
    <cellStyle name="常规 6 3 4 2 2 2 2" xfId="16120"/>
    <cellStyle name="常规 6 3 4 2 2 2 2 2" xfId="34412"/>
    <cellStyle name="常规 6 3 4 2 2 2 3" xfId="21430"/>
    <cellStyle name="常规 6 3 4 2 2 2 4" xfId="28450"/>
    <cellStyle name="常规 6 3 4 2 2 3" xfId="16119"/>
    <cellStyle name="常规 6 3 4 2 2 3 2" xfId="34411"/>
    <cellStyle name="常规 6 3 4 2 2 4" xfId="21429"/>
    <cellStyle name="常规 6 3 4 2 2 5" xfId="24825"/>
    <cellStyle name="常规 6 3 4 2 3" xfId="3901"/>
    <cellStyle name="常规 6 3 4 2 3 2" xfId="9266"/>
    <cellStyle name="常规 6 3 4 2 3 2 2" xfId="16122"/>
    <cellStyle name="常规 6 3 4 2 3 2 2 2" xfId="34414"/>
    <cellStyle name="常规 6 3 4 2 3 2 3" xfId="21432"/>
    <cellStyle name="常规 6 3 4 2 3 2 4" xfId="28451"/>
    <cellStyle name="常规 6 3 4 2 3 3" xfId="16121"/>
    <cellStyle name="常规 6 3 4 2 3 3 2" xfId="34413"/>
    <cellStyle name="常规 6 3 4 2 3 4" xfId="21431"/>
    <cellStyle name="常规 6 3 4 2 3 5" xfId="24826"/>
    <cellStyle name="常规 6 3 4 2 4" xfId="3902"/>
    <cellStyle name="常规 6 3 4 2 4 2" xfId="9267"/>
    <cellStyle name="常规 6 3 4 2 4 2 2" xfId="16124"/>
    <cellStyle name="常规 6 3 4 2 4 2 2 2" xfId="34416"/>
    <cellStyle name="常规 6 3 4 2 4 2 3" xfId="21434"/>
    <cellStyle name="常规 6 3 4 2 4 2 4" xfId="28452"/>
    <cellStyle name="常规 6 3 4 2 4 3" xfId="16123"/>
    <cellStyle name="常规 6 3 4 2 4 3 2" xfId="34415"/>
    <cellStyle name="常规 6 3 4 2 4 4" xfId="21433"/>
    <cellStyle name="常规 6 3 4 2 4 5" xfId="24827"/>
    <cellStyle name="常规 6 3 4 2 5" xfId="9264"/>
    <cellStyle name="常规 6 3 4 2 5 2" xfId="16125"/>
    <cellStyle name="常规 6 3 4 2 5 2 2" xfId="34417"/>
    <cellStyle name="常规 6 3 4 2 5 3" xfId="21435"/>
    <cellStyle name="常规 6 3 4 2 5 4" xfId="28449"/>
    <cellStyle name="常规 6 3 4 2 6" xfId="16118"/>
    <cellStyle name="常规 6 3 4 2 6 2" xfId="34410"/>
    <cellStyle name="常规 6 3 4 2 7" xfId="21428"/>
    <cellStyle name="常规 6 3 4 2 8" xfId="24824"/>
    <cellStyle name="常规 6 3 4 3" xfId="3903"/>
    <cellStyle name="常规 6 3 4 3 2" xfId="9268"/>
    <cellStyle name="常规 6 3 4 3 2 2" xfId="16127"/>
    <cellStyle name="常规 6 3 4 3 2 2 2" xfId="34419"/>
    <cellStyle name="常规 6 3 4 3 2 3" xfId="21437"/>
    <cellStyle name="常规 6 3 4 3 2 4" xfId="28453"/>
    <cellStyle name="常规 6 3 4 3 3" xfId="16126"/>
    <cellStyle name="常规 6 3 4 3 3 2" xfId="34418"/>
    <cellStyle name="常规 6 3 4 3 4" xfId="21436"/>
    <cellStyle name="常规 6 3 4 3 5" xfId="24828"/>
    <cellStyle name="常规 6 3 4 4" xfId="3904"/>
    <cellStyle name="常规 6 3 4 4 2" xfId="9269"/>
    <cellStyle name="常规 6 3 4 4 2 2" xfId="16129"/>
    <cellStyle name="常规 6 3 4 4 2 2 2" xfId="34421"/>
    <cellStyle name="常规 6 3 4 4 2 3" xfId="21439"/>
    <cellStyle name="常规 6 3 4 4 2 4" xfId="28454"/>
    <cellStyle name="常规 6 3 4 4 3" xfId="16128"/>
    <cellStyle name="常规 6 3 4 4 3 2" xfId="34420"/>
    <cellStyle name="常规 6 3 4 4 4" xfId="21438"/>
    <cellStyle name="常规 6 3 4 4 5" xfId="24829"/>
    <cellStyle name="常规 6 3 4 5" xfId="9263"/>
    <cellStyle name="常规 6 3 4 5 2" xfId="16130"/>
    <cellStyle name="常规 6 3 4 5 2 2" xfId="34422"/>
    <cellStyle name="常规 6 3 4 5 3" xfId="21440"/>
    <cellStyle name="常规 6 3 4 5 4" xfId="28448"/>
    <cellStyle name="常规 6 3 4 6" xfId="16131"/>
    <cellStyle name="常规 6 3 4 6 2" xfId="21441"/>
    <cellStyle name="常规 6 3 4 6 3" xfId="34423"/>
    <cellStyle name="常规 6 3 4 7" xfId="16117"/>
    <cellStyle name="常规 6 3 4 7 2" xfId="34409"/>
    <cellStyle name="常规 6 3 4 8" xfId="21427"/>
    <cellStyle name="常规 6 3 4 9" xfId="24823"/>
    <cellStyle name="常规 6 3 5" xfId="3905"/>
    <cellStyle name="常规 6 3 5 2" xfId="3906"/>
    <cellStyle name="常规 6 3 5 2 2" xfId="3907"/>
    <cellStyle name="常规 6 3 5 2 2 2" xfId="9272"/>
    <cellStyle name="常规 6 3 5 2 2 2 2" xfId="16135"/>
    <cellStyle name="常规 6 3 5 2 2 2 2 2" xfId="34427"/>
    <cellStyle name="常规 6 3 5 2 2 2 3" xfId="21445"/>
    <cellStyle name="常规 6 3 5 2 2 2 4" xfId="28457"/>
    <cellStyle name="常规 6 3 5 2 2 3" xfId="16134"/>
    <cellStyle name="常规 6 3 5 2 2 3 2" xfId="34426"/>
    <cellStyle name="常规 6 3 5 2 2 4" xfId="21444"/>
    <cellStyle name="常规 6 3 5 2 2 5" xfId="24832"/>
    <cellStyle name="常规 6 3 5 2 3" xfId="3908"/>
    <cellStyle name="常规 6 3 5 2 3 2" xfId="9273"/>
    <cellStyle name="常规 6 3 5 2 3 2 2" xfId="16137"/>
    <cellStyle name="常规 6 3 5 2 3 2 2 2" xfId="34429"/>
    <cellStyle name="常规 6 3 5 2 3 2 3" xfId="21447"/>
    <cellStyle name="常规 6 3 5 2 3 2 4" xfId="28458"/>
    <cellStyle name="常规 6 3 5 2 3 3" xfId="16136"/>
    <cellStyle name="常规 6 3 5 2 3 3 2" xfId="34428"/>
    <cellStyle name="常规 6 3 5 2 3 4" xfId="21446"/>
    <cellStyle name="常规 6 3 5 2 3 5" xfId="24833"/>
    <cellStyle name="常规 6 3 5 2 4" xfId="3909"/>
    <cellStyle name="常规 6 3 5 2 4 2" xfId="9274"/>
    <cellStyle name="常规 6 3 5 2 4 2 2" xfId="16139"/>
    <cellStyle name="常规 6 3 5 2 4 2 2 2" xfId="34431"/>
    <cellStyle name="常规 6 3 5 2 4 2 3" xfId="21449"/>
    <cellStyle name="常规 6 3 5 2 4 2 4" xfId="28459"/>
    <cellStyle name="常规 6 3 5 2 4 3" xfId="16138"/>
    <cellStyle name="常规 6 3 5 2 4 3 2" xfId="34430"/>
    <cellStyle name="常规 6 3 5 2 4 4" xfId="21448"/>
    <cellStyle name="常规 6 3 5 2 4 5" xfId="24834"/>
    <cellStyle name="常规 6 3 5 2 5" xfId="9271"/>
    <cellStyle name="常规 6 3 5 2 5 2" xfId="16140"/>
    <cellStyle name="常规 6 3 5 2 5 2 2" xfId="34432"/>
    <cellStyle name="常规 6 3 5 2 5 3" xfId="21450"/>
    <cellStyle name="常规 6 3 5 2 5 4" xfId="28456"/>
    <cellStyle name="常规 6 3 5 2 6" xfId="16133"/>
    <cellStyle name="常规 6 3 5 2 6 2" xfId="34425"/>
    <cellStyle name="常规 6 3 5 2 7" xfId="21443"/>
    <cellStyle name="常规 6 3 5 2 8" xfId="24831"/>
    <cellStyle name="常规 6 3 5 3" xfId="3910"/>
    <cellStyle name="常规 6 3 5 3 2" xfId="9275"/>
    <cellStyle name="常规 6 3 5 3 2 2" xfId="16142"/>
    <cellStyle name="常规 6 3 5 3 2 2 2" xfId="34434"/>
    <cellStyle name="常规 6 3 5 3 2 3" xfId="21452"/>
    <cellStyle name="常规 6 3 5 3 2 4" xfId="28460"/>
    <cellStyle name="常规 6 3 5 3 3" xfId="16141"/>
    <cellStyle name="常规 6 3 5 3 3 2" xfId="34433"/>
    <cellStyle name="常规 6 3 5 3 4" xfId="21451"/>
    <cellStyle name="常规 6 3 5 3 5" xfId="24835"/>
    <cellStyle name="常规 6 3 5 4" xfId="3911"/>
    <cellStyle name="常规 6 3 5 4 2" xfId="9276"/>
    <cellStyle name="常规 6 3 5 4 2 2" xfId="16144"/>
    <cellStyle name="常规 6 3 5 4 2 2 2" xfId="34436"/>
    <cellStyle name="常规 6 3 5 4 2 3" xfId="21454"/>
    <cellStyle name="常规 6 3 5 4 2 4" xfId="28461"/>
    <cellStyle name="常规 6 3 5 4 3" xfId="16143"/>
    <cellStyle name="常规 6 3 5 4 3 2" xfId="34435"/>
    <cellStyle name="常规 6 3 5 4 4" xfId="21453"/>
    <cellStyle name="常规 6 3 5 4 5" xfId="24836"/>
    <cellStyle name="常规 6 3 5 5" xfId="9270"/>
    <cellStyle name="常规 6 3 5 5 2" xfId="16145"/>
    <cellStyle name="常规 6 3 5 5 2 2" xfId="34437"/>
    <cellStyle name="常规 6 3 5 5 3" xfId="21455"/>
    <cellStyle name="常规 6 3 5 5 4" xfId="28455"/>
    <cellStyle name="常规 6 3 5 6" xfId="16146"/>
    <cellStyle name="常规 6 3 5 6 2" xfId="21456"/>
    <cellStyle name="常规 6 3 5 6 3" xfId="34438"/>
    <cellStyle name="常规 6 3 5 7" xfId="16132"/>
    <cellStyle name="常规 6 3 5 7 2" xfId="34424"/>
    <cellStyle name="常规 6 3 5 8" xfId="21442"/>
    <cellStyle name="常规 6 3 5 9" xfId="24830"/>
    <cellStyle name="常规 6 3 6" xfId="3912"/>
    <cellStyle name="常规 6 3 6 2" xfId="3913"/>
    <cellStyle name="常规 6 3 6 2 2" xfId="3914"/>
    <cellStyle name="常规 6 3 6 2 2 2" xfId="9279"/>
    <cellStyle name="常规 6 3 6 2 2 2 2" xfId="16150"/>
    <cellStyle name="常规 6 3 6 2 2 2 2 2" xfId="34442"/>
    <cellStyle name="常规 6 3 6 2 2 2 3" xfId="21460"/>
    <cellStyle name="常规 6 3 6 2 2 2 4" xfId="28464"/>
    <cellStyle name="常规 6 3 6 2 2 3" xfId="16149"/>
    <cellStyle name="常规 6 3 6 2 2 3 2" xfId="34441"/>
    <cellStyle name="常规 6 3 6 2 2 4" xfId="21459"/>
    <cellStyle name="常规 6 3 6 2 2 5" xfId="24839"/>
    <cellStyle name="常规 6 3 6 2 3" xfId="3915"/>
    <cellStyle name="常规 6 3 6 2 3 2" xfId="9280"/>
    <cellStyle name="常规 6 3 6 2 3 2 2" xfId="16152"/>
    <cellStyle name="常规 6 3 6 2 3 2 2 2" xfId="34444"/>
    <cellStyle name="常规 6 3 6 2 3 2 3" xfId="21462"/>
    <cellStyle name="常规 6 3 6 2 3 2 4" xfId="28465"/>
    <cellStyle name="常规 6 3 6 2 3 3" xfId="16151"/>
    <cellStyle name="常规 6 3 6 2 3 3 2" xfId="34443"/>
    <cellStyle name="常规 6 3 6 2 3 4" xfId="21461"/>
    <cellStyle name="常规 6 3 6 2 3 5" xfId="24840"/>
    <cellStyle name="常规 6 3 6 2 4" xfId="3916"/>
    <cellStyle name="常规 6 3 6 2 4 2" xfId="9281"/>
    <cellStyle name="常规 6 3 6 2 4 2 2" xfId="16154"/>
    <cellStyle name="常规 6 3 6 2 4 2 2 2" xfId="34446"/>
    <cellStyle name="常规 6 3 6 2 4 2 3" xfId="21464"/>
    <cellStyle name="常规 6 3 6 2 4 2 4" xfId="28466"/>
    <cellStyle name="常规 6 3 6 2 4 3" xfId="16153"/>
    <cellStyle name="常规 6 3 6 2 4 3 2" xfId="34445"/>
    <cellStyle name="常规 6 3 6 2 4 4" xfId="21463"/>
    <cellStyle name="常规 6 3 6 2 4 5" xfId="24841"/>
    <cellStyle name="常规 6 3 6 2 5" xfId="9278"/>
    <cellStyle name="常规 6 3 6 2 5 2" xfId="16155"/>
    <cellStyle name="常规 6 3 6 2 5 2 2" xfId="34447"/>
    <cellStyle name="常规 6 3 6 2 5 3" xfId="21465"/>
    <cellStyle name="常规 6 3 6 2 5 4" xfId="28463"/>
    <cellStyle name="常规 6 3 6 2 6" xfId="16148"/>
    <cellStyle name="常规 6 3 6 2 6 2" xfId="34440"/>
    <cellStyle name="常规 6 3 6 2 7" xfId="21458"/>
    <cellStyle name="常规 6 3 6 2 8" xfId="24838"/>
    <cellStyle name="常规 6 3 6 3" xfId="3917"/>
    <cellStyle name="常规 6 3 6 3 2" xfId="9282"/>
    <cellStyle name="常规 6 3 6 3 2 2" xfId="16157"/>
    <cellStyle name="常规 6 3 6 3 2 2 2" xfId="34449"/>
    <cellStyle name="常规 6 3 6 3 2 3" xfId="21467"/>
    <cellStyle name="常规 6 3 6 3 2 4" xfId="28467"/>
    <cellStyle name="常规 6 3 6 3 3" xfId="16156"/>
    <cellStyle name="常规 6 3 6 3 3 2" xfId="34448"/>
    <cellStyle name="常规 6 3 6 3 4" xfId="21466"/>
    <cellStyle name="常规 6 3 6 3 5" xfId="24842"/>
    <cellStyle name="常规 6 3 6 4" xfId="3918"/>
    <cellStyle name="常规 6 3 6 4 2" xfId="9283"/>
    <cellStyle name="常规 6 3 6 4 2 2" xfId="16159"/>
    <cellStyle name="常规 6 3 6 4 2 2 2" xfId="34451"/>
    <cellStyle name="常规 6 3 6 4 2 3" xfId="21469"/>
    <cellStyle name="常规 6 3 6 4 2 4" xfId="28468"/>
    <cellStyle name="常规 6 3 6 4 3" xfId="16158"/>
    <cellStyle name="常规 6 3 6 4 3 2" xfId="34450"/>
    <cellStyle name="常规 6 3 6 4 4" xfId="21468"/>
    <cellStyle name="常规 6 3 6 4 5" xfId="24843"/>
    <cellStyle name="常规 6 3 6 5" xfId="9277"/>
    <cellStyle name="常规 6 3 6 5 2" xfId="16160"/>
    <cellStyle name="常规 6 3 6 5 2 2" xfId="34452"/>
    <cellStyle name="常规 6 3 6 5 3" xfId="21470"/>
    <cellStyle name="常规 6 3 6 5 4" xfId="28462"/>
    <cellStyle name="常规 6 3 6 6" xfId="16161"/>
    <cellStyle name="常规 6 3 6 6 2" xfId="21471"/>
    <cellStyle name="常规 6 3 6 6 3" xfId="34453"/>
    <cellStyle name="常规 6 3 6 7" xfId="16147"/>
    <cellStyle name="常规 6 3 6 7 2" xfId="34439"/>
    <cellStyle name="常规 6 3 6 8" xfId="21457"/>
    <cellStyle name="常规 6 3 6 9" xfId="24837"/>
    <cellStyle name="常规 6 3 7" xfId="3919"/>
    <cellStyle name="常规 6 3 7 2" xfId="3920"/>
    <cellStyle name="常规 6 3 7 2 2" xfId="3921"/>
    <cellStyle name="常规 6 3 7 2 2 2" xfId="9286"/>
    <cellStyle name="常规 6 3 7 2 2 2 2" xfId="16165"/>
    <cellStyle name="常规 6 3 7 2 2 2 2 2" xfId="34457"/>
    <cellStyle name="常规 6 3 7 2 2 2 3" xfId="21475"/>
    <cellStyle name="常规 6 3 7 2 2 2 4" xfId="28471"/>
    <cellStyle name="常规 6 3 7 2 2 3" xfId="16164"/>
    <cellStyle name="常规 6 3 7 2 2 3 2" xfId="34456"/>
    <cellStyle name="常规 6 3 7 2 2 4" xfId="21474"/>
    <cellStyle name="常规 6 3 7 2 2 5" xfId="24846"/>
    <cellStyle name="常规 6 3 7 2 3" xfId="3922"/>
    <cellStyle name="常规 6 3 7 2 3 2" xfId="9287"/>
    <cellStyle name="常规 6 3 7 2 3 2 2" xfId="16167"/>
    <cellStyle name="常规 6 3 7 2 3 2 2 2" xfId="34459"/>
    <cellStyle name="常规 6 3 7 2 3 2 3" xfId="21477"/>
    <cellStyle name="常规 6 3 7 2 3 2 4" xfId="28472"/>
    <cellStyle name="常规 6 3 7 2 3 3" xfId="16166"/>
    <cellStyle name="常规 6 3 7 2 3 3 2" xfId="34458"/>
    <cellStyle name="常规 6 3 7 2 3 4" xfId="21476"/>
    <cellStyle name="常规 6 3 7 2 3 5" xfId="24847"/>
    <cellStyle name="常规 6 3 7 2 4" xfId="3923"/>
    <cellStyle name="常规 6 3 7 2 4 2" xfId="9288"/>
    <cellStyle name="常规 6 3 7 2 4 2 2" xfId="16169"/>
    <cellStyle name="常规 6 3 7 2 4 2 2 2" xfId="34461"/>
    <cellStyle name="常规 6 3 7 2 4 2 3" xfId="21479"/>
    <cellStyle name="常规 6 3 7 2 4 2 4" xfId="28473"/>
    <cellStyle name="常规 6 3 7 2 4 3" xfId="16168"/>
    <cellStyle name="常规 6 3 7 2 4 3 2" xfId="34460"/>
    <cellStyle name="常规 6 3 7 2 4 4" xfId="21478"/>
    <cellStyle name="常规 6 3 7 2 4 5" xfId="24848"/>
    <cellStyle name="常规 6 3 7 2 5" xfId="9285"/>
    <cellStyle name="常规 6 3 7 2 5 2" xfId="16170"/>
    <cellStyle name="常规 6 3 7 2 5 2 2" xfId="34462"/>
    <cellStyle name="常规 6 3 7 2 5 3" xfId="21480"/>
    <cellStyle name="常规 6 3 7 2 5 4" xfId="28470"/>
    <cellStyle name="常规 6 3 7 2 6" xfId="16163"/>
    <cellStyle name="常规 6 3 7 2 6 2" xfId="34455"/>
    <cellStyle name="常规 6 3 7 2 7" xfId="21473"/>
    <cellStyle name="常规 6 3 7 2 8" xfId="24845"/>
    <cellStyle name="常规 6 3 7 3" xfId="3924"/>
    <cellStyle name="常规 6 3 7 3 2" xfId="9289"/>
    <cellStyle name="常规 6 3 7 3 2 2" xfId="16172"/>
    <cellStyle name="常规 6 3 7 3 2 2 2" xfId="34464"/>
    <cellStyle name="常规 6 3 7 3 2 3" xfId="21482"/>
    <cellStyle name="常规 6 3 7 3 2 4" xfId="28474"/>
    <cellStyle name="常规 6 3 7 3 3" xfId="16171"/>
    <cellStyle name="常规 6 3 7 3 3 2" xfId="34463"/>
    <cellStyle name="常规 6 3 7 3 4" xfId="21481"/>
    <cellStyle name="常规 6 3 7 3 5" xfId="24849"/>
    <cellStyle name="常规 6 3 7 4" xfId="3925"/>
    <cellStyle name="常规 6 3 7 4 2" xfId="9290"/>
    <cellStyle name="常规 6 3 7 4 2 2" xfId="16174"/>
    <cellStyle name="常规 6 3 7 4 2 2 2" xfId="34466"/>
    <cellStyle name="常规 6 3 7 4 2 3" xfId="21484"/>
    <cellStyle name="常规 6 3 7 4 2 4" xfId="28475"/>
    <cellStyle name="常规 6 3 7 4 3" xfId="16173"/>
    <cellStyle name="常规 6 3 7 4 3 2" xfId="34465"/>
    <cellStyle name="常规 6 3 7 4 4" xfId="21483"/>
    <cellStyle name="常规 6 3 7 4 5" xfId="24850"/>
    <cellStyle name="常规 6 3 7 5" xfId="9284"/>
    <cellStyle name="常规 6 3 7 5 2" xfId="16175"/>
    <cellStyle name="常规 6 3 7 5 2 2" xfId="34467"/>
    <cellStyle name="常规 6 3 7 5 3" xfId="21485"/>
    <cellStyle name="常规 6 3 7 5 4" xfId="28469"/>
    <cellStyle name="常规 6 3 7 6" xfId="16176"/>
    <cellStyle name="常规 6 3 7 6 2" xfId="21486"/>
    <cellStyle name="常规 6 3 7 6 3" xfId="34468"/>
    <cellStyle name="常规 6 3 7 7" xfId="16162"/>
    <cellStyle name="常规 6 3 7 7 2" xfId="34454"/>
    <cellStyle name="常规 6 3 7 8" xfId="21472"/>
    <cellStyle name="常规 6 3 7 9" xfId="24844"/>
    <cellStyle name="常规 6 3 8" xfId="3926"/>
    <cellStyle name="常规 6 3 8 2" xfId="3927"/>
    <cellStyle name="常规 6 3 8 2 2" xfId="9292"/>
    <cellStyle name="常规 6 3 8 2 2 2" xfId="16179"/>
    <cellStyle name="常规 6 3 8 2 2 2 2" xfId="34471"/>
    <cellStyle name="常规 6 3 8 2 2 3" xfId="21489"/>
    <cellStyle name="常规 6 3 8 2 2 4" xfId="28477"/>
    <cellStyle name="常规 6 3 8 2 3" xfId="16178"/>
    <cellStyle name="常规 6 3 8 2 3 2" xfId="34470"/>
    <cellStyle name="常规 6 3 8 2 4" xfId="21488"/>
    <cellStyle name="常规 6 3 8 2 5" xfId="24852"/>
    <cellStyle name="常规 6 3 8 3" xfId="3928"/>
    <cellStyle name="常规 6 3 8 3 2" xfId="9293"/>
    <cellStyle name="常规 6 3 8 3 2 2" xfId="16181"/>
    <cellStyle name="常规 6 3 8 3 2 2 2" xfId="34473"/>
    <cellStyle name="常规 6 3 8 3 2 3" xfId="21491"/>
    <cellStyle name="常规 6 3 8 3 2 4" xfId="28478"/>
    <cellStyle name="常规 6 3 8 3 3" xfId="16180"/>
    <cellStyle name="常规 6 3 8 3 3 2" xfId="34472"/>
    <cellStyle name="常规 6 3 8 3 4" xfId="21490"/>
    <cellStyle name="常规 6 3 8 3 5" xfId="24853"/>
    <cellStyle name="常规 6 3 8 4" xfId="3929"/>
    <cellStyle name="常规 6 3 8 4 2" xfId="9294"/>
    <cellStyle name="常规 6 3 8 4 2 2" xfId="16183"/>
    <cellStyle name="常规 6 3 8 4 2 2 2" xfId="34475"/>
    <cellStyle name="常规 6 3 8 4 2 3" xfId="21493"/>
    <cellStyle name="常规 6 3 8 4 2 4" xfId="28479"/>
    <cellStyle name="常规 6 3 8 4 3" xfId="16182"/>
    <cellStyle name="常规 6 3 8 4 3 2" xfId="34474"/>
    <cellStyle name="常规 6 3 8 4 4" xfId="21492"/>
    <cellStyle name="常规 6 3 8 4 5" xfId="24854"/>
    <cellStyle name="常规 6 3 8 5" xfId="9291"/>
    <cellStyle name="常规 6 3 8 5 2" xfId="16184"/>
    <cellStyle name="常规 6 3 8 5 2 2" xfId="34476"/>
    <cellStyle name="常规 6 3 8 5 3" xfId="21494"/>
    <cellStyle name="常规 6 3 8 5 4" xfId="28476"/>
    <cellStyle name="常规 6 3 8 6" xfId="16177"/>
    <cellStyle name="常规 6 3 8 6 2" xfId="34469"/>
    <cellStyle name="常规 6 3 8 7" xfId="21487"/>
    <cellStyle name="常规 6 3 8 8" xfId="24851"/>
    <cellStyle name="常规 6 3 9" xfId="3930"/>
    <cellStyle name="常规 6 3 9 2" xfId="9295"/>
    <cellStyle name="常规 6 3 9 2 2" xfId="16186"/>
    <cellStyle name="常规 6 3 9 2 2 2" xfId="34478"/>
    <cellStyle name="常规 6 3 9 2 3" xfId="21496"/>
    <cellStyle name="常规 6 3 9 2 4" xfId="28480"/>
    <cellStyle name="常规 6 3 9 3" xfId="16185"/>
    <cellStyle name="常规 6 3 9 3 2" xfId="34477"/>
    <cellStyle name="常规 6 3 9 4" xfId="21495"/>
    <cellStyle name="常规 6 3 9 5" xfId="24855"/>
    <cellStyle name="常规 6 4" xfId="3931"/>
    <cellStyle name="常规 6 4 10" xfId="9296"/>
    <cellStyle name="常规 6 4 10 2" xfId="16188"/>
    <cellStyle name="常规 6 4 10 2 2" xfId="34480"/>
    <cellStyle name="常规 6 4 10 3" xfId="21498"/>
    <cellStyle name="常规 6 4 10 4" xfId="28481"/>
    <cellStyle name="常规 6 4 11" xfId="16189"/>
    <cellStyle name="常规 6 4 11 2" xfId="21499"/>
    <cellStyle name="常规 6 4 11 3" xfId="34481"/>
    <cellStyle name="常规 6 4 12" xfId="16187"/>
    <cellStyle name="常规 6 4 12 2" xfId="34479"/>
    <cellStyle name="常规 6 4 13" xfId="21497"/>
    <cellStyle name="常规 6 4 14" xfId="24856"/>
    <cellStyle name="常规 6 4 2" xfId="3932"/>
    <cellStyle name="常规 6 4 2 2" xfId="3933"/>
    <cellStyle name="常规 6 4 2 2 2" xfId="3934"/>
    <cellStyle name="常规 6 4 2 2 2 2" xfId="9299"/>
    <cellStyle name="常规 6 4 2 2 2 2 2" xfId="16193"/>
    <cellStyle name="常规 6 4 2 2 2 2 2 2" xfId="34485"/>
    <cellStyle name="常规 6 4 2 2 2 2 3" xfId="21503"/>
    <cellStyle name="常规 6 4 2 2 2 2 4" xfId="28484"/>
    <cellStyle name="常规 6 4 2 2 2 3" xfId="16192"/>
    <cellStyle name="常规 6 4 2 2 2 3 2" xfId="34484"/>
    <cellStyle name="常规 6 4 2 2 2 4" xfId="21502"/>
    <cellStyle name="常规 6 4 2 2 2 5" xfId="24859"/>
    <cellStyle name="常规 6 4 2 2 3" xfId="3935"/>
    <cellStyle name="常规 6 4 2 2 3 2" xfId="9300"/>
    <cellStyle name="常规 6 4 2 2 3 2 2" xfId="16195"/>
    <cellStyle name="常规 6 4 2 2 3 2 2 2" xfId="34487"/>
    <cellStyle name="常规 6 4 2 2 3 2 3" xfId="21505"/>
    <cellStyle name="常规 6 4 2 2 3 2 4" xfId="28485"/>
    <cellStyle name="常规 6 4 2 2 3 3" xfId="16194"/>
    <cellStyle name="常规 6 4 2 2 3 3 2" xfId="34486"/>
    <cellStyle name="常规 6 4 2 2 3 4" xfId="21504"/>
    <cellStyle name="常规 6 4 2 2 3 5" xfId="24860"/>
    <cellStyle name="常规 6 4 2 2 4" xfId="3936"/>
    <cellStyle name="常规 6 4 2 2 4 2" xfId="9301"/>
    <cellStyle name="常规 6 4 2 2 4 2 2" xfId="16197"/>
    <cellStyle name="常规 6 4 2 2 4 2 2 2" xfId="34489"/>
    <cellStyle name="常规 6 4 2 2 4 2 3" xfId="21507"/>
    <cellStyle name="常规 6 4 2 2 4 2 4" xfId="28486"/>
    <cellStyle name="常规 6 4 2 2 4 3" xfId="16196"/>
    <cellStyle name="常规 6 4 2 2 4 3 2" xfId="34488"/>
    <cellStyle name="常规 6 4 2 2 4 4" xfId="21506"/>
    <cellStyle name="常规 6 4 2 2 4 5" xfId="24861"/>
    <cellStyle name="常规 6 4 2 2 5" xfId="9298"/>
    <cellStyle name="常规 6 4 2 2 5 2" xfId="16198"/>
    <cellStyle name="常规 6 4 2 2 5 2 2" xfId="34490"/>
    <cellStyle name="常规 6 4 2 2 5 3" xfId="21508"/>
    <cellStyle name="常规 6 4 2 2 5 4" xfId="28483"/>
    <cellStyle name="常规 6 4 2 2 6" xfId="16191"/>
    <cellStyle name="常规 6 4 2 2 6 2" xfId="34483"/>
    <cellStyle name="常规 6 4 2 2 7" xfId="21501"/>
    <cellStyle name="常规 6 4 2 2 8" xfId="24858"/>
    <cellStyle name="常规 6 4 2 3" xfId="3937"/>
    <cellStyle name="常规 6 4 2 3 2" xfId="9302"/>
    <cellStyle name="常规 6 4 2 3 2 2" xfId="16200"/>
    <cellStyle name="常规 6 4 2 3 2 2 2" xfId="34492"/>
    <cellStyle name="常规 6 4 2 3 2 3" xfId="21510"/>
    <cellStyle name="常规 6 4 2 3 2 4" xfId="28487"/>
    <cellStyle name="常规 6 4 2 3 3" xfId="16199"/>
    <cellStyle name="常规 6 4 2 3 3 2" xfId="34491"/>
    <cellStyle name="常规 6 4 2 3 4" xfId="21509"/>
    <cellStyle name="常规 6 4 2 3 5" xfId="24862"/>
    <cellStyle name="常规 6 4 2 4" xfId="3938"/>
    <cellStyle name="常规 6 4 2 4 2" xfId="9303"/>
    <cellStyle name="常规 6 4 2 4 2 2" xfId="16202"/>
    <cellStyle name="常规 6 4 2 4 2 2 2" xfId="34494"/>
    <cellStyle name="常规 6 4 2 4 2 3" xfId="21512"/>
    <cellStyle name="常规 6 4 2 4 2 4" xfId="28488"/>
    <cellStyle name="常规 6 4 2 4 3" xfId="16201"/>
    <cellStyle name="常规 6 4 2 4 3 2" xfId="34493"/>
    <cellStyle name="常规 6 4 2 4 4" xfId="21511"/>
    <cellStyle name="常规 6 4 2 4 5" xfId="24863"/>
    <cellStyle name="常规 6 4 2 5" xfId="9297"/>
    <cellStyle name="常规 6 4 2 5 2" xfId="16203"/>
    <cellStyle name="常规 6 4 2 5 2 2" xfId="34495"/>
    <cellStyle name="常规 6 4 2 5 3" xfId="21513"/>
    <cellStyle name="常规 6 4 2 5 4" xfId="28482"/>
    <cellStyle name="常规 6 4 2 6" xfId="16204"/>
    <cellStyle name="常规 6 4 2 6 2" xfId="21514"/>
    <cellStyle name="常规 6 4 2 6 3" xfId="34496"/>
    <cellStyle name="常规 6 4 2 7" xfId="16190"/>
    <cellStyle name="常规 6 4 2 7 2" xfId="34482"/>
    <cellStyle name="常规 6 4 2 8" xfId="21500"/>
    <cellStyle name="常规 6 4 2 9" xfId="24857"/>
    <cellStyle name="常规 6 4 3" xfId="3939"/>
    <cellStyle name="常规 6 4 3 2" xfId="3940"/>
    <cellStyle name="常规 6 4 3 2 2" xfId="3941"/>
    <cellStyle name="常规 6 4 3 2 2 2" xfId="9306"/>
    <cellStyle name="常规 6 4 3 2 2 2 2" xfId="16208"/>
    <cellStyle name="常规 6 4 3 2 2 2 2 2" xfId="34500"/>
    <cellStyle name="常规 6 4 3 2 2 2 3" xfId="21518"/>
    <cellStyle name="常规 6 4 3 2 2 2 4" xfId="28491"/>
    <cellStyle name="常规 6 4 3 2 2 3" xfId="16207"/>
    <cellStyle name="常规 6 4 3 2 2 3 2" xfId="34499"/>
    <cellStyle name="常规 6 4 3 2 2 4" xfId="21517"/>
    <cellStyle name="常规 6 4 3 2 2 5" xfId="24866"/>
    <cellStyle name="常规 6 4 3 2 3" xfId="3942"/>
    <cellStyle name="常规 6 4 3 2 3 2" xfId="9307"/>
    <cellStyle name="常规 6 4 3 2 3 2 2" xfId="16210"/>
    <cellStyle name="常规 6 4 3 2 3 2 2 2" xfId="34502"/>
    <cellStyle name="常规 6 4 3 2 3 2 3" xfId="21520"/>
    <cellStyle name="常规 6 4 3 2 3 2 4" xfId="28492"/>
    <cellStyle name="常规 6 4 3 2 3 3" xfId="16209"/>
    <cellStyle name="常规 6 4 3 2 3 3 2" xfId="34501"/>
    <cellStyle name="常规 6 4 3 2 3 4" xfId="21519"/>
    <cellStyle name="常规 6 4 3 2 3 5" xfId="24867"/>
    <cellStyle name="常规 6 4 3 2 4" xfId="3943"/>
    <cellStyle name="常规 6 4 3 2 4 2" xfId="9308"/>
    <cellStyle name="常规 6 4 3 2 4 2 2" xfId="16212"/>
    <cellStyle name="常规 6 4 3 2 4 2 2 2" xfId="34504"/>
    <cellStyle name="常规 6 4 3 2 4 2 3" xfId="21522"/>
    <cellStyle name="常规 6 4 3 2 4 2 4" xfId="28493"/>
    <cellStyle name="常规 6 4 3 2 4 3" xfId="16211"/>
    <cellStyle name="常规 6 4 3 2 4 3 2" xfId="34503"/>
    <cellStyle name="常规 6 4 3 2 4 4" xfId="21521"/>
    <cellStyle name="常规 6 4 3 2 4 5" xfId="24868"/>
    <cellStyle name="常规 6 4 3 2 5" xfId="9305"/>
    <cellStyle name="常规 6 4 3 2 5 2" xfId="16213"/>
    <cellStyle name="常规 6 4 3 2 5 2 2" xfId="34505"/>
    <cellStyle name="常规 6 4 3 2 5 3" xfId="21523"/>
    <cellStyle name="常规 6 4 3 2 5 4" xfId="28490"/>
    <cellStyle name="常规 6 4 3 2 6" xfId="16206"/>
    <cellStyle name="常规 6 4 3 2 6 2" xfId="34498"/>
    <cellStyle name="常规 6 4 3 2 7" xfId="21516"/>
    <cellStyle name="常规 6 4 3 2 8" xfId="24865"/>
    <cellStyle name="常规 6 4 3 3" xfId="3944"/>
    <cellStyle name="常规 6 4 3 3 2" xfId="9309"/>
    <cellStyle name="常规 6 4 3 3 2 2" xfId="16215"/>
    <cellStyle name="常规 6 4 3 3 2 2 2" xfId="34507"/>
    <cellStyle name="常规 6 4 3 3 2 3" xfId="21525"/>
    <cellStyle name="常规 6 4 3 3 2 4" xfId="28494"/>
    <cellStyle name="常规 6 4 3 3 3" xfId="16214"/>
    <cellStyle name="常规 6 4 3 3 3 2" xfId="34506"/>
    <cellStyle name="常规 6 4 3 3 4" xfId="21524"/>
    <cellStyle name="常规 6 4 3 3 5" xfId="24869"/>
    <cellStyle name="常规 6 4 3 4" xfId="3945"/>
    <cellStyle name="常规 6 4 3 4 2" xfId="9310"/>
    <cellStyle name="常规 6 4 3 4 2 2" xfId="16217"/>
    <cellStyle name="常规 6 4 3 4 2 2 2" xfId="34509"/>
    <cellStyle name="常规 6 4 3 4 2 3" xfId="21527"/>
    <cellStyle name="常规 6 4 3 4 2 4" xfId="28495"/>
    <cellStyle name="常规 6 4 3 4 3" xfId="16216"/>
    <cellStyle name="常规 6 4 3 4 3 2" xfId="34508"/>
    <cellStyle name="常规 6 4 3 4 4" xfId="21526"/>
    <cellStyle name="常规 6 4 3 4 5" xfId="24870"/>
    <cellStyle name="常规 6 4 3 5" xfId="9304"/>
    <cellStyle name="常规 6 4 3 5 2" xfId="16218"/>
    <cellStyle name="常规 6 4 3 5 2 2" xfId="34510"/>
    <cellStyle name="常规 6 4 3 5 3" xfId="21528"/>
    <cellStyle name="常规 6 4 3 5 4" xfId="28489"/>
    <cellStyle name="常规 6 4 3 6" xfId="16219"/>
    <cellStyle name="常规 6 4 3 6 2" xfId="21529"/>
    <cellStyle name="常规 6 4 3 6 3" xfId="34511"/>
    <cellStyle name="常规 6 4 3 7" xfId="16205"/>
    <cellStyle name="常规 6 4 3 7 2" xfId="34497"/>
    <cellStyle name="常规 6 4 3 8" xfId="21515"/>
    <cellStyle name="常规 6 4 3 9" xfId="24864"/>
    <cellStyle name="常规 6 4 4" xfId="3946"/>
    <cellStyle name="常规 6 4 4 2" xfId="3947"/>
    <cellStyle name="常规 6 4 4 2 2" xfId="3948"/>
    <cellStyle name="常规 6 4 4 2 2 2" xfId="9313"/>
    <cellStyle name="常规 6 4 4 2 2 2 2" xfId="16223"/>
    <cellStyle name="常规 6 4 4 2 2 2 2 2" xfId="34515"/>
    <cellStyle name="常规 6 4 4 2 2 2 3" xfId="21533"/>
    <cellStyle name="常规 6 4 4 2 2 2 4" xfId="28498"/>
    <cellStyle name="常规 6 4 4 2 2 3" xfId="16222"/>
    <cellStyle name="常规 6 4 4 2 2 3 2" xfId="34514"/>
    <cellStyle name="常规 6 4 4 2 2 4" xfId="21532"/>
    <cellStyle name="常规 6 4 4 2 2 5" xfId="24873"/>
    <cellStyle name="常规 6 4 4 2 3" xfId="3949"/>
    <cellStyle name="常规 6 4 4 2 3 2" xfId="9314"/>
    <cellStyle name="常规 6 4 4 2 3 2 2" xfId="16225"/>
    <cellStyle name="常规 6 4 4 2 3 2 2 2" xfId="34517"/>
    <cellStyle name="常规 6 4 4 2 3 2 3" xfId="21535"/>
    <cellStyle name="常规 6 4 4 2 3 2 4" xfId="28499"/>
    <cellStyle name="常规 6 4 4 2 3 3" xfId="16224"/>
    <cellStyle name="常规 6 4 4 2 3 3 2" xfId="34516"/>
    <cellStyle name="常规 6 4 4 2 3 4" xfId="21534"/>
    <cellStyle name="常规 6 4 4 2 3 5" xfId="24874"/>
    <cellStyle name="常规 6 4 4 2 4" xfId="3950"/>
    <cellStyle name="常规 6 4 4 2 4 2" xfId="9315"/>
    <cellStyle name="常规 6 4 4 2 4 2 2" xfId="16227"/>
    <cellStyle name="常规 6 4 4 2 4 2 2 2" xfId="34519"/>
    <cellStyle name="常规 6 4 4 2 4 2 3" xfId="21537"/>
    <cellStyle name="常规 6 4 4 2 4 2 4" xfId="28500"/>
    <cellStyle name="常规 6 4 4 2 4 3" xfId="16226"/>
    <cellStyle name="常规 6 4 4 2 4 3 2" xfId="34518"/>
    <cellStyle name="常规 6 4 4 2 4 4" xfId="21536"/>
    <cellStyle name="常规 6 4 4 2 4 5" xfId="24875"/>
    <cellStyle name="常规 6 4 4 2 5" xfId="9312"/>
    <cellStyle name="常规 6 4 4 2 5 2" xfId="16228"/>
    <cellStyle name="常规 6 4 4 2 5 2 2" xfId="34520"/>
    <cellStyle name="常规 6 4 4 2 5 3" xfId="21538"/>
    <cellStyle name="常规 6 4 4 2 5 4" xfId="28497"/>
    <cellStyle name="常规 6 4 4 2 6" xfId="16221"/>
    <cellStyle name="常规 6 4 4 2 6 2" xfId="34513"/>
    <cellStyle name="常规 6 4 4 2 7" xfId="21531"/>
    <cellStyle name="常规 6 4 4 2 8" xfId="24872"/>
    <cellStyle name="常规 6 4 4 3" xfId="3951"/>
    <cellStyle name="常规 6 4 4 3 2" xfId="9316"/>
    <cellStyle name="常规 6 4 4 3 2 2" xfId="16230"/>
    <cellStyle name="常规 6 4 4 3 2 2 2" xfId="34522"/>
    <cellStyle name="常规 6 4 4 3 2 3" xfId="21540"/>
    <cellStyle name="常规 6 4 4 3 2 4" xfId="28501"/>
    <cellStyle name="常规 6 4 4 3 3" xfId="16229"/>
    <cellStyle name="常规 6 4 4 3 3 2" xfId="34521"/>
    <cellStyle name="常规 6 4 4 3 4" xfId="21539"/>
    <cellStyle name="常规 6 4 4 3 5" xfId="24876"/>
    <cellStyle name="常规 6 4 4 4" xfId="3952"/>
    <cellStyle name="常规 6 4 4 4 2" xfId="9317"/>
    <cellStyle name="常规 6 4 4 4 2 2" xfId="16232"/>
    <cellStyle name="常规 6 4 4 4 2 2 2" xfId="34524"/>
    <cellStyle name="常规 6 4 4 4 2 3" xfId="21542"/>
    <cellStyle name="常规 6 4 4 4 2 4" xfId="28502"/>
    <cellStyle name="常规 6 4 4 4 3" xfId="16231"/>
    <cellStyle name="常规 6 4 4 4 3 2" xfId="34523"/>
    <cellStyle name="常规 6 4 4 4 4" xfId="21541"/>
    <cellStyle name="常规 6 4 4 4 5" xfId="24877"/>
    <cellStyle name="常规 6 4 4 5" xfId="9311"/>
    <cellStyle name="常规 6 4 4 5 2" xfId="16233"/>
    <cellStyle name="常规 6 4 4 5 2 2" xfId="34525"/>
    <cellStyle name="常规 6 4 4 5 3" xfId="21543"/>
    <cellStyle name="常规 6 4 4 5 4" xfId="28496"/>
    <cellStyle name="常规 6 4 4 6" xfId="16234"/>
    <cellStyle name="常规 6 4 4 6 2" xfId="21544"/>
    <cellStyle name="常规 6 4 4 6 3" xfId="34526"/>
    <cellStyle name="常规 6 4 4 7" xfId="16220"/>
    <cellStyle name="常规 6 4 4 7 2" xfId="34512"/>
    <cellStyle name="常规 6 4 4 8" xfId="21530"/>
    <cellStyle name="常规 6 4 4 9" xfId="24871"/>
    <cellStyle name="常规 6 4 5" xfId="3953"/>
    <cellStyle name="常规 6 4 5 2" xfId="3954"/>
    <cellStyle name="常规 6 4 5 2 2" xfId="3955"/>
    <cellStyle name="常规 6 4 5 2 2 2" xfId="9320"/>
    <cellStyle name="常规 6 4 5 2 2 2 2" xfId="16238"/>
    <cellStyle name="常规 6 4 5 2 2 2 2 2" xfId="34530"/>
    <cellStyle name="常规 6 4 5 2 2 2 3" xfId="21548"/>
    <cellStyle name="常规 6 4 5 2 2 2 4" xfId="28505"/>
    <cellStyle name="常规 6 4 5 2 2 3" xfId="16237"/>
    <cellStyle name="常规 6 4 5 2 2 3 2" xfId="34529"/>
    <cellStyle name="常规 6 4 5 2 2 4" xfId="21547"/>
    <cellStyle name="常规 6 4 5 2 2 5" xfId="24880"/>
    <cellStyle name="常规 6 4 5 2 3" xfId="3956"/>
    <cellStyle name="常规 6 4 5 2 3 2" xfId="9321"/>
    <cellStyle name="常规 6 4 5 2 3 2 2" xfId="16240"/>
    <cellStyle name="常规 6 4 5 2 3 2 2 2" xfId="34532"/>
    <cellStyle name="常规 6 4 5 2 3 2 3" xfId="21550"/>
    <cellStyle name="常规 6 4 5 2 3 2 4" xfId="28506"/>
    <cellStyle name="常规 6 4 5 2 3 3" xfId="16239"/>
    <cellStyle name="常规 6 4 5 2 3 3 2" xfId="34531"/>
    <cellStyle name="常规 6 4 5 2 3 4" xfId="21549"/>
    <cellStyle name="常规 6 4 5 2 3 5" xfId="24881"/>
    <cellStyle name="常规 6 4 5 2 4" xfId="3957"/>
    <cellStyle name="常规 6 4 5 2 4 2" xfId="9322"/>
    <cellStyle name="常规 6 4 5 2 4 2 2" xfId="16242"/>
    <cellStyle name="常规 6 4 5 2 4 2 2 2" xfId="34534"/>
    <cellStyle name="常规 6 4 5 2 4 2 3" xfId="21552"/>
    <cellStyle name="常规 6 4 5 2 4 2 4" xfId="28507"/>
    <cellStyle name="常规 6 4 5 2 4 3" xfId="16241"/>
    <cellStyle name="常规 6 4 5 2 4 3 2" xfId="34533"/>
    <cellStyle name="常规 6 4 5 2 4 4" xfId="21551"/>
    <cellStyle name="常规 6 4 5 2 4 5" xfId="24882"/>
    <cellStyle name="常规 6 4 5 2 5" xfId="9319"/>
    <cellStyle name="常规 6 4 5 2 5 2" xfId="16243"/>
    <cellStyle name="常规 6 4 5 2 5 2 2" xfId="34535"/>
    <cellStyle name="常规 6 4 5 2 5 3" xfId="21553"/>
    <cellStyle name="常规 6 4 5 2 5 4" xfId="28504"/>
    <cellStyle name="常规 6 4 5 2 6" xfId="16236"/>
    <cellStyle name="常规 6 4 5 2 6 2" xfId="34528"/>
    <cellStyle name="常规 6 4 5 2 7" xfId="21546"/>
    <cellStyle name="常规 6 4 5 2 8" xfId="24879"/>
    <cellStyle name="常规 6 4 5 3" xfId="3958"/>
    <cellStyle name="常规 6 4 5 3 2" xfId="9323"/>
    <cellStyle name="常规 6 4 5 3 2 2" xfId="16245"/>
    <cellStyle name="常规 6 4 5 3 2 2 2" xfId="34537"/>
    <cellStyle name="常规 6 4 5 3 2 3" xfId="21555"/>
    <cellStyle name="常规 6 4 5 3 2 4" xfId="28508"/>
    <cellStyle name="常规 6 4 5 3 3" xfId="16244"/>
    <cellStyle name="常规 6 4 5 3 3 2" xfId="34536"/>
    <cellStyle name="常规 6 4 5 3 4" xfId="21554"/>
    <cellStyle name="常规 6 4 5 3 5" xfId="24883"/>
    <cellStyle name="常规 6 4 5 4" xfId="3959"/>
    <cellStyle name="常规 6 4 5 4 2" xfId="9324"/>
    <cellStyle name="常规 6 4 5 4 2 2" xfId="16247"/>
    <cellStyle name="常规 6 4 5 4 2 2 2" xfId="34539"/>
    <cellStyle name="常规 6 4 5 4 2 3" xfId="21557"/>
    <cellStyle name="常规 6 4 5 4 2 4" xfId="28509"/>
    <cellStyle name="常规 6 4 5 4 3" xfId="16246"/>
    <cellStyle name="常规 6 4 5 4 3 2" xfId="34538"/>
    <cellStyle name="常规 6 4 5 4 4" xfId="21556"/>
    <cellStyle name="常规 6 4 5 4 5" xfId="24884"/>
    <cellStyle name="常规 6 4 5 5" xfId="9318"/>
    <cellStyle name="常规 6 4 5 5 2" xfId="16248"/>
    <cellStyle name="常规 6 4 5 5 2 2" xfId="34540"/>
    <cellStyle name="常规 6 4 5 5 3" xfId="21558"/>
    <cellStyle name="常规 6 4 5 5 4" xfId="28503"/>
    <cellStyle name="常规 6 4 5 6" xfId="16249"/>
    <cellStyle name="常规 6 4 5 6 2" xfId="21559"/>
    <cellStyle name="常规 6 4 5 6 3" xfId="34541"/>
    <cellStyle name="常规 6 4 5 7" xfId="16235"/>
    <cellStyle name="常规 6 4 5 7 2" xfId="34527"/>
    <cellStyle name="常规 6 4 5 8" xfId="21545"/>
    <cellStyle name="常规 6 4 5 9" xfId="24878"/>
    <cellStyle name="常规 6 4 6" xfId="3960"/>
    <cellStyle name="常规 6 4 6 2" xfId="3961"/>
    <cellStyle name="常规 6 4 6 2 2" xfId="3962"/>
    <cellStyle name="常规 6 4 6 2 2 2" xfId="9327"/>
    <cellStyle name="常规 6 4 6 2 2 2 2" xfId="16253"/>
    <cellStyle name="常规 6 4 6 2 2 2 2 2" xfId="34545"/>
    <cellStyle name="常规 6 4 6 2 2 2 3" xfId="21563"/>
    <cellStyle name="常规 6 4 6 2 2 2 4" xfId="28512"/>
    <cellStyle name="常规 6 4 6 2 2 3" xfId="16252"/>
    <cellStyle name="常规 6 4 6 2 2 3 2" xfId="34544"/>
    <cellStyle name="常规 6 4 6 2 2 4" xfId="21562"/>
    <cellStyle name="常规 6 4 6 2 2 5" xfId="24887"/>
    <cellStyle name="常规 6 4 6 2 3" xfId="3963"/>
    <cellStyle name="常规 6 4 6 2 3 2" xfId="9328"/>
    <cellStyle name="常规 6 4 6 2 3 2 2" xfId="16255"/>
    <cellStyle name="常规 6 4 6 2 3 2 2 2" xfId="34547"/>
    <cellStyle name="常规 6 4 6 2 3 2 3" xfId="21565"/>
    <cellStyle name="常规 6 4 6 2 3 2 4" xfId="28513"/>
    <cellStyle name="常规 6 4 6 2 3 3" xfId="16254"/>
    <cellStyle name="常规 6 4 6 2 3 3 2" xfId="34546"/>
    <cellStyle name="常规 6 4 6 2 3 4" xfId="21564"/>
    <cellStyle name="常规 6 4 6 2 3 5" xfId="24888"/>
    <cellStyle name="常规 6 4 6 2 4" xfId="3964"/>
    <cellStyle name="常规 6 4 6 2 4 2" xfId="9329"/>
    <cellStyle name="常规 6 4 6 2 4 2 2" xfId="16257"/>
    <cellStyle name="常规 6 4 6 2 4 2 2 2" xfId="34549"/>
    <cellStyle name="常规 6 4 6 2 4 2 3" xfId="21567"/>
    <cellStyle name="常规 6 4 6 2 4 2 4" xfId="28514"/>
    <cellStyle name="常规 6 4 6 2 4 3" xfId="16256"/>
    <cellStyle name="常规 6 4 6 2 4 3 2" xfId="34548"/>
    <cellStyle name="常规 6 4 6 2 4 4" xfId="21566"/>
    <cellStyle name="常规 6 4 6 2 4 5" xfId="24889"/>
    <cellStyle name="常规 6 4 6 2 5" xfId="9326"/>
    <cellStyle name="常规 6 4 6 2 5 2" xfId="16258"/>
    <cellStyle name="常规 6 4 6 2 5 2 2" xfId="34550"/>
    <cellStyle name="常规 6 4 6 2 5 3" xfId="21568"/>
    <cellStyle name="常规 6 4 6 2 5 4" xfId="28511"/>
    <cellStyle name="常规 6 4 6 2 6" xfId="16251"/>
    <cellStyle name="常规 6 4 6 2 6 2" xfId="34543"/>
    <cellStyle name="常规 6 4 6 2 7" xfId="21561"/>
    <cellStyle name="常规 6 4 6 2 8" xfId="24886"/>
    <cellStyle name="常规 6 4 6 3" xfId="3965"/>
    <cellStyle name="常规 6 4 6 3 2" xfId="9330"/>
    <cellStyle name="常规 6 4 6 3 2 2" xfId="16260"/>
    <cellStyle name="常规 6 4 6 3 2 2 2" xfId="34552"/>
    <cellStyle name="常规 6 4 6 3 2 3" xfId="21570"/>
    <cellStyle name="常规 6 4 6 3 2 4" xfId="28515"/>
    <cellStyle name="常规 6 4 6 3 3" xfId="16259"/>
    <cellStyle name="常规 6 4 6 3 3 2" xfId="34551"/>
    <cellStyle name="常规 6 4 6 3 4" xfId="21569"/>
    <cellStyle name="常规 6 4 6 3 5" xfId="24890"/>
    <cellStyle name="常规 6 4 6 4" xfId="3966"/>
    <cellStyle name="常规 6 4 6 4 2" xfId="9331"/>
    <cellStyle name="常规 6 4 6 4 2 2" xfId="16262"/>
    <cellStyle name="常规 6 4 6 4 2 2 2" xfId="34554"/>
    <cellStyle name="常规 6 4 6 4 2 3" xfId="21572"/>
    <cellStyle name="常规 6 4 6 4 2 4" xfId="28516"/>
    <cellStyle name="常规 6 4 6 4 3" xfId="16261"/>
    <cellStyle name="常规 6 4 6 4 3 2" xfId="34553"/>
    <cellStyle name="常规 6 4 6 4 4" xfId="21571"/>
    <cellStyle name="常规 6 4 6 4 5" xfId="24891"/>
    <cellStyle name="常规 6 4 6 5" xfId="9325"/>
    <cellStyle name="常规 6 4 6 5 2" xfId="16263"/>
    <cellStyle name="常规 6 4 6 5 2 2" xfId="34555"/>
    <cellStyle name="常规 6 4 6 5 3" xfId="21573"/>
    <cellStyle name="常规 6 4 6 5 4" xfId="28510"/>
    <cellStyle name="常规 6 4 6 6" xfId="16264"/>
    <cellStyle name="常规 6 4 6 6 2" xfId="21574"/>
    <cellStyle name="常规 6 4 6 6 3" xfId="34556"/>
    <cellStyle name="常规 6 4 6 7" xfId="16250"/>
    <cellStyle name="常规 6 4 6 7 2" xfId="34542"/>
    <cellStyle name="常规 6 4 6 8" xfId="21560"/>
    <cellStyle name="常规 6 4 6 9" xfId="24885"/>
    <cellStyle name="常规 6 4 7" xfId="3967"/>
    <cellStyle name="常规 6 4 7 2" xfId="3968"/>
    <cellStyle name="常规 6 4 7 2 2" xfId="9333"/>
    <cellStyle name="常规 6 4 7 2 2 2" xfId="16267"/>
    <cellStyle name="常规 6 4 7 2 2 2 2" xfId="34559"/>
    <cellStyle name="常规 6 4 7 2 2 3" xfId="21577"/>
    <cellStyle name="常规 6 4 7 2 2 4" xfId="28518"/>
    <cellStyle name="常规 6 4 7 2 3" xfId="16266"/>
    <cellStyle name="常规 6 4 7 2 3 2" xfId="34558"/>
    <cellStyle name="常规 6 4 7 2 4" xfId="21576"/>
    <cellStyle name="常规 6 4 7 2 5" xfId="24893"/>
    <cellStyle name="常规 6 4 7 3" xfId="3969"/>
    <cellStyle name="常规 6 4 7 3 2" xfId="9334"/>
    <cellStyle name="常规 6 4 7 3 2 2" xfId="16269"/>
    <cellStyle name="常规 6 4 7 3 2 2 2" xfId="34561"/>
    <cellStyle name="常规 6 4 7 3 2 3" xfId="21579"/>
    <cellStyle name="常规 6 4 7 3 2 4" xfId="28519"/>
    <cellStyle name="常规 6 4 7 3 3" xfId="16268"/>
    <cellStyle name="常规 6 4 7 3 3 2" xfId="34560"/>
    <cellStyle name="常规 6 4 7 3 4" xfId="21578"/>
    <cellStyle name="常规 6 4 7 3 5" xfId="24894"/>
    <cellStyle name="常规 6 4 7 4" xfId="3970"/>
    <cellStyle name="常规 6 4 7 4 2" xfId="9335"/>
    <cellStyle name="常规 6 4 7 4 2 2" xfId="16271"/>
    <cellStyle name="常规 6 4 7 4 2 2 2" xfId="34563"/>
    <cellStyle name="常规 6 4 7 4 2 3" xfId="21581"/>
    <cellStyle name="常规 6 4 7 4 2 4" xfId="28520"/>
    <cellStyle name="常规 6 4 7 4 3" xfId="16270"/>
    <cellStyle name="常规 6 4 7 4 3 2" xfId="34562"/>
    <cellStyle name="常规 6 4 7 4 4" xfId="21580"/>
    <cellStyle name="常规 6 4 7 4 5" xfId="24895"/>
    <cellStyle name="常规 6 4 7 5" xfId="9332"/>
    <cellStyle name="常规 6 4 7 5 2" xfId="16272"/>
    <cellStyle name="常规 6 4 7 5 2 2" xfId="34564"/>
    <cellStyle name="常规 6 4 7 5 3" xfId="21582"/>
    <cellStyle name="常规 6 4 7 5 4" xfId="28517"/>
    <cellStyle name="常规 6 4 7 6" xfId="16265"/>
    <cellStyle name="常规 6 4 7 6 2" xfId="34557"/>
    <cellStyle name="常规 6 4 7 7" xfId="21575"/>
    <cellStyle name="常规 6 4 7 8" xfId="24892"/>
    <cellStyle name="常规 6 4 8" xfId="3971"/>
    <cellStyle name="常规 6 4 8 2" xfId="9336"/>
    <cellStyle name="常规 6 4 8 2 2" xfId="16274"/>
    <cellStyle name="常规 6 4 8 2 2 2" xfId="34566"/>
    <cellStyle name="常规 6 4 8 2 3" xfId="21584"/>
    <cellStyle name="常规 6 4 8 2 4" xfId="28521"/>
    <cellStyle name="常规 6 4 8 3" xfId="16273"/>
    <cellStyle name="常规 6 4 8 3 2" xfId="34565"/>
    <cellStyle name="常规 6 4 8 4" xfId="21583"/>
    <cellStyle name="常规 6 4 8 5" xfId="24896"/>
    <cellStyle name="常规 6 4 9" xfId="3972"/>
    <cellStyle name="常规 6 4 9 2" xfId="9337"/>
    <cellStyle name="常规 6 4 9 2 2" xfId="16276"/>
    <cellStyle name="常规 6 4 9 2 2 2" xfId="34568"/>
    <cellStyle name="常规 6 4 9 2 3" xfId="21586"/>
    <cellStyle name="常规 6 4 9 2 4" xfId="28522"/>
    <cellStyle name="常规 6 4 9 3" xfId="16275"/>
    <cellStyle name="常规 6 4 9 3 2" xfId="34567"/>
    <cellStyle name="常规 6 4 9 4" xfId="21585"/>
    <cellStyle name="常规 6 4 9 5" xfId="24897"/>
    <cellStyle name="常规 6 5" xfId="3973"/>
    <cellStyle name="常规 6 5 10" xfId="16277"/>
    <cellStyle name="常规 6 5 10 2" xfId="34569"/>
    <cellStyle name="常规 6 5 11" xfId="21587"/>
    <cellStyle name="常规 6 5 12" xfId="24898"/>
    <cellStyle name="常规 6 5 2" xfId="3974"/>
    <cellStyle name="常规 6 5 2 2" xfId="3975"/>
    <cellStyle name="常规 6 5 2 2 2" xfId="3976"/>
    <cellStyle name="常规 6 5 2 2 2 2" xfId="9341"/>
    <cellStyle name="常规 6 5 2 2 2 2 2" xfId="16281"/>
    <cellStyle name="常规 6 5 2 2 2 2 2 2" xfId="34573"/>
    <cellStyle name="常规 6 5 2 2 2 2 3" xfId="21591"/>
    <cellStyle name="常规 6 5 2 2 2 2 4" xfId="28526"/>
    <cellStyle name="常规 6 5 2 2 2 3" xfId="16280"/>
    <cellStyle name="常规 6 5 2 2 2 3 2" xfId="34572"/>
    <cellStyle name="常规 6 5 2 2 2 4" xfId="21590"/>
    <cellStyle name="常规 6 5 2 2 2 5" xfId="24901"/>
    <cellStyle name="常规 6 5 2 2 3" xfId="3977"/>
    <cellStyle name="常规 6 5 2 2 3 2" xfId="9342"/>
    <cellStyle name="常规 6 5 2 2 3 2 2" xfId="16283"/>
    <cellStyle name="常规 6 5 2 2 3 2 2 2" xfId="34575"/>
    <cellStyle name="常规 6 5 2 2 3 2 3" xfId="21593"/>
    <cellStyle name="常规 6 5 2 2 3 2 4" xfId="28527"/>
    <cellStyle name="常规 6 5 2 2 3 3" xfId="16282"/>
    <cellStyle name="常规 6 5 2 2 3 3 2" xfId="34574"/>
    <cellStyle name="常规 6 5 2 2 3 4" xfId="21592"/>
    <cellStyle name="常规 6 5 2 2 3 5" xfId="24902"/>
    <cellStyle name="常规 6 5 2 2 4" xfId="3978"/>
    <cellStyle name="常规 6 5 2 2 4 2" xfId="9343"/>
    <cellStyle name="常规 6 5 2 2 4 2 2" xfId="16285"/>
    <cellStyle name="常规 6 5 2 2 4 2 2 2" xfId="34577"/>
    <cellStyle name="常规 6 5 2 2 4 2 3" xfId="21595"/>
    <cellStyle name="常规 6 5 2 2 4 2 4" xfId="28528"/>
    <cellStyle name="常规 6 5 2 2 4 3" xfId="16284"/>
    <cellStyle name="常规 6 5 2 2 4 3 2" xfId="34576"/>
    <cellStyle name="常规 6 5 2 2 4 4" xfId="21594"/>
    <cellStyle name="常规 6 5 2 2 4 5" xfId="24903"/>
    <cellStyle name="常规 6 5 2 2 5" xfId="9340"/>
    <cellStyle name="常规 6 5 2 2 5 2" xfId="16286"/>
    <cellStyle name="常规 6 5 2 2 5 2 2" xfId="34578"/>
    <cellStyle name="常规 6 5 2 2 5 3" xfId="21596"/>
    <cellStyle name="常规 6 5 2 2 5 4" xfId="28525"/>
    <cellStyle name="常规 6 5 2 2 6" xfId="16279"/>
    <cellStyle name="常规 6 5 2 2 6 2" xfId="34571"/>
    <cellStyle name="常规 6 5 2 2 7" xfId="21589"/>
    <cellStyle name="常规 6 5 2 2 8" xfId="24900"/>
    <cellStyle name="常规 6 5 2 3" xfId="3979"/>
    <cellStyle name="常规 6 5 2 3 2" xfId="9344"/>
    <cellStyle name="常规 6 5 2 3 2 2" xfId="16288"/>
    <cellStyle name="常规 6 5 2 3 2 2 2" xfId="34580"/>
    <cellStyle name="常规 6 5 2 3 2 3" xfId="21598"/>
    <cellStyle name="常规 6 5 2 3 2 4" xfId="28529"/>
    <cellStyle name="常规 6 5 2 3 3" xfId="16287"/>
    <cellStyle name="常规 6 5 2 3 3 2" xfId="34579"/>
    <cellStyle name="常规 6 5 2 3 4" xfId="21597"/>
    <cellStyle name="常规 6 5 2 3 5" xfId="24904"/>
    <cellStyle name="常规 6 5 2 4" xfId="3980"/>
    <cellStyle name="常规 6 5 2 4 2" xfId="9345"/>
    <cellStyle name="常规 6 5 2 4 2 2" xfId="16290"/>
    <cellStyle name="常规 6 5 2 4 2 2 2" xfId="34582"/>
    <cellStyle name="常规 6 5 2 4 2 3" xfId="21600"/>
    <cellStyle name="常规 6 5 2 4 2 4" xfId="28530"/>
    <cellStyle name="常规 6 5 2 4 3" xfId="16289"/>
    <cellStyle name="常规 6 5 2 4 3 2" xfId="34581"/>
    <cellStyle name="常规 6 5 2 4 4" xfId="21599"/>
    <cellStyle name="常规 6 5 2 4 5" xfId="24905"/>
    <cellStyle name="常规 6 5 2 5" xfId="9339"/>
    <cellStyle name="常规 6 5 2 5 2" xfId="16291"/>
    <cellStyle name="常规 6 5 2 5 2 2" xfId="34583"/>
    <cellStyle name="常规 6 5 2 5 3" xfId="21601"/>
    <cellStyle name="常规 6 5 2 5 4" xfId="28524"/>
    <cellStyle name="常规 6 5 2 6" xfId="16292"/>
    <cellStyle name="常规 6 5 2 6 2" xfId="21602"/>
    <cellStyle name="常规 6 5 2 6 3" xfId="34584"/>
    <cellStyle name="常规 6 5 2 7" xfId="16278"/>
    <cellStyle name="常规 6 5 2 7 2" xfId="34570"/>
    <cellStyle name="常规 6 5 2 8" xfId="21588"/>
    <cellStyle name="常规 6 5 2 9" xfId="24899"/>
    <cellStyle name="常规 6 5 3" xfId="3981"/>
    <cellStyle name="常规 6 5 3 2" xfId="3982"/>
    <cellStyle name="常规 6 5 3 2 2" xfId="3983"/>
    <cellStyle name="常规 6 5 3 2 2 2" xfId="9348"/>
    <cellStyle name="常规 6 5 3 2 2 2 2" xfId="16296"/>
    <cellStyle name="常规 6 5 3 2 2 2 2 2" xfId="34588"/>
    <cellStyle name="常规 6 5 3 2 2 2 3" xfId="21606"/>
    <cellStyle name="常规 6 5 3 2 2 2 4" xfId="28533"/>
    <cellStyle name="常规 6 5 3 2 2 3" xfId="16295"/>
    <cellStyle name="常规 6 5 3 2 2 3 2" xfId="34587"/>
    <cellStyle name="常规 6 5 3 2 2 4" xfId="21605"/>
    <cellStyle name="常规 6 5 3 2 2 5" xfId="24908"/>
    <cellStyle name="常规 6 5 3 2 3" xfId="3984"/>
    <cellStyle name="常规 6 5 3 2 3 2" xfId="9349"/>
    <cellStyle name="常规 6 5 3 2 3 2 2" xfId="16298"/>
    <cellStyle name="常规 6 5 3 2 3 2 2 2" xfId="34590"/>
    <cellStyle name="常规 6 5 3 2 3 2 3" xfId="21608"/>
    <cellStyle name="常规 6 5 3 2 3 2 4" xfId="28534"/>
    <cellStyle name="常规 6 5 3 2 3 3" xfId="16297"/>
    <cellStyle name="常规 6 5 3 2 3 3 2" xfId="34589"/>
    <cellStyle name="常规 6 5 3 2 3 4" xfId="21607"/>
    <cellStyle name="常规 6 5 3 2 3 5" xfId="24909"/>
    <cellStyle name="常规 6 5 3 2 4" xfId="3985"/>
    <cellStyle name="常规 6 5 3 2 4 2" xfId="9350"/>
    <cellStyle name="常规 6 5 3 2 4 2 2" xfId="16300"/>
    <cellStyle name="常规 6 5 3 2 4 2 2 2" xfId="34592"/>
    <cellStyle name="常规 6 5 3 2 4 2 3" xfId="21610"/>
    <cellStyle name="常规 6 5 3 2 4 2 4" xfId="28535"/>
    <cellStyle name="常规 6 5 3 2 4 3" xfId="16299"/>
    <cellStyle name="常规 6 5 3 2 4 3 2" xfId="34591"/>
    <cellStyle name="常规 6 5 3 2 4 4" xfId="21609"/>
    <cellStyle name="常规 6 5 3 2 4 5" xfId="24910"/>
    <cellStyle name="常规 6 5 3 2 5" xfId="9347"/>
    <cellStyle name="常规 6 5 3 2 5 2" xfId="16301"/>
    <cellStyle name="常规 6 5 3 2 5 2 2" xfId="34593"/>
    <cellStyle name="常规 6 5 3 2 5 3" xfId="21611"/>
    <cellStyle name="常规 6 5 3 2 5 4" xfId="28532"/>
    <cellStyle name="常规 6 5 3 2 6" xfId="16294"/>
    <cellStyle name="常规 6 5 3 2 6 2" xfId="34586"/>
    <cellStyle name="常规 6 5 3 2 7" xfId="21604"/>
    <cellStyle name="常规 6 5 3 2 8" xfId="24907"/>
    <cellStyle name="常规 6 5 3 3" xfId="3986"/>
    <cellStyle name="常规 6 5 3 3 2" xfId="9351"/>
    <cellStyle name="常规 6 5 3 3 2 2" xfId="16303"/>
    <cellStyle name="常规 6 5 3 3 2 2 2" xfId="34595"/>
    <cellStyle name="常规 6 5 3 3 2 3" xfId="21613"/>
    <cellStyle name="常规 6 5 3 3 2 4" xfId="28536"/>
    <cellStyle name="常规 6 5 3 3 3" xfId="16302"/>
    <cellStyle name="常规 6 5 3 3 3 2" xfId="34594"/>
    <cellStyle name="常规 6 5 3 3 4" xfId="21612"/>
    <cellStyle name="常规 6 5 3 3 5" xfId="24911"/>
    <cellStyle name="常规 6 5 3 4" xfId="3987"/>
    <cellStyle name="常规 6 5 3 4 2" xfId="9352"/>
    <cellStyle name="常规 6 5 3 4 2 2" xfId="16305"/>
    <cellStyle name="常规 6 5 3 4 2 2 2" xfId="34597"/>
    <cellStyle name="常规 6 5 3 4 2 3" xfId="21615"/>
    <cellStyle name="常规 6 5 3 4 2 4" xfId="28537"/>
    <cellStyle name="常规 6 5 3 4 3" xfId="16304"/>
    <cellStyle name="常规 6 5 3 4 3 2" xfId="34596"/>
    <cellStyle name="常规 6 5 3 4 4" xfId="21614"/>
    <cellStyle name="常规 6 5 3 4 5" xfId="24912"/>
    <cellStyle name="常规 6 5 3 5" xfId="9346"/>
    <cellStyle name="常规 6 5 3 5 2" xfId="16306"/>
    <cellStyle name="常规 6 5 3 5 2 2" xfId="34598"/>
    <cellStyle name="常规 6 5 3 5 3" xfId="21616"/>
    <cellStyle name="常规 6 5 3 5 4" xfId="28531"/>
    <cellStyle name="常规 6 5 3 6" xfId="16307"/>
    <cellStyle name="常规 6 5 3 6 2" xfId="21617"/>
    <cellStyle name="常规 6 5 3 6 3" xfId="34599"/>
    <cellStyle name="常规 6 5 3 7" xfId="16293"/>
    <cellStyle name="常规 6 5 3 7 2" xfId="34585"/>
    <cellStyle name="常规 6 5 3 8" xfId="21603"/>
    <cellStyle name="常规 6 5 3 9" xfId="24906"/>
    <cellStyle name="常规 6 5 4" xfId="3988"/>
    <cellStyle name="常规 6 5 4 2" xfId="3989"/>
    <cellStyle name="常规 6 5 4 2 2" xfId="3990"/>
    <cellStyle name="常规 6 5 4 2 2 2" xfId="9355"/>
    <cellStyle name="常规 6 5 4 2 2 2 2" xfId="16311"/>
    <cellStyle name="常规 6 5 4 2 2 2 2 2" xfId="34603"/>
    <cellStyle name="常规 6 5 4 2 2 2 3" xfId="21621"/>
    <cellStyle name="常规 6 5 4 2 2 2 4" xfId="28540"/>
    <cellStyle name="常规 6 5 4 2 2 3" xfId="16310"/>
    <cellStyle name="常规 6 5 4 2 2 3 2" xfId="34602"/>
    <cellStyle name="常规 6 5 4 2 2 4" xfId="21620"/>
    <cellStyle name="常规 6 5 4 2 2 5" xfId="24915"/>
    <cellStyle name="常规 6 5 4 2 3" xfId="3991"/>
    <cellStyle name="常规 6 5 4 2 3 2" xfId="9356"/>
    <cellStyle name="常规 6 5 4 2 3 2 2" xfId="16313"/>
    <cellStyle name="常规 6 5 4 2 3 2 2 2" xfId="34605"/>
    <cellStyle name="常规 6 5 4 2 3 2 3" xfId="21623"/>
    <cellStyle name="常规 6 5 4 2 3 2 4" xfId="28541"/>
    <cellStyle name="常规 6 5 4 2 3 3" xfId="16312"/>
    <cellStyle name="常规 6 5 4 2 3 3 2" xfId="34604"/>
    <cellStyle name="常规 6 5 4 2 3 4" xfId="21622"/>
    <cellStyle name="常规 6 5 4 2 3 5" xfId="24916"/>
    <cellStyle name="常规 6 5 4 2 4" xfId="3992"/>
    <cellStyle name="常规 6 5 4 2 4 2" xfId="9357"/>
    <cellStyle name="常规 6 5 4 2 4 2 2" xfId="16315"/>
    <cellStyle name="常规 6 5 4 2 4 2 2 2" xfId="34607"/>
    <cellStyle name="常规 6 5 4 2 4 2 3" xfId="21625"/>
    <cellStyle name="常规 6 5 4 2 4 2 4" xfId="28542"/>
    <cellStyle name="常规 6 5 4 2 4 3" xfId="16314"/>
    <cellStyle name="常规 6 5 4 2 4 3 2" xfId="34606"/>
    <cellStyle name="常规 6 5 4 2 4 4" xfId="21624"/>
    <cellStyle name="常规 6 5 4 2 4 5" xfId="24917"/>
    <cellStyle name="常规 6 5 4 2 5" xfId="9354"/>
    <cellStyle name="常规 6 5 4 2 5 2" xfId="16316"/>
    <cellStyle name="常规 6 5 4 2 5 2 2" xfId="34608"/>
    <cellStyle name="常规 6 5 4 2 5 3" xfId="21626"/>
    <cellStyle name="常规 6 5 4 2 5 4" xfId="28539"/>
    <cellStyle name="常规 6 5 4 2 6" xfId="16309"/>
    <cellStyle name="常规 6 5 4 2 6 2" xfId="34601"/>
    <cellStyle name="常规 6 5 4 2 7" xfId="21619"/>
    <cellStyle name="常规 6 5 4 2 8" xfId="24914"/>
    <cellStyle name="常规 6 5 4 3" xfId="3993"/>
    <cellStyle name="常规 6 5 4 3 2" xfId="9358"/>
    <cellStyle name="常规 6 5 4 3 2 2" xfId="16318"/>
    <cellStyle name="常规 6 5 4 3 2 2 2" xfId="34610"/>
    <cellStyle name="常规 6 5 4 3 2 3" xfId="21628"/>
    <cellStyle name="常规 6 5 4 3 2 4" xfId="28543"/>
    <cellStyle name="常规 6 5 4 3 3" xfId="16317"/>
    <cellStyle name="常规 6 5 4 3 3 2" xfId="34609"/>
    <cellStyle name="常规 6 5 4 3 4" xfId="21627"/>
    <cellStyle name="常规 6 5 4 3 5" xfId="24918"/>
    <cellStyle name="常规 6 5 4 4" xfId="3994"/>
    <cellStyle name="常规 6 5 4 4 2" xfId="9359"/>
    <cellStyle name="常规 6 5 4 4 2 2" xfId="16320"/>
    <cellStyle name="常规 6 5 4 4 2 2 2" xfId="34612"/>
    <cellStyle name="常规 6 5 4 4 2 3" xfId="21630"/>
    <cellStyle name="常规 6 5 4 4 2 4" xfId="28544"/>
    <cellStyle name="常规 6 5 4 4 3" xfId="16319"/>
    <cellStyle name="常规 6 5 4 4 3 2" xfId="34611"/>
    <cellStyle name="常规 6 5 4 4 4" xfId="21629"/>
    <cellStyle name="常规 6 5 4 4 5" xfId="24919"/>
    <cellStyle name="常规 6 5 4 5" xfId="9353"/>
    <cellStyle name="常规 6 5 4 5 2" xfId="16321"/>
    <cellStyle name="常规 6 5 4 5 2 2" xfId="34613"/>
    <cellStyle name="常规 6 5 4 5 3" xfId="21631"/>
    <cellStyle name="常规 6 5 4 5 4" xfId="28538"/>
    <cellStyle name="常规 6 5 4 6" xfId="16322"/>
    <cellStyle name="常规 6 5 4 6 2" xfId="21632"/>
    <cellStyle name="常规 6 5 4 6 3" xfId="34614"/>
    <cellStyle name="常规 6 5 4 7" xfId="16308"/>
    <cellStyle name="常规 6 5 4 7 2" xfId="34600"/>
    <cellStyle name="常规 6 5 4 8" xfId="21618"/>
    <cellStyle name="常规 6 5 4 9" xfId="24913"/>
    <cellStyle name="常规 6 5 5" xfId="3995"/>
    <cellStyle name="常规 6 5 5 2" xfId="3996"/>
    <cellStyle name="常规 6 5 5 2 2" xfId="9361"/>
    <cellStyle name="常规 6 5 5 2 2 2" xfId="16325"/>
    <cellStyle name="常规 6 5 5 2 2 2 2" xfId="34617"/>
    <cellStyle name="常规 6 5 5 2 2 3" xfId="21635"/>
    <cellStyle name="常规 6 5 5 2 2 4" xfId="28546"/>
    <cellStyle name="常规 6 5 5 2 3" xfId="16324"/>
    <cellStyle name="常规 6 5 5 2 3 2" xfId="34616"/>
    <cellStyle name="常规 6 5 5 2 4" xfId="21634"/>
    <cellStyle name="常规 6 5 5 2 5" xfId="24921"/>
    <cellStyle name="常规 6 5 5 3" xfId="3997"/>
    <cellStyle name="常规 6 5 5 3 2" xfId="9362"/>
    <cellStyle name="常规 6 5 5 3 2 2" xfId="16327"/>
    <cellStyle name="常规 6 5 5 3 2 2 2" xfId="34619"/>
    <cellStyle name="常规 6 5 5 3 2 3" xfId="21637"/>
    <cellStyle name="常规 6 5 5 3 2 4" xfId="28547"/>
    <cellStyle name="常规 6 5 5 3 3" xfId="16326"/>
    <cellStyle name="常规 6 5 5 3 3 2" xfId="34618"/>
    <cellStyle name="常规 6 5 5 3 4" xfId="21636"/>
    <cellStyle name="常规 6 5 5 3 5" xfId="24922"/>
    <cellStyle name="常规 6 5 5 4" xfId="3998"/>
    <cellStyle name="常规 6 5 5 4 2" xfId="9363"/>
    <cellStyle name="常规 6 5 5 4 2 2" xfId="16329"/>
    <cellStyle name="常规 6 5 5 4 2 2 2" xfId="34621"/>
    <cellStyle name="常规 6 5 5 4 2 3" xfId="21639"/>
    <cellStyle name="常规 6 5 5 4 2 4" xfId="28548"/>
    <cellStyle name="常规 6 5 5 4 3" xfId="16328"/>
    <cellStyle name="常规 6 5 5 4 3 2" xfId="34620"/>
    <cellStyle name="常规 6 5 5 4 4" xfId="21638"/>
    <cellStyle name="常规 6 5 5 4 5" xfId="24923"/>
    <cellStyle name="常规 6 5 5 5" xfId="9360"/>
    <cellStyle name="常规 6 5 5 5 2" xfId="16330"/>
    <cellStyle name="常规 6 5 5 5 2 2" xfId="34622"/>
    <cellStyle name="常规 6 5 5 5 3" xfId="21640"/>
    <cellStyle name="常规 6 5 5 5 4" xfId="28545"/>
    <cellStyle name="常规 6 5 5 6" xfId="16323"/>
    <cellStyle name="常规 6 5 5 6 2" xfId="34615"/>
    <cellStyle name="常规 6 5 5 7" xfId="21633"/>
    <cellStyle name="常规 6 5 5 8" xfId="24920"/>
    <cellStyle name="常规 6 5 6" xfId="3999"/>
    <cellStyle name="常规 6 5 6 2" xfId="9364"/>
    <cellStyle name="常规 6 5 6 2 2" xfId="16332"/>
    <cellStyle name="常规 6 5 6 2 2 2" xfId="34624"/>
    <cellStyle name="常规 6 5 6 2 3" xfId="21642"/>
    <cellStyle name="常规 6 5 6 2 4" xfId="28549"/>
    <cellStyle name="常规 6 5 6 3" xfId="16331"/>
    <cellStyle name="常规 6 5 6 3 2" xfId="34623"/>
    <cellStyle name="常规 6 5 6 4" xfId="21641"/>
    <cellStyle name="常规 6 5 6 5" xfId="24924"/>
    <cellStyle name="常规 6 5 7" xfId="4000"/>
    <cellStyle name="常规 6 5 7 2" xfId="9365"/>
    <cellStyle name="常规 6 5 7 2 2" xfId="16334"/>
    <cellStyle name="常规 6 5 7 2 2 2" xfId="34626"/>
    <cellStyle name="常规 6 5 7 2 3" xfId="21644"/>
    <cellStyle name="常规 6 5 7 2 4" xfId="28550"/>
    <cellStyle name="常规 6 5 7 3" xfId="16333"/>
    <cellStyle name="常规 6 5 7 3 2" xfId="34625"/>
    <cellStyle name="常规 6 5 7 4" xfId="21643"/>
    <cellStyle name="常规 6 5 7 5" xfId="24925"/>
    <cellStyle name="常规 6 5 8" xfId="9338"/>
    <cellStyle name="常规 6 5 8 2" xfId="16335"/>
    <cellStyle name="常规 6 5 8 2 2" xfId="34627"/>
    <cellStyle name="常规 6 5 8 3" xfId="21645"/>
    <cellStyle name="常规 6 5 8 4" xfId="28523"/>
    <cellStyle name="常规 6 5 9" xfId="16336"/>
    <cellStyle name="常规 6 5 9 2" xfId="21646"/>
    <cellStyle name="常规 6 5 9 3" xfId="34628"/>
    <cellStyle name="常规 6 6" xfId="4001"/>
    <cellStyle name="常规 6 6 10" xfId="24926"/>
    <cellStyle name="常规 6 6 2" xfId="4002"/>
    <cellStyle name="常规 6 6 2 2" xfId="4003"/>
    <cellStyle name="常规 6 6 2 2 2" xfId="4004"/>
    <cellStyle name="常规 6 6 2 2 2 2" xfId="9369"/>
    <cellStyle name="常规 6 6 2 2 2 2 2" xfId="16339"/>
    <cellStyle name="常规 6 6 2 2 2 2 2 2" xfId="34631"/>
    <cellStyle name="常规 6 6 2 2 2 2 3" xfId="21649"/>
    <cellStyle name="常规 6 6 2 2 2 2 4" xfId="28554"/>
    <cellStyle name="常规 6 6 2 2 2 3" xfId="16338"/>
    <cellStyle name="常规 6 6 2 2 2 3 2" xfId="34630"/>
    <cellStyle name="常规 6 6 2 2 2 4" xfId="21648"/>
    <cellStyle name="常规 6 6 2 2 2 5" xfId="24929"/>
    <cellStyle name="常规 6 6 2 2 3" xfId="4005"/>
    <cellStyle name="常规 6 6 2 2 3 2" xfId="9370"/>
    <cellStyle name="常规 6 6 2 2 3 2 2" xfId="16341"/>
    <cellStyle name="常规 6 6 2 2 3 2 2 2" xfId="34633"/>
    <cellStyle name="常规 6 6 2 2 3 2 3" xfId="21651"/>
    <cellStyle name="常规 6 6 2 2 3 2 4" xfId="28555"/>
    <cellStyle name="常规 6 6 2 2 3 3" xfId="16340"/>
    <cellStyle name="常规 6 6 2 2 3 3 2" xfId="34632"/>
    <cellStyle name="常规 6 6 2 2 3 4" xfId="21650"/>
    <cellStyle name="常规 6 6 2 2 3 5" xfId="24930"/>
    <cellStyle name="常规 6 6 2 2 4" xfId="4006"/>
    <cellStyle name="常规 6 6 2 2 4 2" xfId="9371"/>
    <cellStyle name="常规 6 6 2 2 4 2 2" xfId="16343"/>
    <cellStyle name="常规 6 6 2 2 4 2 2 2" xfId="34635"/>
    <cellStyle name="常规 6 6 2 2 4 2 3" xfId="21653"/>
    <cellStyle name="常规 6 6 2 2 4 2 4" xfId="28556"/>
    <cellStyle name="常规 6 6 2 2 4 3" xfId="16342"/>
    <cellStyle name="常规 6 6 2 2 4 3 2" xfId="34634"/>
    <cellStyle name="常规 6 6 2 2 4 4" xfId="21652"/>
    <cellStyle name="常规 6 6 2 2 4 5" xfId="24931"/>
    <cellStyle name="常规 6 6 2 2 5" xfId="9368"/>
    <cellStyle name="常规 6 6 2 2 5 2" xfId="16344"/>
    <cellStyle name="常规 6 6 2 2 5 2 2" xfId="34636"/>
    <cellStyle name="常规 6 6 2 2 5 3" xfId="21654"/>
    <cellStyle name="常规 6 6 2 2 5 4" xfId="28553"/>
    <cellStyle name="常规 6 6 2 2 6" xfId="16337"/>
    <cellStyle name="常规 6 6 2 2 6 2" xfId="34629"/>
    <cellStyle name="常规 6 6 2 2 7" xfId="21647"/>
    <cellStyle name="常规 6 6 2 2 8" xfId="24928"/>
    <cellStyle name="常规 6 6 2 3" xfId="4007"/>
    <cellStyle name="常规 6 6 2 3 2" xfId="9372"/>
    <cellStyle name="常规 6 6 2 3 2 2" xfId="16345"/>
    <cellStyle name="常规 6 6 2 3 2 2 2" xfId="34637"/>
    <cellStyle name="常规 6 6 2 3 2 3" xfId="28557"/>
    <cellStyle name="常规 6 6 2 3 3" xfId="24932"/>
    <cellStyle name="常规 6 6 2 4" xfId="4008"/>
    <cellStyle name="常规 6 6 2 4 2" xfId="9373"/>
    <cellStyle name="常规 6 6 2 4 2 2" xfId="16346"/>
    <cellStyle name="常规 6 6 2 4 2 2 2" xfId="34638"/>
    <cellStyle name="常规 6 6 2 4 2 3" xfId="28558"/>
    <cellStyle name="常规 6 6 2 4 3" xfId="24933"/>
    <cellStyle name="常规 6 6 2 5" xfId="9367"/>
    <cellStyle name="常规 6 6 2 5 2" xfId="16347"/>
    <cellStyle name="常规 6 6 2 5 2 2" xfId="34639"/>
    <cellStyle name="常规 6 6 2 5 3" xfId="21655"/>
    <cellStyle name="常规 6 6 2 5 4" xfId="28552"/>
    <cellStyle name="常规 6 6 2 6" xfId="16348"/>
    <cellStyle name="常规 6 6 2 6 2" xfId="21656"/>
    <cellStyle name="常规 6 6 2 6 3" xfId="34640"/>
    <cellStyle name="常规 6 6 2 7" xfId="24927"/>
    <cellStyle name="常规 6 6 3" xfId="4009"/>
    <cellStyle name="常规 6 6 3 2" xfId="4010"/>
    <cellStyle name="常规 6 6 3 2 2" xfId="4011"/>
    <cellStyle name="常规 6 6 3 2 2 2" xfId="9376"/>
    <cellStyle name="常规 6 6 3 2 2 2 2" xfId="16349"/>
    <cellStyle name="常规 6 6 3 2 2 2 2 2" xfId="34641"/>
    <cellStyle name="常规 6 6 3 2 2 2 3" xfId="28561"/>
    <cellStyle name="常规 6 6 3 2 2 3" xfId="24936"/>
    <cellStyle name="常规 6 6 3 2 3" xfId="4012"/>
    <cellStyle name="常规 6 6 3 2 3 2" xfId="9377"/>
    <cellStyle name="常规 6 6 3 2 3 2 2" xfId="16350"/>
    <cellStyle name="常规 6 6 3 2 3 2 2 2" xfId="34642"/>
    <cellStyle name="常规 6 6 3 2 3 2 3" xfId="28562"/>
    <cellStyle name="常规 6 6 3 2 3 3" xfId="24937"/>
    <cellStyle name="常规 6 6 3 2 4" xfId="4013"/>
    <cellStyle name="常规 6 6 3 2 4 2" xfId="9378"/>
    <cellStyle name="常规 6 6 3 2 4 2 2" xfId="16351"/>
    <cellStyle name="常规 6 6 3 2 4 2 2 2" xfId="34643"/>
    <cellStyle name="常规 6 6 3 2 4 2 3" xfId="28563"/>
    <cellStyle name="常规 6 6 3 2 4 3" xfId="24938"/>
    <cellStyle name="常规 6 6 3 2 5" xfId="9375"/>
    <cellStyle name="常规 6 6 3 2 5 2" xfId="16352"/>
    <cellStyle name="常规 6 6 3 2 5 2 2" xfId="34644"/>
    <cellStyle name="常规 6 6 3 2 5 3" xfId="28560"/>
    <cellStyle name="常规 6 6 3 2 6" xfId="10747"/>
    <cellStyle name="常规 6 6 3 2 6 2" xfId="16353"/>
    <cellStyle name="常规 6 6 3 2 6 2 2" xfId="34645"/>
    <cellStyle name="常规 6 6 3 2 6 3" xfId="21657"/>
    <cellStyle name="常规 6 6 3 2 6 4" xfId="29931"/>
    <cellStyle name="常规 6 6 3 2 7" xfId="16354"/>
    <cellStyle name="常规 6 6 3 2 7 2" xfId="21658"/>
    <cellStyle name="常规 6 6 3 2 7 3" xfId="34646"/>
    <cellStyle name="常规 6 6 3 2 8" xfId="24935"/>
    <cellStyle name="常规 6 6 3 3" xfId="4014"/>
    <cellStyle name="常规 6 6 3 3 2" xfId="9379"/>
    <cellStyle name="常规 6 6 3 3 2 2" xfId="16355"/>
    <cellStyle name="常规 6 6 3 3 2 2 2" xfId="34647"/>
    <cellStyle name="常规 6 6 3 3 2 3" xfId="28564"/>
    <cellStyle name="常规 6 6 3 3 3" xfId="24939"/>
    <cellStyle name="常规 6 6 3 4" xfId="4015"/>
    <cellStyle name="常规 6 6 3 4 2" xfId="9380"/>
    <cellStyle name="常规 6 6 3 4 2 2" xfId="16356"/>
    <cellStyle name="常规 6 6 3 4 2 2 2" xfId="34648"/>
    <cellStyle name="常规 6 6 3 4 2 3" xfId="28565"/>
    <cellStyle name="常规 6 6 3 4 3" xfId="24940"/>
    <cellStyle name="常规 6 6 3 5" xfId="9374"/>
    <cellStyle name="常规 6 6 3 5 2" xfId="16357"/>
    <cellStyle name="常规 6 6 3 5 2 2" xfId="34649"/>
    <cellStyle name="常规 6 6 3 5 3" xfId="28559"/>
    <cellStyle name="常规 6 6 3 6" xfId="10746"/>
    <cellStyle name="常规 6 6 3 6 2" xfId="16358"/>
    <cellStyle name="常规 6 6 3 6 2 2" xfId="34650"/>
    <cellStyle name="常规 6 6 3 6 3" xfId="21659"/>
    <cellStyle name="常规 6 6 3 6 4" xfId="29930"/>
    <cellStyle name="常规 6 6 3 7" xfId="16359"/>
    <cellStyle name="常规 6 6 3 7 2" xfId="21660"/>
    <cellStyle name="常规 6 6 3 7 3" xfId="34651"/>
    <cellStyle name="常规 6 6 3 8" xfId="16360"/>
    <cellStyle name="常规 6 6 3 8 2" xfId="21661"/>
    <cellStyle name="常规 6 6 3 8 3" xfId="34652"/>
    <cellStyle name="常规 6 6 3 9" xfId="24934"/>
    <cellStyle name="常规 6 6 4" xfId="4016"/>
    <cellStyle name="常规 6 6 4 2" xfId="4017"/>
    <cellStyle name="常规 6 6 4 2 2" xfId="4018"/>
    <cellStyle name="常规 6 6 4 2 2 2" xfId="9383"/>
    <cellStyle name="常规 6 6 4 2 2 2 2" xfId="16361"/>
    <cellStyle name="常规 6 6 4 2 2 2 2 2" xfId="34653"/>
    <cellStyle name="常规 6 6 4 2 2 2 3" xfId="28568"/>
    <cellStyle name="常规 6 6 4 2 2 3" xfId="24943"/>
    <cellStyle name="常规 6 6 4 2 3" xfId="4019"/>
    <cellStyle name="常规 6 6 4 2 3 2" xfId="9384"/>
    <cellStyle name="常规 6 6 4 2 3 2 2" xfId="16362"/>
    <cellStyle name="常规 6 6 4 2 3 2 2 2" xfId="34654"/>
    <cellStyle name="常规 6 6 4 2 3 2 3" xfId="28569"/>
    <cellStyle name="常规 6 6 4 2 3 3" xfId="24944"/>
    <cellStyle name="常规 6 6 4 2 4" xfId="4020"/>
    <cellStyle name="常规 6 6 4 2 4 2" xfId="9385"/>
    <cellStyle name="常规 6 6 4 2 4 2 2" xfId="16363"/>
    <cellStyle name="常规 6 6 4 2 4 2 2 2" xfId="34655"/>
    <cellStyle name="常规 6 6 4 2 4 2 3" xfId="28570"/>
    <cellStyle name="常规 6 6 4 2 4 3" xfId="24945"/>
    <cellStyle name="常规 6 6 4 2 5" xfId="9382"/>
    <cellStyle name="常规 6 6 4 2 5 2" xfId="16364"/>
    <cellStyle name="常规 6 6 4 2 5 2 2" xfId="34656"/>
    <cellStyle name="常规 6 6 4 2 5 3" xfId="28567"/>
    <cellStyle name="常规 6 6 4 2 6" xfId="10749"/>
    <cellStyle name="常规 6 6 4 2 6 2" xfId="16365"/>
    <cellStyle name="常规 6 6 4 2 6 2 2" xfId="34657"/>
    <cellStyle name="常规 6 6 4 2 6 3" xfId="21662"/>
    <cellStyle name="常规 6 6 4 2 6 4" xfId="29933"/>
    <cellStyle name="常规 6 6 4 2 7" xfId="16366"/>
    <cellStyle name="常规 6 6 4 2 7 2" xfId="21663"/>
    <cellStyle name="常规 6 6 4 2 7 3" xfId="34658"/>
    <cellStyle name="常规 6 6 4 2 8" xfId="24942"/>
    <cellStyle name="常规 6 6 4 3" xfId="4021"/>
    <cellStyle name="常规 6 6 4 3 2" xfId="9386"/>
    <cellStyle name="常规 6 6 4 3 2 2" xfId="16367"/>
    <cellStyle name="常规 6 6 4 3 2 2 2" xfId="34659"/>
    <cellStyle name="常规 6 6 4 3 2 3" xfId="28571"/>
    <cellStyle name="常规 6 6 4 3 3" xfId="24946"/>
    <cellStyle name="常规 6 6 4 4" xfId="4022"/>
    <cellStyle name="常规 6 6 4 4 2" xfId="9387"/>
    <cellStyle name="常规 6 6 4 4 2 2" xfId="16368"/>
    <cellStyle name="常规 6 6 4 4 2 2 2" xfId="34660"/>
    <cellStyle name="常规 6 6 4 4 2 3" xfId="28572"/>
    <cellStyle name="常规 6 6 4 4 3" xfId="24947"/>
    <cellStyle name="常规 6 6 4 5" xfId="9381"/>
    <cellStyle name="常规 6 6 4 5 2" xfId="16369"/>
    <cellStyle name="常规 6 6 4 5 2 2" xfId="34661"/>
    <cellStyle name="常规 6 6 4 5 3" xfId="28566"/>
    <cellStyle name="常规 6 6 4 6" xfId="10748"/>
    <cellStyle name="常规 6 6 4 6 2" xfId="16370"/>
    <cellStyle name="常规 6 6 4 6 2 2" xfId="34662"/>
    <cellStyle name="常规 6 6 4 6 3" xfId="21664"/>
    <cellStyle name="常规 6 6 4 6 4" xfId="29932"/>
    <cellStyle name="常规 6 6 4 7" xfId="16371"/>
    <cellStyle name="常规 6 6 4 7 2" xfId="21665"/>
    <cellStyle name="常规 6 6 4 7 3" xfId="34663"/>
    <cellStyle name="常规 6 6 4 8" xfId="16372"/>
    <cellStyle name="常规 6 6 4 8 2" xfId="21666"/>
    <cellStyle name="常规 6 6 4 8 3" xfId="34664"/>
    <cellStyle name="常规 6 6 4 9" xfId="24941"/>
    <cellStyle name="常规 6 6 5" xfId="4023"/>
    <cellStyle name="常规 6 6 5 2" xfId="4024"/>
    <cellStyle name="常规 6 6 5 2 2" xfId="9389"/>
    <cellStyle name="常规 6 6 5 2 2 2" xfId="16373"/>
    <cellStyle name="常规 6 6 5 2 2 2 2" xfId="34665"/>
    <cellStyle name="常规 6 6 5 2 2 3" xfId="28574"/>
    <cellStyle name="常规 6 6 5 2 3" xfId="24949"/>
    <cellStyle name="常规 6 6 5 3" xfId="4025"/>
    <cellStyle name="常规 6 6 5 3 2" xfId="9390"/>
    <cellStyle name="常规 6 6 5 3 2 2" xfId="16374"/>
    <cellStyle name="常规 6 6 5 3 2 2 2" xfId="34666"/>
    <cellStyle name="常规 6 6 5 3 2 3" xfId="28575"/>
    <cellStyle name="常规 6 6 5 3 3" xfId="24950"/>
    <cellStyle name="常规 6 6 5 4" xfId="4026"/>
    <cellStyle name="常规 6 6 5 4 2" xfId="9391"/>
    <cellStyle name="常规 6 6 5 4 2 2" xfId="16375"/>
    <cellStyle name="常规 6 6 5 4 2 2 2" xfId="34667"/>
    <cellStyle name="常规 6 6 5 4 2 3" xfId="28576"/>
    <cellStyle name="常规 6 6 5 4 3" xfId="24951"/>
    <cellStyle name="常规 6 6 5 5" xfId="9388"/>
    <cellStyle name="常规 6 6 5 5 2" xfId="16376"/>
    <cellStyle name="常规 6 6 5 5 2 2" xfId="34668"/>
    <cellStyle name="常规 6 6 5 5 3" xfId="28573"/>
    <cellStyle name="常规 6 6 5 6" xfId="10750"/>
    <cellStyle name="常规 6 6 5 6 2" xfId="16377"/>
    <cellStyle name="常规 6 6 5 6 2 2" xfId="34669"/>
    <cellStyle name="常规 6 6 5 6 3" xfId="21667"/>
    <cellStyle name="常规 6 6 5 6 4" xfId="29934"/>
    <cellStyle name="常规 6 6 5 7" xfId="16378"/>
    <cellStyle name="常规 6 6 5 7 2" xfId="21668"/>
    <cellStyle name="常规 6 6 5 7 3" xfId="34670"/>
    <cellStyle name="常规 6 6 5 8" xfId="24948"/>
    <cellStyle name="常规 6 6 6" xfId="4027"/>
    <cellStyle name="常规 6 6 6 2" xfId="9392"/>
    <cellStyle name="常规 6 6 6 2 2" xfId="16379"/>
    <cellStyle name="常规 6 6 6 2 2 2" xfId="34671"/>
    <cellStyle name="常规 6 6 6 2 3" xfId="28577"/>
    <cellStyle name="常规 6 6 6 3" xfId="24952"/>
    <cellStyle name="常规 6 6 7" xfId="4028"/>
    <cellStyle name="常规 6 6 7 2" xfId="9393"/>
    <cellStyle name="常规 6 6 7 2 2" xfId="16380"/>
    <cellStyle name="常规 6 6 7 2 2 2" xfId="34672"/>
    <cellStyle name="常规 6 6 7 2 3" xfId="28578"/>
    <cellStyle name="常规 6 6 7 3" xfId="24953"/>
    <cellStyle name="常规 6 6 8" xfId="9366"/>
    <cellStyle name="常规 6 6 8 2" xfId="16381"/>
    <cellStyle name="常规 6 6 8 2 2" xfId="34673"/>
    <cellStyle name="常规 6 6 8 3" xfId="21669"/>
    <cellStyle name="常规 6 6 8 4" xfId="28551"/>
    <cellStyle name="常规 6 6 9" xfId="16382"/>
    <cellStyle name="常规 6 6 9 2" xfId="21670"/>
    <cellStyle name="常规 6 6 9 3" xfId="34674"/>
    <cellStyle name="常规 6 7" xfId="4029"/>
    <cellStyle name="常规 6 7 10" xfId="16383"/>
    <cellStyle name="常规 6 7 10 2" xfId="21671"/>
    <cellStyle name="常规 6 7 10 3" xfId="34675"/>
    <cellStyle name="常规 6 7 11" xfId="16384"/>
    <cellStyle name="常规 6 7 11 2" xfId="21672"/>
    <cellStyle name="常规 6 7 11 3" xfId="34676"/>
    <cellStyle name="常规 6 7 12" xfId="24954"/>
    <cellStyle name="常规 6 7 2" xfId="4030"/>
    <cellStyle name="常规 6 7 2 2" xfId="4031"/>
    <cellStyle name="常规 6 7 2 2 2" xfId="4032"/>
    <cellStyle name="常规 6 7 2 2 2 2" xfId="9397"/>
    <cellStyle name="常规 6 7 2 2 2 2 2" xfId="16385"/>
    <cellStyle name="常规 6 7 2 2 2 2 2 2" xfId="34677"/>
    <cellStyle name="常规 6 7 2 2 2 2 3" xfId="28582"/>
    <cellStyle name="常规 6 7 2 2 2 3" xfId="24957"/>
    <cellStyle name="常规 6 7 2 2 3" xfId="4033"/>
    <cellStyle name="常规 6 7 2 2 3 2" xfId="9398"/>
    <cellStyle name="常规 6 7 2 2 3 2 2" xfId="16386"/>
    <cellStyle name="常规 6 7 2 2 3 2 2 2" xfId="34678"/>
    <cellStyle name="常规 6 7 2 2 3 2 3" xfId="28583"/>
    <cellStyle name="常规 6 7 2 2 3 3" xfId="24958"/>
    <cellStyle name="常规 6 7 2 2 4" xfId="4034"/>
    <cellStyle name="常规 6 7 2 2 4 2" xfId="9399"/>
    <cellStyle name="常规 6 7 2 2 4 2 2" xfId="16387"/>
    <cellStyle name="常规 6 7 2 2 4 2 2 2" xfId="34679"/>
    <cellStyle name="常规 6 7 2 2 4 2 3" xfId="28584"/>
    <cellStyle name="常规 6 7 2 2 4 3" xfId="24959"/>
    <cellStyle name="常规 6 7 2 2 5" xfId="9396"/>
    <cellStyle name="常规 6 7 2 2 5 2" xfId="16388"/>
    <cellStyle name="常规 6 7 2 2 5 2 2" xfId="34680"/>
    <cellStyle name="常规 6 7 2 2 5 3" xfId="28581"/>
    <cellStyle name="常规 6 7 2 2 6" xfId="10753"/>
    <cellStyle name="常规 6 7 2 2 6 2" xfId="16389"/>
    <cellStyle name="常规 6 7 2 2 6 2 2" xfId="34681"/>
    <cellStyle name="常规 6 7 2 2 6 3" xfId="21673"/>
    <cellStyle name="常规 6 7 2 2 6 4" xfId="29937"/>
    <cellStyle name="常规 6 7 2 2 7" xfId="16390"/>
    <cellStyle name="常规 6 7 2 2 7 2" xfId="21674"/>
    <cellStyle name="常规 6 7 2 2 7 3" xfId="34682"/>
    <cellStyle name="常规 6 7 2 2 8" xfId="24956"/>
    <cellStyle name="常规 6 7 2 3" xfId="4035"/>
    <cellStyle name="常规 6 7 2 3 2" xfId="9400"/>
    <cellStyle name="常规 6 7 2 3 2 2" xfId="16391"/>
    <cellStyle name="常规 6 7 2 3 2 2 2" xfId="34683"/>
    <cellStyle name="常规 6 7 2 3 2 3" xfId="28585"/>
    <cellStyle name="常规 6 7 2 3 3" xfId="24960"/>
    <cellStyle name="常规 6 7 2 4" xfId="4036"/>
    <cellStyle name="常规 6 7 2 4 2" xfId="9401"/>
    <cellStyle name="常规 6 7 2 4 2 2" xfId="16392"/>
    <cellStyle name="常规 6 7 2 4 2 2 2" xfId="34684"/>
    <cellStyle name="常规 6 7 2 4 2 3" xfId="28586"/>
    <cellStyle name="常规 6 7 2 4 3" xfId="24961"/>
    <cellStyle name="常规 6 7 2 5" xfId="9395"/>
    <cellStyle name="常规 6 7 2 5 2" xfId="16393"/>
    <cellStyle name="常规 6 7 2 5 2 2" xfId="34685"/>
    <cellStyle name="常规 6 7 2 5 3" xfId="28580"/>
    <cellStyle name="常规 6 7 2 6" xfId="10752"/>
    <cellStyle name="常规 6 7 2 6 2" xfId="16394"/>
    <cellStyle name="常规 6 7 2 6 2 2" xfId="34686"/>
    <cellStyle name="常规 6 7 2 6 3" xfId="21675"/>
    <cellStyle name="常规 6 7 2 6 4" xfId="29936"/>
    <cellStyle name="常规 6 7 2 7" xfId="16395"/>
    <cellStyle name="常规 6 7 2 7 2" xfId="21676"/>
    <cellStyle name="常规 6 7 2 7 3" xfId="34687"/>
    <cellStyle name="常规 6 7 2 8" xfId="16396"/>
    <cellStyle name="常规 6 7 2 8 2" xfId="21677"/>
    <cellStyle name="常规 6 7 2 8 3" xfId="34688"/>
    <cellStyle name="常规 6 7 2 9" xfId="24955"/>
    <cellStyle name="常规 6 7 3" xfId="4037"/>
    <cellStyle name="常规 6 7 3 2" xfId="4038"/>
    <cellStyle name="常规 6 7 3 2 2" xfId="4039"/>
    <cellStyle name="常规 6 7 3 2 2 2" xfId="9404"/>
    <cellStyle name="常规 6 7 3 2 2 2 2" xfId="16397"/>
    <cellStyle name="常规 6 7 3 2 2 2 2 2" xfId="34689"/>
    <cellStyle name="常规 6 7 3 2 2 2 3" xfId="28589"/>
    <cellStyle name="常规 6 7 3 2 2 3" xfId="24964"/>
    <cellStyle name="常规 6 7 3 2 3" xfId="4040"/>
    <cellStyle name="常规 6 7 3 2 3 2" xfId="9405"/>
    <cellStyle name="常规 6 7 3 2 3 2 2" xfId="16398"/>
    <cellStyle name="常规 6 7 3 2 3 2 2 2" xfId="34690"/>
    <cellStyle name="常规 6 7 3 2 3 2 3" xfId="28590"/>
    <cellStyle name="常规 6 7 3 2 3 3" xfId="24965"/>
    <cellStyle name="常规 6 7 3 2 4" xfId="4041"/>
    <cellStyle name="常规 6 7 3 2 4 2" xfId="9406"/>
    <cellStyle name="常规 6 7 3 2 4 2 2" xfId="16399"/>
    <cellStyle name="常规 6 7 3 2 4 2 2 2" xfId="34691"/>
    <cellStyle name="常规 6 7 3 2 4 2 3" xfId="28591"/>
    <cellStyle name="常规 6 7 3 2 4 3" xfId="24966"/>
    <cellStyle name="常规 6 7 3 2 5" xfId="9403"/>
    <cellStyle name="常规 6 7 3 2 5 2" xfId="16400"/>
    <cellStyle name="常规 6 7 3 2 5 2 2" xfId="34692"/>
    <cellStyle name="常规 6 7 3 2 5 3" xfId="28588"/>
    <cellStyle name="常规 6 7 3 2 6" xfId="10755"/>
    <cellStyle name="常规 6 7 3 2 6 2" xfId="16401"/>
    <cellStyle name="常规 6 7 3 2 6 2 2" xfId="34693"/>
    <cellStyle name="常规 6 7 3 2 6 3" xfId="21678"/>
    <cellStyle name="常规 6 7 3 2 6 4" xfId="29939"/>
    <cellStyle name="常规 6 7 3 2 7" xfId="16402"/>
    <cellStyle name="常规 6 7 3 2 7 2" xfId="21679"/>
    <cellStyle name="常规 6 7 3 2 7 3" xfId="34694"/>
    <cellStyle name="常规 6 7 3 2 8" xfId="24963"/>
    <cellStyle name="常规 6 7 3 3" xfId="4042"/>
    <cellStyle name="常规 6 7 3 3 2" xfId="9407"/>
    <cellStyle name="常规 6 7 3 3 2 2" xfId="16403"/>
    <cellStyle name="常规 6 7 3 3 2 2 2" xfId="34695"/>
    <cellStyle name="常规 6 7 3 3 2 3" xfId="28592"/>
    <cellStyle name="常规 6 7 3 3 3" xfId="24967"/>
    <cellStyle name="常规 6 7 3 4" xfId="4043"/>
    <cellStyle name="常规 6 7 3 4 2" xfId="9408"/>
    <cellStyle name="常规 6 7 3 4 2 2" xfId="16404"/>
    <cellStyle name="常规 6 7 3 4 2 2 2" xfId="34696"/>
    <cellStyle name="常规 6 7 3 4 2 3" xfId="28593"/>
    <cellStyle name="常规 6 7 3 4 3" xfId="24968"/>
    <cellStyle name="常规 6 7 3 5" xfId="9402"/>
    <cellStyle name="常规 6 7 3 5 2" xfId="16405"/>
    <cellStyle name="常规 6 7 3 5 2 2" xfId="34697"/>
    <cellStyle name="常规 6 7 3 5 3" xfId="28587"/>
    <cellStyle name="常规 6 7 3 6" xfId="10754"/>
    <cellStyle name="常规 6 7 3 6 2" xfId="16406"/>
    <cellStyle name="常规 6 7 3 6 2 2" xfId="34698"/>
    <cellStyle name="常规 6 7 3 6 3" xfId="21680"/>
    <cellStyle name="常规 6 7 3 6 4" xfId="29938"/>
    <cellStyle name="常规 6 7 3 7" xfId="16407"/>
    <cellStyle name="常规 6 7 3 7 2" xfId="21681"/>
    <cellStyle name="常规 6 7 3 7 3" xfId="34699"/>
    <cellStyle name="常规 6 7 3 8" xfId="16408"/>
    <cellStyle name="常规 6 7 3 8 2" xfId="21682"/>
    <cellStyle name="常规 6 7 3 8 3" xfId="34700"/>
    <cellStyle name="常规 6 7 3 9" xfId="24962"/>
    <cellStyle name="常规 6 7 4" xfId="4044"/>
    <cellStyle name="常规 6 7 4 2" xfId="4045"/>
    <cellStyle name="常规 6 7 4 2 2" xfId="4046"/>
    <cellStyle name="常规 6 7 4 2 2 2" xfId="9411"/>
    <cellStyle name="常规 6 7 4 2 2 2 2" xfId="16409"/>
    <cellStyle name="常规 6 7 4 2 2 2 2 2" xfId="34701"/>
    <cellStyle name="常规 6 7 4 2 2 2 3" xfId="28596"/>
    <cellStyle name="常规 6 7 4 2 2 3" xfId="24971"/>
    <cellStyle name="常规 6 7 4 2 3" xfId="4047"/>
    <cellStyle name="常规 6 7 4 2 3 2" xfId="9412"/>
    <cellStyle name="常规 6 7 4 2 3 2 2" xfId="16410"/>
    <cellStyle name="常规 6 7 4 2 3 2 2 2" xfId="34702"/>
    <cellStyle name="常规 6 7 4 2 3 2 3" xfId="28597"/>
    <cellStyle name="常规 6 7 4 2 3 3" xfId="24972"/>
    <cellStyle name="常规 6 7 4 2 4" xfId="4048"/>
    <cellStyle name="常规 6 7 4 2 4 2" xfId="9413"/>
    <cellStyle name="常规 6 7 4 2 4 2 2" xfId="16411"/>
    <cellStyle name="常规 6 7 4 2 4 2 2 2" xfId="34703"/>
    <cellStyle name="常规 6 7 4 2 4 2 3" xfId="28598"/>
    <cellStyle name="常规 6 7 4 2 4 3" xfId="24973"/>
    <cellStyle name="常规 6 7 4 2 5" xfId="9410"/>
    <cellStyle name="常规 6 7 4 2 5 2" xfId="16412"/>
    <cellStyle name="常规 6 7 4 2 5 2 2" xfId="34704"/>
    <cellStyle name="常规 6 7 4 2 5 3" xfId="28595"/>
    <cellStyle name="常规 6 7 4 2 6" xfId="10757"/>
    <cellStyle name="常规 6 7 4 2 6 2" xfId="16413"/>
    <cellStyle name="常规 6 7 4 2 6 2 2" xfId="34705"/>
    <cellStyle name="常规 6 7 4 2 6 3" xfId="21683"/>
    <cellStyle name="常规 6 7 4 2 6 4" xfId="29941"/>
    <cellStyle name="常规 6 7 4 2 7" xfId="16414"/>
    <cellStyle name="常规 6 7 4 2 7 2" xfId="21684"/>
    <cellStyle name="常规 6 7 4 2 7 3" xfId="34706"/>
    <cellStyle name="常规 6 7 4 2 8" xfId="24970"/>
    <cellStyle name="常规 6 7 4 3" xfId="4049"/>
    <cellStyle name="常规 6 7 4 3 2" xfId="9414"/>
    <cellStyle name="常规 6 7 4 3 2 2" xfId="16415"/>
    <cellStyle name="常规 6 7 4 3 2 2 2" xfId="34707"/>
    <cellStyle name="常规 6 7 4 3 2 3" xfId="28599"/>
    <cellStyle name="常规 6 7 4 3 3" xfId="24974"/>
    <cellStyle name="常规 6 7 4 4" xfId="4050"/>
    <cellStyle name="常规 6 7 4 4 2" xfId="9415"/>
    <cellStyle name="常规 6 7 4 4 2 2" xfId="16416"/>
    <cellStyle name="常规 6 7 4 4 2 2 2" xfId="34708"/>
    <cellStyle name="常规 6 7 4 4 2 3" xfId="28600"/>
    <cellStyle name="常规 6 7 4 4 3" xfId="24975"/>
    <cellStyle name="常规 6 7 4 5" xfId="9409"/>
    <cellStyle name="常规 6 7 4 5 2" xfId="16417"/>
    <cellStyle name="常规 6 7 4 5 2 2" xfId="34709"/>
    <cellStyle name="常规 6 7 4 5 3" xfId="28594"/>
    <cellStyle name="常规 6 7 4 6" xfId="10756"/>
    <cellStyle name="常规 6 7 4 6 2" xfId="16418"/>
    <cellStyle name="常规 6 7 4 6 2 2" xfId="34710"/>
    <cellStyle name="常规 6 7 4 6 3" xfId="21685"/>
    <cellStyle name="常规 6 7 4 6 4" xfId="29940"/>
    <cellStyle name="常规 6 7 4 7" xfId="16419"/>
    <cellStyle name="常规 6 7 4 7 2" xfId="21686"/>
    <cellStyle name="常规 6 7 4 7 3" xfId="34711"/>
    <cellStyle name="常规 6 7 4 8" xfId="16420"/>
    <cellStyle name="常规 6 7 4 8 2" xfId="21687"/>
    <cellStyle name="常规 6 7 4 8 3" xfId="34712"/>
    <cellStyle name="常规 6 7 4 9" xfId="24969"/>
    <cellStyle name="常规 6 7 5" xfId="4051"/>
    <cellStyle name="常规 6 7 5 2" xfId="4052"/>
    <cellStyle name="常规 6 7 5 2 2" xfId="9417"/>
    <cellStyle name="常规 6 7 5 2 2 2" xfId="16421"/>
    <cellStyle name="常规 6 7 5 2 2 2 2" xfId="34713"/>
    <cellStyle name="常规 6 7 5 2 2 3" xfId="28602"/>
    <cellStyle name="常规 6 7 5 2 3" xfId="24977"/>
    <cellStyle name="常规 6 7 5 3" xfId="4053"/>
    <cellStyle name="常规 6 7 5 3 2" xfId="9418"/>
    <cellStyle name="常规 6 7 5 3 2 2" xfId="16422"/>
    <cellStyle name="常规 6 7 5 3 2 2 2" xfId="34714"/>
    <cellStyle name="常规 6 7 5 3 2 3" xfId="28603"/>
    <cellStyle name="常规 6 7 5 3 3" xfId="24978"/>
    <cellStyle name="常规 6 7 5 4" xfId="4054"/>
    <cellStyle name="常规 6 7 5 4 2" xfId="9419"/>
    <cellStyle name="常规 6 7 5 4 2 2" xfId="16423"/>
    <cellStyle name="常规 6 7 5 4 2 2 2" xfId="34715"/>
    <cellStyle name="常规 6 7 5 4 2 3" xfId="28604"/>
    <cellStyle name="常规 6 7 5 4 3" xfId="24979"/>
    <cellStyle name="常规 6 7 5 5" xfId="9416"/>
    <cellStyle name="常规 6 7 5 5 2" xfId="16424"/>
    <cellStyle name="常规 6 7 5 5 2 2" xfId="34716"/>
    <cellStyle name="常规 6 7 5 5 3" xfId="28601"/>
    <cellStyle name="常规 6 7 5 6" xfId="10758"/>
    <cellStyle name="常规 6 7 5 6 2" xfId="16425"/>
    <cellStyle name="常规 6 7 5 6 2 2" xfId="34717"/>
    <cellStyle name="常规 6 7 5 6 3" xfId="21688"/>
    <cellStyle name="常规 6 7 5 6 4" xfId="29942"/>
    <cellStyle name="常规 6 7 5 7" xfId="16426"/>
    <cellStyle name="常规 6 7 5 7 2" xfId="21689"/>
    <cellStyle name="常规 6 7 5 7 3" xfId="34718"/>
    <cellStyle name="常规 6 7 5 8" xfId="24976"/>
    <cellStyle name="常规 6 7 6" xfId="4055"/>
    <cellStyle name="常规 6 7 6 2" xfId="9420"/>
    <cellStyle name="常规 6 7 6 2 2" xfId="16427"/>
    <cellStyle name="常规 6 7 6 2 2 2" xfId="34719"/>
    <cellStyle name="常规 6 7 6 2 3" xfId="28605"/>
    <cellStyle name="常规 6 7 6 3" xfId="24980"/>
    <cellStyle name="常规 6 7 7" xfId="4056"/>
    <cellStyle name="常规 6 7 7 2" xfId="9421"/>
    <cellStyle name="常规 6 7 7 2 2" xfId="16428"/>
    <cellStyle name="常规 6 7 7 2 2 2" xfId="34720"/>
    <cellStyle name="常规 6 7 7 2 3" xfId="28606"/>
    <cellStyle name="常规 6 7 7 3" xfId="24981"/>
    <cellStyle name="常规 6 7 8" xfId="9394"/>
    <cellStyle name="常规 6 7 8 2" xfId="16429"/>
    <cellStyle name="常规 6 7 8 2 2" xfId="34721"/>
    <cellStyle name="常规 6 7 8 3" xfId="28579"/>
    <cellStyle name="常规 6 7 9" xfId="10751"/>
    <cellStyle name="常规 6 7 9 2" xfId="16430"/>
    <cellStyle name="常规 6 7 9 2 2" xfId="34722"/>
    <cellStyle name="常规 6 7 9 3" xfId="21690"/>
    <cellStyle name="常规 6 7 9 4" xfId="29935"/>
    <cellStyle name="常规 6 8" xfId="4057"/>
    <cellStyle name="常规 6 8 10" xfId="16431"/>
    <cellStyle name="常规 6 8 10 2" xfId="21691"/>
    <cellStyle name="常规 6 8 10 3" xfId="34723"/>
    <cellStyle name="常规 6 8 11" xfId="24982"/>
    <cellStyle name="常规 6 8 2" xfId="4058"/>
    <cellStyle name="常规 6 8 2 2" xfId="4059"/>
    <cellStyle name="常规 6 8 2 2 2" xfId="9424"/>
    <cellStyle name="常规 6 8 2 2 2 2" xfId="16432"/>
    <cellStyle name="常规 6 8 2 2 2 2 2" xfId="34724"/>
    <cellStyle name="常规 6 8 2 2 2 3" xfId="28609"/>
    <cellStyle name="常规 6 8 2 2 3" xfId="24984"/>
    <cellStyle name="常规 6 8 2 3" xfId="9423"/>
    <cellStyle name="常规 6 8 2 3 2" xfId="16433"/>
    <cellStyle name="常规 6 8 2 3 2 2" xfId="34725"/>
    <cellStyle name="常规 6 8 2 3 3" xfId="28608"/>
    <cellStyle name="常规 6 8 2 4" xfId="10760"/>
    <cellStyle name="常规 6 8 2 4 2" xfId="16434"/>
    <cellStyle name="常规 6 8 2 4 2 2" xfId="34726"/>
    <cellStyle name="常规 6 8 2 4 3" xfId="21692"/>
    <cellStyle name="常规 6 8 2 4 4" xfId="29944"/>
    <cellStyle name="常规 6 8 2 5" xfId="11144"/>
    <cellStyle name="常规 6 8 2 5 2" xfId="16435"/>
    <cellStyle name="常规 6 8 2 5 2 2" xfId="34727"/>
    <cellStyle name="常规 6 8 2 5 3" xfId="21693"/>
    <cellStyle name="常规 6 8 2 5 4" xfId="30328"/>
    <cellStyle name="常规 6 8 2 6" xfId="16436"/>
    <cellStyle name="常规 6 8 2 6 2" xfId="21694"/>
    <cellStyle name="常规 6 8 2 6 3" xfId="34728"/>
    <cellStyle name="常规 6 8 2 7" xfId="16437"/>
    <cellStyle name="常规 6 8 2 7 2" xfId="21695"/>
    <cellStyle name="常规 6 8 2 7 3" xfId="34729"/>
    <cellStyle name="常规 6 8 2 8" xfId="24983"/>
    <cellStyle name="常规 6 8 3" xfId="4060"/>
    <cellStyle name="常规 6 8 3 2" xfId="4061"/>
    <cellStyle name="常规 6 8 3 2 2" xfId="9426"/>
    <cellStyle name="常规 6 8 3 2 2 2" xfId="16438"/>
    <cellStyle name="常规 6 8 3 2 2 2 2" xfId="34730"/>
    <cellStyle name="常规 6 8 3 2 2 3" xfId="28611"/>
    <cellStyle name="常规 6 8 3 2 3" xfId="24986"/>
    <cellStyle name="常规 6 8 3 3" xfId="9425"/>
    <cellStyle name="常规 6 8 3 3 2" xfId="16439"/>
    <cellStyle name="常规 6 8 3 3 2 2" xfId="34731"/>
    <cellStyle name="常规 6 8 3 3 3" xfId="28610"/>
    <cellStyle name="常规 6 8 3 4" xfId="10761"/>
    <cellStyle name="常规 6 8 3 4 2" xfId="16440"/>
    <cellStyle name="常规 6 8 3 4 2 2" xfId="34732"/>
    <cellStyle name="常规 6 8 3 4 3" xfId="21696"/>
    <cellStyle name="常规 6 8 3 4 4" xfId="29945"/>
    <cellStyle name="常规 6 8 3 5" xfId="11145"/>
    <cellStyle name="常规 6 8 3 5 2" xfId="16441"/>
    <cellStyle name="常规 6 8 3 5 2 2" xfId="34733"/>
    <cellStyle name="常规 6 8 3 5 3" xfId="21697"/>
    <cellStyle name="常规 6 8 3 5 4" xfId="30329"/>
    <cellStyle name="常规 6 8 3 6" xfId="16442"/>
    <cellStyle name="常规 6 8 3 6 2" xfId="21698"/>
    <cellStyle name="常规 6 8 3 6 3" xfId="34734"/>
    <cellStyle name="常规 6 8 3 7" xfId="16443"/>
    <cellStyle name="常规 6 8 3 7 2" xfId="21699"/>
    <cellStyle name="常规 6 8 3 7 3" xfId="34735"/>
    <cellStyle name="常规 6 8 3 8" xfId="24985"/>
    <cellStyle name="常规 6 8 4" xfId="4062"/>
    <cellStyle name="常规 6 8 4 2" xfId="4063"/>
    <cellStyle name="常规 6 8 4 2 2" xfId="9428"/>
    <cellStyle name="常规 6 8 4 2 2 2" xfId="16444"/>
    <cellStyle name="常规 6 8 4 2 2 2 2" xfId="34736"/>
    <cellStyle name="常规 6 8 4 2 2 3" xfId="28613"/>
    <cellStyle name="常规 6 8 4 2 3" xfId="24988"/>
    <cellStyle name="常规 6 8 4 3" xfId="4064"/>
    <cellStyle name="常规 6 8 4 3 2" xfId="9429"/>
    <cellStyle name="常规 6 8 4 3 2 2" xfId="16445"/>
    <cellStyle name="常规 6 8 4 3 2 2 2" xfId="34737"/>
    <cellStyle name="常规 6 8 4 3 2 3" xfId="28614"/>
    <cellStyle name="常规 6 8 4 3 3" xfId="24989"/>
    <cellStyle name="常规 6 8 4 4" xfId="9427"/>
    <cellStyle name="常规 6 8 4 4 2" xfId="16446"/>
    <cellStyle name="常规 6 8 4 4 2 2" xfId="34738"/>
    <cellStyle name="常规 6 8 4 4 3" xfId="28612"/>
    <cellStyle name="常规 6 8 4 5" xfId="10762"/>
    <cellStyle name="常规 6 8 4 5 2" xfId="16447"/>
    <cellStyle name="常规 6 8 4 5 2 2" xfId="34739"/>
    <cellStyle name="常规 6 8 4 5 3" xfId="21700"/>
    <cellStyle name="常规 6 8 4 5 4" xfId="29946"/>
    <cellStyle name="常规 6 8 4 6" xfId="11146"/>
    <cellStyle name="常规 6 8 4 6 2" xfId="16448"/>
    <cellStyle name="常规 6 8 4 6 2 2" xfId="34740"/>
    <cellStyle name="常规 6 8 4 6 3" xfId="21701"/>
    <cellStyle name="常规 6 8 4 6 4" xfId="30330"/>
    <cellStyle name="常规 6 8 4 7" xfId="16449"/>
    <cellStyle name="常规 6 8 4 7 2" xfId="21702"/>
    <cellStyle name="常规 6 8 4 7 3" xfId="34741"/>
    <cellStyle name="常规 6 8 4 8" xfId="24987"/>
    <cellStyle name="常规 6 8 5" xfId="4065"/>
    <cellStyle name="常规 6 8 5 2" xfId="9430"/>
    <cellStyle name="常规 6 8 5 2 2" xfId="16450"/>
    <cellStyle name="常规 6 8 5 2 2 2" xfId="34742"/>
    <cellStyle name="常规 6 8 5 2 3" xfId="28615"/>
    <cellStyle name="常规 6 8 5 3" xfId="24990"/>
    <cellStyle name="常规 6 8 6" xfId="4066"/>
    <cellStyle name="常规 6 8 6 2" xfId="9431"/>
    <cellStyle name="常规 6 8 6 2 2" xfId="16451"/>
    <cellStyle name="常规 6 8 6 2 2 2" xfId="34743"/>
    <cellStyle name="常规 6 8 6 2 3" xfId="28616"/>
    <cellStyle name="常规 6 8 6 3" xfId="24991"/>
    <cellStyle name="常规 6 8 7" xfId="9422"/>
    <cellStyle name="常规 6 8 7 2" xfId="16452"/>
    <cellStyle name="常规 6 8 7 2 2" xfId="34744"/>
    <cellStyle name="常规 6 8 7 3" xfId="28607"/>
    <cellStyle name="常规 6 8 8" xfId="10759"/>
    <cellStyle name="常规 6 8 8 2" xfId="16453"/>
    <cellStyle name="常规 6 8 8 2 2" xfId="34745"/>
    <cellStyle name="常规 6 8 8 3" xfId="21703"/>
    <cellStyle name="常规 6 8 8 4" xfId="29943"/>
    <cellStyle name="常规 6 8 9" xfId="16454"/>
    <cellStyle name="常规 6 8 9 2" xfId="21704"/>
    <cellStyle name="常规 6 8 9 3" xfId="34746"/>
    <cellStyle name="常规 6 9" xfId="4067"/>
    <cellStyle name="常规 6 9 10" xfId="16455"/>
    <cellStyle name="常规 6 9 10 2" xfId="21705"/>
    <cellStyle name="常规 6 9 10 3" xfId="34747"/>
    <cellStyle name="常规 6 9 11" xfId="24992"/>
    <cellStyle name="常规 6 9 2" xfId="4068"/>
    <cellStyle name="常规 6 9 2 2" xfId="4069"/>
    <cellStyle name="常规 6 9 2 2 2" xfId="4070"/>
    <cellStyle name="常规 6 9 2 2 2 2" xfId="9435"/>
    <cellStyle name="常规 6 9 2 2 2 2 2" xfId="16456"/>
    <cellStyle name="常规 6 9 2 2 2 2 2 2" xfId="34748"/>
    <cellStyle name="常规 6 9 2 2 2 2 3" xfId="28620"/>
    <cellStyle name="常规 6 9 2 2 2 3" xfId="24995"/>
    <cellStyle name="常规 6 9 2 2 3" xfId="4071"/>
    <cellStyle name="常规 6 9 2 2 3 2" xfId="9436"/>
    <cellStyle name="常规 6 9 2 2 3 2 2" xfId="16457"/>
    <cellStyle name="常规 6 9 2 2 3 2 2 2" xfId="34749"/>
    <cellStyle name="常规 6 9 2 2 3 2 3" xfId="28621"/>
    <cellStyle name="常规 6 9 2 2 3 3" xfId="24996"/>
    <cellStyle name="常规 6 9 2 2 4" xfId="4072"/>
    <cellStyle name="常规 6 9 2 2 4 2" xfId="9437"/>
    <cellStyle name="常规 6 9 2 2 4 2 2" xfId="16458"/>
    <cellStyle name="常规 6 9 2 2 4 2 2 2" xfId="34750"/>
    <cellStyle name="常规 6 9 2 2 4 2 3" xfId="28622"/>
    <cellStyle name="常规 6 9 2 2 4 3" xfId="24997"/>
    <cellStyle name="常规 6 9 2 2 5" xfId="9434"/>
    <cellStyle name="常规 6 9 2 2 5 2" xfId="16459"/>
    <cellStyle name="常规 6 9 2 2 5 2 2" xfId="34751"/>
    <cellStyle name="常规 6 9 2 2 5 3" xfId="28619"/>
    <cellStyle name="常规 6 9 2 2 6" xfId="10765"/>
    <cellStyle name="常规 6 9 2 2 6 2" xfId="16460"/>
    <cellStyle name="常规 6 9 2 2 6 2 2" xfId="34752"/>
    <cellStyle name="常规 6 9 2 2 6 3" xfId="21706"/>
    <cellStyle name="常规 6 9 2 2 6 4" xfId="29949"/>
    <cellStyle name="常规 6 9 2 2 7" xfId="16461"/>
    <cellStyle name="常规 6 9 2 2 7 2" xfId="21707"/>
    <cellStyle name="常规 6 9 2 2 7 3" xfId="34753"/>
    <cellStyle name="常规 6 9 2 2 8" xfId="24994"/>
    <cellStyle name="常规 6 9 2 3" xfId="4073"/>
    <cellStyle name="常规 6 9 2 3 2" xfId="9438"/>
    <cellStyle name="常规 6 9 2 3 2 2" xfId="16462"/>
    <cellStyle name="常规 6 9 2 3 2 2 2" xfId="34754"/>
    <cellStyle name="常规 6 9 2 3 2 3" xfId="28623"/>
    <cellStyle name="常规 6 9 2 3 3" xfId="24998"/>
    <cellStyle name="常规 6 9 2 4" xfId="4074"/>
    <cellStyle name="常规 6 9 2 4 2" xfId="9439"/>
    <cellStyle name="常规 6 9 2 4 2 2" xfId="16463"/>
    <cellStyle name="常规 6 9 2 4 2 2 2" xfId="34755"/>
    <cellStyle name="常规 6 9 2 4 2 3" xfId="28624"/>
    <cellStyle name="常规 6 9 2 4 3" xfId="24999"/>
    <cellStyle name="常规 6 9 2 5" xfId="9433"/>
    <cellStyle name="常规 6 9 2 5 2" xfId="16464"/>
    <cellStyle name="常规 6 9 2 5 2 2" xfId="34756"/>
    <cellStyle name="常规 6 9 2 5 3" xfId="28618"/>
    <cellStyle name="常规 6 9 2 6" xfId="10764"/>
    <cellStyle name="常规 6 9 2 6 2" xfId="16465"/>
    <cellStyle name="常规 6 9 2 6 2 2" xfId="34757"/>
    <cellStyle name="常规 6 9 2 6 3" xfId="21708"/>
    <cellStyle name="常规 6 9 2 6 4" xfId="29948"/>
    <cellStyle name="常规 6 9 2 7" xfId="16466"/>
    <cellStyle name="常规 6 9 2 7 2" xfId="21709"/>
    <cellStyle name="常规 6 9 2 7 3" xfId="34758"/>
    <cellStyle name="常规 6 9 2 8" xfId="16467"/>
    <cellStyle name="常规 6 9 2 8 2" xfId="21710"/>
    <cellStyle name="常规 6 9 2 8 3" xfId="34759"/>
    <cellStyle name="常规 6 9 2 9" xfId="24993"/>
    <cellStyle name="常规 6 9 3" xfId="4075"/>
    <cellStyle name="常规 6 9 3 2" xfId="4076"/>
    <cellStyle name="常规 6 9 3 2 2" xfId="4077"/>
    <cellStyle name="常规 6 9 3 2 2 2" xfId="9442"/>
    <cellStyle name="常规 6 9 3 2 2 2 2" xfId="16468"/>
    <cellStyle name="常规 6 9 3 2 2 2 2 2" xfId="34760"/>
    <cellStyle name="常规 6 9 3 2 2 2 3" xfId="28627"/>
    <cellStyle name="常规 6 9 3 2 2 3" xfId="25002"/>
    <cellStyle name="常规 6 9 3 2 3" xfId="4078"/>
    <cellStyle name="常规 6 9 3 2 3 2" xfId="9443"/>
    <cellStyle name="常规 6 9 3 2 3 2 2" xfId="16469"/>
    <cellStyle name="常规 6 9 3 2 3 2 2 2" xfId="34761"/>
    <cellStyle name="常规 6 9 3 2 3 2 3" xfId="28628"/>
    <cellStyle name="常规 6 9 3 2 3 3" xfId="25003"/>
    <cellStyle name="常规 6 9 3 2 4" xfId="4079"/>
    <cellStyle name="常规 6 9 3 2 4 2" xfId="9444"/>
    <cellStyle name="常规 6 9 3 2 4 2 2" xfId="16470"/>
    <cellStyle name="常规 6 9 3 2 4 2 2 2" xfId="34762"/>
    <cellStyle name="常规 6 9 3 2 4 2 3" xfId="28629"/>
    <cellStyle name="常规 6 9 3 2 4 3" xfId="25004"/>
    <cellStyle name="常规 6 9 3 2 5" xfId="9441"/>
    <cellStyle name="常规 6 9 3 2 5 2" xfId="16471"/>
    <cellStyle name="常规 6 9 3 2 5 2 2" xfId="34763"/>
    <cellStyle name="常规 6 9 3 2 5 3" xfId="28626"/>
    <cellStyle name="常规 6 9 3 2 6" xfId="10767"/>
    <cellStyle name="常规 6 9 3 2 6 2" xfId="16472"/>
    <cellStyle name="常规 6 9 3 2 6 2 2" xfId="34764"/>
    <cellStyle name="常规 6 9 3 2 6 3" xfId="21711"/>
    <cellStyle name="常规 6 9 3 2 6 4" xfId="29951"/>
    <cellStyle name="常规 6 9 3 2 7" xfId="16473"/>
    <cellStyle name="常规 6 9 3 2 7 2" xfId="21712"/>
    <cellStyle name="常规 6 9 3 2 7 3" xfId="34765"/>
    <cellStyle name="常规 6 9 3 2 8" xfId="25001"/>
    <cellStyle name="常规 6 9 3 3" xfId="4080"/>
    <cellStyle name="常规 6 9 3 3 2" xfId="9445"/>
    <cellStyle name="常规 6 9 3 3 2 2" xfId="16474"/>
    <cellStyle name="常规 6 9 3 3 2 2 2" xfId="34766"/>
    <cellStyle name="常规 6 9 3 3 2 3" xfId="28630"/>
    <cellStyle name="常规 6 9 3 3 3" xfId="25005"/>
    <cellStyle name="常规 6 9 3 4" xfId="4081"/>
    <cellStyle name="常规 6 9 3 4 2" xfId="9446"/>
    <cellStyle name="常规 6 9 3 4 2 2" xfId="16475"/>
    <cellStyle name="常规 6 9 3 4 2 2 2" xfId="34767"/>
    <cellStyle name="常规 6 9 3 4 2 3" xfId="28631"/>
    <cellStyle name="常规 6 9 3 4 3" xfId="25006"/>
    <cellStyle name="常规 6 9 3 5" xfId="9440"/>
    <cellStyle name="常规 6 9 3 5 2" xfId="16476"/>
    <cellStyle name="常规 6 9 3 5 2 2" xfId="34768"/>
    <cellStyle name="常规 6 9 3 5 3" xfId="28625"/>
    <cellStyle name="常规 6 9 3 6" xfId="10766"/>
    <cellStyle name="常规 6 9 3 6 2" xfId="16477"/>
    <cellStyle name="常规 6 9 3 6 2 2" xfId="34769"/>
    <cellStyle name="常规 6 9 3 6 3" xfId="21713"/>
    <cellStyle name="常规 6 9 3 6 4" xfId="29950"/>
    <cellStyle name="常规 6 9 3 7" xfId="16478"/>
    <cellStyle name="常规 6 9 3 7 2" xfId="21714"/>
    <cellStyle name="常规 6 9 3 7 3" xfId="34770"/>
    <cellStyle name="常规 6 9 3 8" xfId="16479"/>
    <cellStyle name="常规 6 9 3 8 2" xfId="21715"/>
    <cellStyle name="常规 6 9 3 8 3" xfId="34771"/>
    <cellStyle name="常规 6 9 3 9" xfId="25000"/>
    <cellStyle name="常规 6 9 4" xfId="4082"/>
    <cellStyle name="常规 6 9 4 2" xfId="4083"/>
    <cellStyle name="常规 6 9 4 2 2" xfId="9448"/>
    <cellStyle name="常规 6 9 4 2 2 2" xfId="16480"/>
    <cellStyle name="常规 6 9 4 2 2 2 2" xfId="34772"/>
    <cellStyle name="常规 6 9 4 2 2 3" xfId="28633"/>
    <cellStyle name="常规 6 9 4 2 3" xfId="25008"/>
    <cellStyle name="常规 6 9 4 3" xfId="4084"/>
    <cellStyle name="常规 6 9 4 3 2" xfId="9449"/>
    <cellStyle name="常规 6 9 4 3 2 2" xfId="16481"/>
    <cellStyle name="常规 6 9 4 3 2 2 2" xfId="34773"/>
    <cellStyle name="常规 6 9 4 3 2 3" xfId="28634"/>
    <cellStyle name="常规 6 9 4 3 3" xfId="25009"/>
    <cellStyle name="常规 6 9 4 4" xfId="4085"/>
    <cellStyle name="常规 6 9 4 4 2" xfId="9450"/>
    <cellStyle name="常规 6 9 4 4 2 2" xfId="16482"/>
    <cellStyle name="常规 6 9 4 4 2 2 2" xfId="34774"/>
    <cellStyle name="常规 6 9 4 4 2 3" xfId="28635"/>
    <cellStyle name="常规 6 9 4 4 3" xfId="25010"/>
    <cellStyle name="常规 6 9 4 5" xfId="9447"/>
    <cellStyle name="常规 6 9 4 5 2" xfId="16483"/>
    <cellStyle name="常规 6 9 4 5 2 2" xfId="34775"/>
    <cellStyle name="常规 6 9 4 5 3" xfId="28632"/>
    <cellStyle name="常规 6 9 4 6" xfId="10768"/>
    <cellStyle name="常规 6 9 4 6 2" xfId="16484"/>
    <cellStyle name="常规 6 9 4 6 2 2" xfId="34776"/>
    <cellStyle name="常规 6 9 4 6 3" xfId="21716"/>
    <cellStyle name="常规 6 9 4 6 4" xfId="29952"/>
    <cellStyle name="常规 6 9 4 7" xfId="16485"/>
    <cellStyle name="常规 6 9 4 7 2" xfId="21717"/>
    <cellStyle name="常规 6 9 4 7 3" xfId="34777"/>
    <cellStyle name="常规 6 9 4 8" xfId="25007"/>
    <cellStyle name="常规 6 9 5" xfId="4086"/>
    <cellStyle name="常规 6 9 5 2" xfId="9451"/>
    <cellStyle name="常规 6 9 5 2 2" xfId="16486"/>
    <cellStyle name="常规 6 9 5 2 2 2" xfId="34778"/>
    <cellStyle name="常规 6 9 5 2 3" xfId="28636"/>
    <cellStyle name="常规 6 9 5 3" xfId="25011"/>
    <cellStyle name="常规 6 9 6" xfId="4087"/>
    <cellStyle name="常规 6 9 6 2" xfId="9452"/>
    <cellStyle name="常规 6 9 6 2 2" xfId="16487"/>
    <cellStyle name="常规 6 9 6 2 2 2" xfId="34779"/>
    <cellStyle name="常规 6 9 6 2 3" xfId="28637"/>
    <cellStyle name="常规 6 9 6 3" xfId="25012"/>
    <cellStyle name="常规 6 9 7" xfId="9432"/>
    <cellStyle name="常规 6 9 7 2" xfId="16488"/>
    <cellStyle name="常规 6 9 7 2 2" xfId="34780"/>
    <cellStyle name="常规 6 9 7 3" xfId="28617"/>
    <cellStyle name="常规 6 9 8" xfId="10763"/>
    <cellStyle name="常规 6 9 8 2" xfId="16489"/>
    <cellStyle name="常规 6 9 8 2 2" xfId="34781"/>
    <cellStyle name="常规 6 9 8 3" xfId="21718"/>
    <cellStyle name="常规 6 9 8 4" xfId="29947"/>
    <cellStyle name="常规 6 9 9" xfId="16490"/>
    <cellStyle name="常规 6 9 9 2" xfId="21719"/>
    <cellStyle name="常规 6 9 9 3" xfId="34782"/>
    <cellStyle name="常规 7" xfId="4088"/>
    <cellStyle name="常规 7 10" xfId="4089"/>
    <cellStyle name="常规 7 10 2" xfId="4090"/>
    <cellStyle name="常规 7 10 2 2" xfId="4091"/>
    <cellStyle name="常规 7 10 2 2 2" xfId="9456"/>
    <cellStyle name="常规 7 10 2 2 2 2" xfId="16491"/>
    <cellStyle name="常规 7 10 2 2 2 2 2" xfId="34783"/>
    <cellStyle name="常规 7 10 2 2 2 3" xfId="28641"/>
    <cellStyle name="常规 7 10 2 2 3" xfId="25016"/>
    <cellStyle name="常规 7 10 2 3" xfId="4092"/>
    <cellStyle name="常规 7 10 2 3 2" xfId="9457"/>
    <cellStyle name="常规 7 10 2 3 2 2" xfId="16492"/>
    <cellStyle name="常规 7 10 2 3 2 2 2" xfId="34784"/>
    <cellStyle name="常规 7 10 2 3 2 3" xfId="28642"/>
    <cellStyle name="常规 7 10 2 3 3" xfId="25017"/>
    <cellStyle name="常规 7 10 2 4" xfId="4093"/>
    <cellStyle name="常规 7 10 2 4 2" xfId="9458"/>
    <cellStyle name="常规 7 10 2 4 2 2" xfId="16493"/>
    <cellStyle name="常规 7 10 2 4 2 2 2" xfId="34785"/>
    <cellStyle name="常规 7 10 2 4 2 3" xfId="28643"/>
    <cellStyle name="常规 7 10 2 4 3" xfId="25018"/>
    <cellStyle name="常规 7 10 2 5" xfId="9455"/>
    <cellStyle name="常规 7 10 2 5 2" xfId="16494"/>
    <cellStyle name="常规 7 10 2 5 2 2" xfId="34786"/>
    <cellStyle name="常规 7 10 2 5 3" xfId="28640"/>
    <cellStyle name="常规 7 10 2 6" xfId="10771"/>
    <cellStyle name="常规 7 10 2 6 2" xfId="16495"/>
    <cellStyle name="常规 7 10 2 6 2 2" xfId="34787"/>
    <cellStyle name="常规 7 10 2 6 3" xfId="21720"/>
    <cellStyle name="常规 7 10 2 6 4" xfId="29955"/>
    <cellStyle name="常规 7 10 2 7" xfId="16496"/>
    <cellStyle name="常规 7 10 2 7 2" xfId="21721"/>
    <cellStyle name="常规 7 10 2 7 3" xfId="34788"/>
    <cellStyle name="常规 7 10 2 8" xfId="25015"/>
    <cellStyle name="常规 7 10 3" xfId="4094"/>
    <cellStyle name="常规 7 10 3 2" xfId="9459"/>
    <cellStyle name="常规 7 10 3 2 2" xfId="16497"/>
    <cellStyle name="常规 7 10 3 2 2 2" xfId="34789"/>
    <cellStyle name="常规 7 10 3 2 3" xfId="28644"/>
    <cellStyle name="常规 7 10 3 3" xfId="25019"/>
    <cellStyle name="常规 7 10 4" xfId="4095"/>
    <cellStyle name="常规 7 10 4 2" xfId="9460"/>
    <cellStyle name="常规 7 10 4 2 2" xfId="16498"/>
    <cellStyle name="常规 7 10 4 2 2 2" xfId="34790"/>
    <cellStyle name="常规 7 10 4 2 3" xfId="28645"/>
    <cellStyle name="常规 7 10 4 3" xfId="25020"/>
    <cellStyle name="常规 7 10 5" xfId="9454"/>
    <cellStyle name="常规 7 10 5 2" xfId="16499"/>
    <cellStyle name="常规 7 10 5 2 2" xfId="34791"/>
    <cellStyle name="常规 7 10 5 3" xfId="28639"/>
    <cellStyle name="常规 7 10 6" xfId="10770"/>
    <cellStyle name="常规 7 10 6 2" xfId="16500"/>
    <cellStyle name="常规 7 10 6 2 2" xfId="34792"/>
    <cellStyle name="常规 7 10 6 3" xfId="21722"/>
    <cellStyle name="常规 7 10 6 4" xfId="29954"/>
    <cellStyle name="常规 7 10 7" xfId="16501"/>
    <cellStyle name="常规 7 10 7 2" xfId="21723"/>
    <cellStyle name="常规 7 10 7 3" xfId="34793"/>
    <cellStyle name="常规 7 10 8" xfId="16502"/>
    <cellStyle name="常规 7 10 8 2" xfId="21724"/>
    <cellStyle name="常规 7 10 8 3" xfId="34794"/>
    <cellStyle name="常规 7 10 9" xfId="25014"/>
    <cellStyle name="常规 7 11" xfId="4096"/>
    <cellStyle name="常规 7 11 10" xfId="16503"/>
    <cellStyle name="常规 7 11 10 2" xfId="21725"/>
    <cellStyle name="常规 7 11 10 3" xfId="34795"/>
    <cellStyle name="常规 7 11 11" xfId="25021"/>
    <cellStyle name="常规 7 11 2" xfId="4097"/>
    <cellStyle name="常规 7 11 2 2" xfId="4098"/>
    <cellStyle name="常规 7 11 2 2 2" xfId="9463"/>
    <cellStyle name="常规 7 11 2 2 2 2" xfId="16504"/>
    <cellStyle name="常规 7 11 2 2 2 2 2" xfId="34796"/>
    <cellStyle name="常规 7 11 2 2 2 3" xfId="28648"/>
    <cellStyle name="常规 7 11 2 2 3" xfId="25023"/>
    <cellStyle name="常规 7 11 2 3" xfId="4099"/>
    <cellStyle name="常规 7 11 2 3 2" xfId="9464"/>
    <cellStyle name="常规 7 11 2 3 2 2" xfId="16505"/>
    <cellStyle name="常规 7 11 2 3 2 2 2" xfId="34797"/>
    <cellStyle name="常规 7 11 2 3 2 3" xfId="28649"/>
    <cellStyle name="常规 7 11 2 3 3" xfId="25024"/>
    <cellStyle name="常规 7 11 2 4" xfId="4100"/>
    <cellStyle name="常规 7 11 2 4 2" xfId="9465"/>
    <cellStyle name="常规 7 11 2 4 2 2" xfId="16506"/>
    <cellStyle name="常规 7 11 2 4 2 2 2" xfId="34798"/>
    <cellStyle name="常规 7 11 2 4 2 3" xfId="28650"/>
    <cellStyle name="常规 7 11 2 4 3" xfId="25025"/>
    <cellStyle name="常规 7 11 2 5" xfId="9462"/>
    <cellStyle name="常规 7 11 2 5 2" xfId="16507"/>
    <cellStyle name="常规 7 11 2 5 2 2" xfId="34799"/>
    <cellStyle name="常规 7 11 2 5 3" xfId="28647"/>
    <cellStyle name="常规 7 11 2 6" xfId="10773"/>
    <cellStyle name="常规 7 11 2 6 2" xfId="16508"/>
    <cellStyle name="常规 7 11 2 6 2 2" xfId="34800"/>
    <cellStyle name="常规 7 11 2 6 3" xfId="21726"/>
    <cellStyle name="常规 7 11 2 6 4" xfId="29957"/>
    <cellStyle name="常规 7 11 2 7" xfId="16509"/>
    <cellStyle name="常规 7 11 2 7 2" xfId="21727"/>
    <cellStyle name="常规 7 11 2 7 3" xfId="34801"/>
    <cellStyle name="常规 7 11 2 8" xfId="25022"/>
    <cellStyle name="常规 7 11 3" xfId="4101"/>
    <cellStyle name="常规 7 11 3 2" xfId="4102"/>
    <cellStyle name="常规 7 11 3 2 2" xfId="9467"/>
    <cellStyle name="常规 7 11 3 2 2 2" xfId="16510"/>
    <cellStyle name="常规 7 11 3 2 2 2 2" xfId="34802"/>
    <cellStyle name="常规 7 11 3 2 2 3" xfId="28652"/>
    <cellStyle name="常规 7 11 3 2 3" xfId="25027"/>
    <cellStyle name="常规 7 11 3 3" xfId="4103"/>
    <cellStyle name="常规 7 11 3 3 2" xfId="9468"/>
    <cellStyle name="常规 7 11 3 3 2 2" xfId="16511"/>
    <cellStyle name="常规 7 11 3 3 2 2 2" xfId="34803"/>
    <cellStyle name="常规 7 11 3 3 2 3" xfId="28653"/>
    <cellStyle name="常规 7 11 3 3 3" xfId="25028"/>
    <cellStyle name="常规 7 11 3 4" xfId="9466"/>
    <cellStyle name="常规 7 11 3 4 2" xfId="16512"/>
    <cellStyle name="常规 7 11 3 4 2 2" xfId="34804"/>
    <cellStyle name="常规 7 11 3 4 3" xfId="28651"/>
    <cellStyle name="常规 7 11 3 5" xfId="10774"/>
    <cellStyle name="常规 7 11 3 5 2" xfId="16513"/>
    <cellStyle name="常规 7 11 3 5 2 2" xfId="34805"/>
    <cellStyle name="常规 7 11 3 5 3" xfId="21728"/>
    <cellStyle name="常规 7 11 3 5 4" xfId="29958"/>
    <cellStyle name="常规 7 11 3 6" xfId="16514"/>
    <cellStyle name="常规 7 11 3 6 2" xfId="21729"/>
    <cellStyle name="常规 7 11 3 6 3" xfId="34806"/>
    <cellStyle name="常规 7 11 3 7" xfId="25026"/>
    <cellStyle name="常规 7 11 4" xfId="4104"/>
    <cellStyle name="常规 7 11 4 2" xfId="9469"/>
    <cellStyle name="常规 7 11 4 2 2" xfId="16515"/>
    <cellStyle name="常规 7 11 4 2 2 2" xfId="34807"/>
    <cellStyle name="常规 7 11 4 2 3" xfId="28654"/>
    <cellStyle name="常规 7 11 4 3" xfId="25029"/>
    <cellStyle name="常规 7 11 5" xfId="4105"/>
    <cellStyle name="常规 7 11 5 2" xfId="9470"/>
    <cellStyle name="常规 7 11 5 2 2" xfId="16516"/>
    <cellStyle name="常规 7 11 5 2 2 2" xfId="34808"/>
    <cellStyle name="常规 7 11 5 2 3" xfId="28655"/>
    <cellStyle name="常规 7 11 5 3" xfId="25030"/>
    <cellStyle name="常规 7 11 6" xfId="4106"/>
    <cellStyle name="常规 7 11 6 2" xfId="9471"/>
    <cellStyle name="常规 7 11 6 2 2" xfId="16517"/>
    <cellStyle name="常规 7 11 6 2 2 2" xfId="34809"/>
    <cellStyle name="常规 7 11 6 2 3" xfId="28656"/>
    <cellStyle name="常规 7 11 6 3" xfId="25031"/>
    <cellStyle name="常规 7 11 7" xfId="9461"/>
    <cellStyle name="常规 7 11 7 2" xfId="16518"/>
    <cellStyle name="常规 7 11 7 2 2" xfId="34810"/>
    <cellStyle name="常规 7 11 7 3" xfId="28646"/>
    <cellStyle name="常规 7 11 8" xfId="10772"/>
    <cellStyle name="常规 7 11 8 2" xfId="16519"/>
    <cellStyle name="常规 7 11 8 2 2" xfId="34811"/>
    <cellStyle name="常规 7 11 8 3" xfId="21730"/>
    <cellStyle name="常规 7 11 8 4" xfId="29956"/>
    <cellStyle name="常规 7 11 9" xfId="16520"/>
    <cellStyle name="常规 7 11 9 2" xfId="21731"/>
    <cellStyle name="常规 7 11 9 3" xfId="34812"/>
    <cellStyle name="常规 7 12" xfId="4107"/>
    <cellStyle name="常规 7 12 2" xfId="4108"/>
    <cellStyle name="常规 7 12 2 2" xfId="9473"/>
    <cellStyle name="常规 7 12 2 2 2" xfId="16521"/>
    <cellStyle name="常规 7 12 2 2 2 2" xfId="34813"/>
    <cellStyle name="常规 7 12 2 2 3" xfId="28658"/>
    <cellStyle name="常规 7 12 2 3" xfId="25033"/>
    <cellStyle name="常规 7 12 3" xfId="4109"/>
    <cellStyle name="常规 7 12 3 2" xfId="9474"/>
    <cellStyle name="常规 7 12 3 2 2" xfId="16522"/>
    <cellStyle name="常规 7 12 3 2 2 2" xfId="34814"/>
    <cellStyle name="常规 7 12 3 2 3" xfId="28659"/>
    <cellStyle name="常规 7 12 3 3" xfId="25034"/>
    <cellStyle name="常规 7 12 4" xfId="4110"/>
    <cellStyle name="常规 7 12 4 2" xfId="9475"/>
    <cellStyle name="常规 7 12 4 2 2" xfId="16523"/>
    <cellStyle name="常规 7 12 4 2 2 2" xfId="34815"/>
    <cellStyle name="常规 7 12 4 2 3" xfId="28660"/>
    <cellStyle name="常规 7 12 4 3" xfId="25035"/>
    <cellStyle name="常规 7 12 5" xfId="9472"/>
    <cellStyle name="常规 7 12 5 2" xfId="16524"/>
    <cellStyle name="常规 7 12 5 2 2" xfId="34816"/>
    <cellStyle name="常规 7 12 5 3" xfId="28657"/>
    <cellStyle name="常规 7 12 6" xfId="10775"/>
    <cellStyle name="常规 7 12 6 2" xfId="16525"/>
    <cellStyle name="常规 7 12 6 2 2" xfId="34817"/>
    <cellStyle name="常规 7 12 6 3" xfId="21732"/>
    <cellStyle name="常规 7 12 6 4" xfId="29959"/>
    <cellStyle name="常规 7 12 7" xfId="16526"/>
    <cellStyle name="常规 7 12 7 2" xfId="21733"/>
    <cellStyle name="常规 7 12 7 3" xfId="34818"/>
    <cellStyle name="常规 7 12 8" xfId="25032"/>
    <cellStyle name="常规 7 13" xfId="4111"/>
    <cellStyle name="常规 7 13 2" xfId="9476"/>
    <cellStyle name="常规 7 13 2 2" xfId="16527"/>
    <cellStyle name="常规 7 13 2 2 2" xfId="34819"/>
    <cellStyle name="常规 7 13 2 3" xfId="28661"/>
    <cellStyle name="常规 7 13 3" xfId="25036"/>
    <cellStyle name="常规 7 14" xfId="4112"/>
    <cellStyle name="常规 7 14 2" xfId="9477"/>
    <cellStyle name="常规 7 14 2 2" xfId="16528"/>
    <cellStyle name="常规 7 14 2 2 2" xfId="34820"/>
    <cellStyle name="常规 7 14 2 3" xfId="28662"/>
    <cellStyle name="常规 7 14 3" xfId="25037"/>
    <cellStyle name="常规 7 15" xfId="9453"/>
    <cellStyle name="常规 7 15 2" xfId="16529"/>
    <cellStyle name="常规 7 15 2 2" xfId="34821"/>
    <cellStyle name="常规 7 15 3" xfId="28638"/>
    <cellStyle name="常规 7 16" xfId="10769"/>
    <cellStyle name="常规 7 16 2" xfId="16530"/>
    <cellStyle name="常规 7 16 2 2" xfId="34822"/>
    <cellStyle name="常规 7 16 3" xfId="21734"/>
    <cellStyle name="常规 7 16 4" xfId="29953"/>
    <cellStyle name="常规 7 17" xfId="16531"/>
    <cellStyle name="常规 7 17 2" xfId="21735"/>
    <cellStyle name="常规 7 17 3" xfId="34823"/>
    <cellStyle name="常规 7 18" xfId="16532"/>
    <cellStyle name="常规 7 18 2" xfId="21736"/>
    <cellStyle name="常规 7 18 3" xfId="34824"/>
    <cellStyle name="常规 7 19" xfId="25013"/>
    <cellStyle name="常规 7 2" xfId="4113"/>
    <cellStyle name="常规 7 2 10" xfId="4114"/>
    <cellStyle name="常规 7 2 10 2" xfId="9479"/>
    <cellStyle name="常规 7 2 10 2 2" xfId="16533"/>
    <cellStyle name="常规 7 2 10 2 2 2" xfId="34825"/>
    <cellStyle name="常规 7 2 10 2 3" xfId="28664"/>
    <cellStyle name="常规 7 2 10 3" xfId="25039"/>
    <cellStyle name="常规 7 2 11" xfId="9478"/>
    <cellStyle name="常规 7 2 11 2" xfId="16534"/>
    <cellStyle name="常规 7 2 11 2 2" xfId="34826"/>
    <cellStyle name="常规 7 2 11 3" xfId="28663"/>
    <cellStyle name="常规 7 2 12" xfId="10776"/>
    <cellStyle name="常规 7 2 12 2" xfId="16535"/>
    <cellStyle name="常规 7 2 12 2 2" xfId="34827"/>
    <cellStyle name="常规 7 2 12 3" xfId="21737"/>
    <cellStyle name="常规 7 2 12 4" xfId="29960"/>
    <cellStyle name="常规 7 2 13" xfId="16536"/>
    <cellStyle name="常规 7 2 13 2" xfId="21738"/>
    <cellStyle name="常规 7 2 13 3" xfId="34828"/>
    <cellStyle name="常规 7 2 14" xfId="16537"/>
    <cellStyle name="常规 7 2 14 2" xfId="21739"/>
    <cellStyle name="常规 7 2 14 3" xfId="34829"/>
    <cellStyle name="常规 7 2 15" xfId="25038"/>
    <cellStyle name="常规 7 2 2" xfId="4115"/>
    <cellStyle name="常规 7 2 2 10" xfId="9480"/>
    <cellStyle name="常规 7 2 2 10 2" xfId="16538"/>
    <cellStyle name="常规 7 2 2 10 2 2" xfId="34830"/>
    <cellStyle name="常规 7 2 2 10 3" xfId="28665"/>
    <cellStyle name="常规 7 2 2 11" xfId="10777"/>
    <cellStyle name="常规 7 2 2 11 2" xfId="16539"/>
    <cellStyle name="常规 7 2 2 11 2 2" xfId="34831"/>
    <cellStyle name="常规 7 2 2 11 3" xfId="21740"/>
    <cellStyle name="常规 7 2 2 11 4" xfId="29961"/>
    <cellStyle name="常规 7 2 2 12" xfId="16540"/>
    <cellStyle name="常规 7 2 2 12 2" xfId="21741"/>
    <cellStyle name="常规 7 2 2 12 3" xfId="34832"/>
    <cellStyle name="常规 7 2 2 13" xfId="16541"/>
    <cellStyle name="常规 7 2 2 13 2" xfId="21742"/>
    <cellStyle name="常规 7 2 2 13 3" xfId="34833"/>
    <cellStyle name="常规 7 2 2 14" xfId="25040"/>
    <cellStyle name="常规 7 2 2 2" xfId="4116"/>
    <cellStyle name="常规 7 2 2 2 10" xfId="16542"/>
    <cellStyle name="常规 7 2 2 2 10 2" xfId="21743"/>
    <cellStyle name="常规 7 2 2 2 10 3" xfId="34834"/>
    <cellStyle name="常规 7 2 2 2 11" xfId="16543"/>
    <cellStyle name="常规 7 2 2 2 11 2" xfId="21744"/>
    <cellStyle name="常规 7 2 2 2 11 3" xfId="34835"/>
    <cellStyle name="常规 7 2 2 2 12" xfId="25041"/>
    <cellStyle name="常规 7 2 2 2 2" xfId="4117"/>
    <cellStyle name="常规 7 2 2 2 2 2" xfId="4118"/>
    <cellStyle name="常规 7 2 2 2 2 2 2" xfId="9483"/>
    <cellStyle name="常规 7 2 2 2 2 2 2 2" xfId="16544"/>
    <cellStyle name="常规 7 2 2 2 2 2 2 2 2" xfId="34836"/>
    <cellStyle name="常规 7 2 2 2 2 2 2 3" xfId="28668"/>
    <cellStyle name="常规 7 2 2 2 2 2 3" xfId="25043"/>
    <cellStyle name="常规 7 2 2 2 2 3" xfId="9482"/>
    <cellStyle name="常规 7 2 2 2 2 3 2" xfId="16545"/>
    <cellStyle name="常规 7 2 2 2 2 3 2 2" xfId="34837"/>
    <cellStyle name="常规 7 2 2 2 2 3 3" xfId="28667"/>
    <cellStyle name="常规 7 2 2 2 2 4" xfId="10779"/>
    <cellStyle name="常规 7 2 2 2 2 4 2" xfId="16546"/>
    <cellStyle name="常规 7 2 2 2 2 4 2 2" xfId="34838"/>
    <cellStyle name="常规 7 2 2 2 2 4 3" xfId="21745"/>
    <cellStyle name="常规 7 2 2 2 2 4 4" xfId="29963"/>
    <cellStyle name="常规 7 2 2 2 2 5" xfId="11147"/>
    <cellStyle name="常规 7 2 2 2 2 5 2" xfId="16547"/>
    <cellStyle name="常规 7 2 2 2 2 5 2 2" xfId="34839"/>
    <cellStyle name="常规 7 2 2 2 2 5 3" xfId="21746"/>
    <cellStyle name="常规 7 2 2 2 2 5 4" xfId="30331"/>
    <cellStyle name="常规 7 2 2 2 2 6" xfId="16548"/>
    <cellStyle name="常规 7 2 2 2 2 6 2" xfId="21747"/>
    <cellStyle name="常规 7 2 2 2 2 6 3" xfId="34840"/>
    <cellStyle name="常规 7 2 2 2 2 7" xfId="16549"/>
    <cellStyle name="常规 7 2 2 2 2 7 2" xfId="21748"/>
    <cellStyle name="常规 7 2 2 2 2 7 3" xfId="34841"/>
    <cellStyle name="常规 7 2 2 2 2 8" xfId="25042"/>
    <cellStyle name="常规 7 2 2 2 3" xfId="4119"/>
    <cellStyle name="常规 7 2 2 2 3 2" xfId="4120"/>
    <cellStyle name="常规 7 2 2 2 3 2 2" xfId="9485"/>
    <cellStyle name="常规 7 2 2 2 3 2 2 2" xfId="16550"/>
    <cellStyle name="常规 7 2 2 2 3 2 2 2 2" xfId="34842"/>
    <cellStyle name="常规 7 2 2 2 3 2 2 3" xfId="28670"/>
    <cellStyle name="常规 7 2 2 2 3 2 3" xfId="25045"/>
    <cellStyle name="常规 7 2 2 2 3 3" xfId="9484"/>
    <cellStyle name="常规 7 2 2 2 3 3 2" xfId="16551"/>
    <cellStyle name="常规 7 2 2 2 3 3 2 2" xfId="34843"/>
    <cellStyle name="常规 7 2 2 2 3 3 3" xfId="28669"/>
    <cellStyle name="常规 7 2 2 2 3 4" xfId="10780"/>
    <cellStyle name="常规 7 2 2 2 3 4 2" xfId="16552"/>
    <cellStyle name="常规 7 2 2 2 3 4 2 2" xfId="34844"/>
    <cellStyle name="常规 7 2 2 2 3 4 3" xfId="21749"/>
    <cellStyle name="常规 7 2 2 2 3 4 4" xfId="29964"/>
    <cellStyle name="常规 7 2 2 2 3 5" xfId="11148"/>
    <cellStyle name="常规 7 2 2 2 3 5 2" xfId="16553"/>
    <cellStyle name="常规 7 2 2 2 3 5 2 2" xfId="34845"/>
    <cellStyle name="常规 7 2 2 2 3 5 3" xfId="21750"/>
    <cellStyle name="常规 7 2 2 2 3 5 4" xfId="30332"/>
    <cellStyle name="常规 7 2 2 2 3 6" xfId="16554"/>
    <cellStyle name="常规 7 2 2 2 3 6 2" xfId="21751"/>
    <cellStyle name="常规 7 2 2 2 3 6 3" xfId="34846"/>
    <cellStyle name="常规 7 2 2 2 3 7" xfId="16555"/>
    <cellStyle name="常规 7 2 2 2 3 7 2" xfId="21752"/>
    <cellStyle name="常规 7 2 2 2 3 7 3" xfId="34847"/>
    <cellStyle name="常规 7 2 2 2 3 8" xfId="25044"/>
    <cellStyle name="常规 7 2 2 2 4" xfId="4121"/>
    <cellStyle name="常规 7 2 2 2 4 2" xfId="4122"/>
    <cellStyle name="常规 7 2 2 2 4 2 2" xfId="4123"/>
    <cellStyle name="常规 7 2 2 2 4 2 2 2" xfId="9488"/>
    <cellStyle name="常规 7 2 2 2 4 2 2 2 2" xfId="16556"/>
    <cellStyle name="常规 7 2 2 2 4 2 2 2 2 2" xfId="34848"/>
    <cellStyle name="常规 7 2 2 2 4 2 2 2 3" xfId="28673"/>
    <cellStyle name="常规 7 2 2 2 4 2 2 3" xfId="25048"/>
    <cellStyle name="常规 7 2 2 2 4 2 3" xfId="4124"/>
    <cellStyle name="常规 7 2 2 2 4 2 3 2" xfId="9489"/>
    <cellStyle name="常规 7 2 2 2 4 2 3 2 2" xfId="16557"/>
    <cellStyle name="常规 7 2 2 2 4 2 3 2 2 2" xfId="34849"/>
    <cellStyle name="常规 7 2 2 2 4 2 3 2 3" xfId="28674"/>
    <cellStyle name="常规 7 2 2 2 4 2 3 3" xfId="25049"/>
    <cellStyle name="常规 7 2 2 2 4 2 4" xfId="4125"/>
    <cellStyle name="常规 7 2 2 2 4 2 4 2" xfId="9490"/>
    <cellStyle name="常规 7 2 2 2 4 2 4 2 2" xfId="16558"/>
    <cellStyle name="常规 7 2 2 2 4 2 4 2 2 2" xfId="34850"/>
    <cellStyle name="常规 7 2 2 2 4 2 4 2 3" xfId="28675"/>
    <cellStyle name="常规 7 2 2 2 4 2 4 3" xfId="25050"/>
    <cellStyle name="常规 7 2 2 2 4 2 5" xfId="9487"/>
    <cellStyle name="常规 7 2 2 2 4 2 5 2" xfId="16559"/>
    <cellStyle name="常规 7 2 2 2 4 2 5 2 2" xfId="34851"/>
    <cellStyle name="常规 7 2 2 2 4 2 5 3" xfId="28672"/>
    <cellStyle name="常规 7 2 2 2 4 2 6" xfId="10782"/>
    <cellStyle name="常规 7 2 2 2 4 2 6 2" xfId="16560"/>
    <cellStyle name="常规 7 2 2 2 4 2 6 2 2" xfId="34852"/>
    <cellStyle name="常规 7 2 2 2 4 2 6 3" xfId="21753"/>
    <cellStyle name="常规 7 2 2 2 4 2 6 4" xfId="29966"/>
    <cellStyle name="常规 7 2 2 2 4 2 7" xfId="16561"/>
    <cellStyle name="常规 7 2 2 2 4 2 7 2" xfId="21754"/>
    <cellStyle name="常规 7 2 2 2 4 2 7 3" xfId="34853"/>
    <cellStyle name="常规 7 2 2 2 4 2 8" xfId="25047"/>
    <cellStyle name="常规 7 2 2 2 4 3" xfId="4126"/>
    <cellStyle name="常规 7 2 2 2 4 3 2" xfId="9491"/>
    <cellStyle name="常规 7 2 2 2 4 3 2 2" xfId="16562"/>
    <cellStyle name="常规 7 2 2 2 4 3 2 2 2" xfId="34854"/>
    <cellStyle name="常规 7 2 2 2 4 3 2 3" xfId="28676"/>
    <cellStyle name="常规 7 2 2 2 4 3 3" xfId="25051"/>
    <cellStyle name="常规 7 2 2 2 4 4" xfId="4127"/>
    <cellStyle name="常规 7 2 2 2 4 4 2" xfId="9492"/>
    <cellStyle name="常规 7 2 2 2 4 4 2 2" xfId="16563"/>
    <cellStyle name="常规 7 2 2 2 4 4 2 2 2" xfId="34855"/>
    <cellStyle name="常规 7 2 2 2 4 4 2 3" xfId="28677"/>
    <cellStyle name="常规 7 2 2 2 4 4 3" xfId="25052"/>
    <cellStyle name="常规 7 2 2 2 4 5" xfId="9486"/>
    <cellStyle name="常规 7 2 2 2 4 5 2" xfId="16564"/>
    <cellStyle name="常规 7 2 2 2 4 5 2 2" xfId="34856"/>
    <cellStyle name="常规 7 2 2 2 4 5 3" xfId="28671"/>
    <cellStyle name="常规 7 2 2 2 4 6" xfId="10781"/>
    <cellStyle name="常规 7 2 2 2 4 6 2" xfId="16565"/>
    <cellStyle name="常规 7 2 2 2 4 6 2 2" xfId="34857"/>
    <cellStyle name="常规 7 2 2 2 4 6 3" xfId="21755"/>
    <cellStyle name="常规 7 2 2 2 4 6 4" xfId="29965"/>
    <cellStyle name="常规 7 2 2 2 4 7" xfId="16566"/>
    <cellStyle name="常规 7 2 2 2 4 7 2" xfId="21756"/>
    <cellStyle name="常规 7 2 2 2 4 7 3" xfId="34858"/>
    <cellStyle name="常规 7 2 2 2 4 8" xfId="16567"/>
    <cellStyle name="常规 7 2 2 2 4 8 2" xfId="21757"/>
    <cellStyle name="常规 7 2 2 2 4 8 3" xfId="34859"/>
    <cellStyle name="常规 7 2 2 2 4 9" xfId="25046"/>
    <cellStyle name="常规 7 2 2 2 5" xfId="4128"/>
    <cellStyle name="常规 7 2 2 2 5 2" xfId="4129"/>
    <cellStyle name="常规 7 2 2 2 5 2 2" xfId="9494"/>
    <cellStyle name="常规 7 2 2 2 5 2 2 2" xfId="16568"/>
    <cellStyle name="常规 7 2 2 2 5 2 2 2 2" xfId="34860"/>
    <cellStyle name="常规 7 2 2 2 5 2 2 3" xfId="28679"/>
    <cellStyle name="常规 7 2 2 2 5 2 3" xfId="25054"/>
    <cellStyle name="常规 7 2 2 2 5 3" xfId="4130"/>
    <cellStyle name="常规 7 2 2 2 5 3 2" xfId="9495"/>
    <cellStyle name="常规 7 2 2 2 5 3 2 2" xfId="16569"/>
    <cellStyle name="常规 7 2 2 2 5 3 2 2 2" xfId="34861"/>
    <cellStyle name="常规 7 2 2 2 5 3 2 3" xfId="28680"/>
    <cellStyle name="常规 7 2 2 2 5 3 3" xfId="25055"/>
    <cellStyle name="常规 7 2 2 2 5 4" xfId="9493"/>
    <cellStyle name="常规 7 2 2 2 5 4 2" xfId="16570"/>
    <cellStyle name="常规 7 2 2 2 5 4 2 2" xfId="34862"/>
    <cellStyle name="常规 7 2 2 2 5 4 3" xfId="28678"/>
    <cellStyle name="常规 7 2 2 2 5 5" xfId="10783"/>
    <cellStyle name="常规 7 2 2 2 5 5 2" xfId="16571"/>
    <cellStyle name="常规 7 2 2 2 5 5 2 2" xfId="34863"/>
    <cellStyle name="常规 7 2 2 2 5 5 3" xfId="21758"/>
    <cellStyle name="常规 7 2 2 2 5 5 4" xfId="29967"/>
    <cellStyle name="常规 7 2 2 2 5 6" xfId="11149"/>
    <cellStyle name="常规 7 2 2 2 5 6 2" xfId="16572"/>
    <cellStyle name="常规 7 2 2 2 5 6 2 2" xfId="34864"/>
    <cellStyle name="常规 7 2 2 2 5 6 3" xfId="21759"/>
    <cellStyle name="常规 7 2 2 2 5 6 4" xfId="30333"/>
    <cellStyle name="常规 7 2 2 2 5 7" xfId="16573"/>
    <cellStyle name="常规 7 2 2 2 5 7 2" xfId="21760"/>
    <cellStyle name="常规 7 2 2 2 5 7 3" xfId="34865"/>
    <cellStyle name="常规 7 2 2 2 5 8" xfId="25053"/>
    <cellStyle name="常规 7 2 2 2 6" xfId="4131"/>
    <cellStyle name="常规 7 2 2 2 6 2" xfId="9496"/>
    <cellStyle name="常规 7 2 2 2 6 2 2" xfId="16574"/>
    <cellStyle name="常规 7 2 2 2 6 2 2 2" xfId="34866"/>
    <cellStyle name="常规 7 2 2 2 6 2 3" xfId="28681"/>
    <cellStyle name="常规 7 2 2 2 6 3" xfId="25056"/>
    <cellStyle name="常规 7 2 2 2 7" xfId="4132"/>
    <cellStyle name="常规 7 2 2 2 7 2" xfId="9497"/>
    <cellStyle name="常规 7 2 2 2 7 2 2" xfId="16575"/>
    <cellStyle name="常规 7 2 2 2 7 2 2 2" xfId="34867"/>
    <cellStyle name="常规 7 2 2 2 7 2 3" xfId="28682"/>
    <cellStyle name="常规 7 2 2 2 7 3" xfId="25057"/>
    <cellStyle name="常规 7 2 2 2 8" xfId="9481"/>
    <cellStyle name="常规 7 2 2 2 8 2" xfId="16576"/>
    <cellStyle name="常规 7 2 2 2 8 2 2" xfId="34868"/>
    <cellStyle name="常规 7 2 2 2 8 3" xfId="28666"/>
    <cellStyle name="常规 7 2 2 2 9" xfId="10778"/>
    <cellStyle name="常规 7 2 2 2 9 2" xfId="16577"/>
    <cellStyle name="常规 7 2 2 2 9 2 2" xfId="34869"/>
    <cellStyle name="常规 7 2 2 2 9 3" xfId="21761"/>
    <cellStyle name="常规 7 2 2 2 9 4" xfId="29962"/>
    <cellStyle name="常规 7 2 2 3" xfId="4133"/>
    <cellStyle name="常规 7 2 2 3 2" xfId="4134"/>
    <cellStyle name="常规 7 2 2 3 2 2" xfId="4135"/>
    <cellStyle name="常规 7 2 2 3 2 2 2" xfId="9500"/>
    <cellStyle name="常规 7 2 2 3 2 2 2 2" xfId="16578"/>
    <cellStyle name="常规 7 2 2 3 2 2 2 2 2" xfId="34870"/>
    <cellStyle name="常规 7 2 2 3 2 2 2 3" xfId="28685"/>
    <cellStyle name="常规 7 2 2 3 2 2 3" xfId="25060"/>
    <cellStyle name="常规 7 2 2 3 2 3" xfId="4136"/>
    <cellStyle name="常规 7 2 2 3 2 3 2" xfId="9501"/>
    <cellStyle name="常规 7 2 2 3 2 3 2 2" xfId="16579"/>
    <cellStyle name="常规 7 2 2 3 2 3 2 2 2" xfId="34871"/>
    <cellStyle name="常规 7 2 2 3 2 3 2 3" xfId="28686"/>
    <cellStyle name="常规 7 2 2 3 2 3 3" xfId="25061"/>
    <cellStyle name="常规 7 2 2 3 2 4" xfId="4137"/>
    <cellStyle name="常规 7 2 2 3 2 4 2" xfId="9502"/>
    <cellStyle name="常规 7 2 2 3 2 4 2 2" xfId="16580"/>
    <cellStyle name="常规 7 2 2 3 2 4 2 2 2" xfId="34872"/>
    <cellStyle name="常规 7 2 2 3 2 4 2 3" xfId="28687"/>
    <cellStyle name="常规 7 2 2 3 2 4 3" xfId="25062"/>
    <cellStyle name="常规 7 2 2 3 2 5" xfId="9499"/>
    <cellStyle name="常规 7 2 2 3 2 5 2" xfId="16581"/>
    <cellStyle name="常规 7 2 2 3 2 5 2 2" xfId="34873"/>
    <cellStyle name="常规 7 2 2 3 2 5 3" xfId="28684"/>
    <cellStyle name="常规 7 2 2 3 2 6" xfId="10785"/>
    <cellStyle name="常规 7 2 2 3 2 6 2" xfId="16582"/>
    <cellStyle name="常规 7 2 2 3 2 6 2 2" xfId="34874"/>
    <cellStyle name="常规 7 2 2 3 2 6 3" xfId="21762"/>
    <cellStyle name="常规 7 2 2 3 2 6 4" xfId="29969"/>
    <cellStyle name="常规 7 2 2 3 2 7" xfId="16583"/>
    <cellStyle name="常规 7 2 2 3 2 7 2" xfId="21763"/>
    <cellStyle name="常规 7 2 2 3 2 7 3" xfId="34875"/>
    <cellStyle name="常规 7 2 2 3 2 8" xfId="25059"/>
    <cellStyle name="常规 7 2 2 3 3" xfId="4138"/>
    <cellStyle name="常规 7 2 2 3 3 2" xfId="9503"/>
    <cellStyle name="常规 7 2 2 3 3 2 2" xfId="16584"/>
    <cellStyle name="常规 7 2 2 3 3 2 2 2" xfId="34876"/>
    <cellStyle name="常规 7 2 2 3 3 2 3" xfId="28688"/>
    <cellStyle name="常规 7 2 2 3 3 3" xfId="25063"/>
    <cellStyle name="常规 7 2 2 3 4" xfId="4139"/>
    <cellStyle name="常规 7 2 2 3 4 2" xfId="9504"/>
    <cellStyle name="常规 7 2 2 3 4 2 2" xfId="16585"/>
    <cellStyle name="常规 7 2 2 3 4 2 2 2" xfId="34877"/>
    <cellStyle name="常规 7 2 2 3 4 2 3" xfId="28689"/>
    <cellStyle name="常规 7 2 2 3 4 3" xfId="25064"/>
    <cellStyle name="常规 7 2 2 3 5" xfId="9498"/>
    <cellStyle name="常规 7 2 2 3 5 2" xfId="16586"/>
    <cellStyle name="常规 7 2 2 3 5 2 2" xfId="34878"/>
    <cellStyle name="常规 7 2 2 3 5 3" xfId="28683"/>
    <cellStyle name="常规 7 2 2 3 6" xfId="10784"/>
    <cellStyle name="常规 7 2 2 3 6 2" xfId="16587"/>
    <cellStyle name="常规 7 2 2 3 6 2 2" xfId="34879"/>
    <cellStyle name="常规 7 2 2 3 6 3" xfId="21764"/>
    <cellStyle name="常规 7 2 2 3 6 4" xfId="29968"/>
    <cellStyle name="常规 7 2 2 3 7" xfId="16588"/>
    <cellStyle name="常规 7 2 2 3 7 2" xfId="21765"/>
    <cellStyle name="常规 7 2 2 3 7 3" xfId="34880"/>
    <cellStyle name="常规 7 2 2 3 8" xfId="16589"/>
    <cellStyle name="常规 7 2 2 3 8 2" xfId="21766"/>
    <cellStyle name="常规 7 2 2 3 8 3" xfId="34881"/>
    <cellStyle name="常规 7 2 2 3 9" xfId="25058"/>
    <cellStyle name="常规 7 2 2 4" xfId="4140"/>
    <cellStyle name="常规 7 2 2 4 2" xfId="4141"/>
    <cellStyle name="常规 7 2 2 4 2 2" xfId="4142"/>
    <cellStyle name="常规 7 2 2 4 2 2 2" xfId="9507"/>
    <cellStyle name="常规 7 2 2 4 2 2 2 2" xfId="16590"/>
    <cellStyle name="常规 7 2 2 4 2 2 2 2 2" xfId="34882"/>
    <cellStyle name="常规 7 2 2 4 2 2 2 3" xfId="28692"/>
    <cellStyle name="常规 7 2 2 4 2 2 3" xfId="25067"/>
    <cellStyle name="常规 7 2 2 4 2 3" xfId="4143"/>
    <cellStyle name="常规 7 2 2 4 2 3 2" xfId="9508"/>
    <cellStyle name="常规 7 2 2 4 2 3 2 2" xfId="16591"/>
    <cellStyle name="常规 7 2 2 4 2 3 2 2 2" xfId="34883"/>
    <cellStyle name="常规 7 2 2 4 2 3 2 3" xfId="28693"/>
    <cellStyle name="常规 7 2 2 4 2 3 3" xfId="25068"/>
    <cellStyle name="常规 7 2 2 4 2 4" xfId="4144"/>
    <cellStyle name="常规 7 2 2 4 2 4 2" xfId="9509"/>
    <cellStyle name="常规 7 2 2 4 2 4 2 2" xfId="16592"/>
    <cellStyle name="常规 7 2 2 4 2 4 2 2 2" xfId="34884"/>
    <cellStyle name="常规 7 2 2 4 2 4 2 3" xfId="28694"/>
    <cellStyle name="常规 7 2 2 4 2 4 3" xfId="25069"/>
    <cellStyle name="常规 7 2 2 4 2 5" xfId="9506"/>
    <cellStyle name="常规 7 2 2 4 2 5 2" xfId="16593"/>
    <cellStyle name="常规 7 2 2 4 2 5 2 2" xfId="34885"/>
    <cellStyle name="常规 7 2 2 4 2 5 3" xfId="28691"/>
    <cellStyle name="常规 7 2 2 4 2 6" xfId="10787"/>
    <cellStyle name="常规 7 2 2 4 2 6 2" xfId="16594"/>
    <cellStyle name="常规 7 2 2 4 2 6 2 2" xfId="34886"/>
    <cellStyle name="常规 7 2 2 4 2 6 3" xfId="21767"/>
    <cellStyle name="常规 7 2 2 4 2 6 4" xfId="29971"/>
    <cellStyle name="常规 7 2 2 4 2 7" xfId="16595"/>
    <cellStyle name="常规 7 2 2 4 2 7 2" xfId="21768"/>
    <cellStyle name="常规 7 2 2 4 2 7 3" xfId="34887"/>
    <cellStyle name="常规 7 2 2 4 2 8" xfId="25066"/>
    <cellStyle name="常规 7 2 2 4 3" xfId="4145"/>
    <cellStyle name="常规 7 2 2 4 3 2" xfId="9510"/>
    <cellStyle name="常规 7 2 2 4 3 2 2" xfId="16596"/>
    <cellStyle name="常规 7 2 2 4 3 2 2 2" xfId="34888"/>
    <cellStyle name="常规 7 2 2 4 3 2 3" xfId="28695"/>
    <cellStyle name="常规 7 2 2 4 3 3" xfId="25070"/>
    <cellStyle name="常规 7 2 2 4 4" xfId="4146"/>
    <cellStyle name="常规 7 2 2 4 4 2" xfId="9511"/>
    <cellStyle name="常规 7 2 2 4 4 2 2" xfId="16597"/>
    <cellStyle name="常规 7 2 2 4 4 2 2 2" xfId="34889"/>
    <cellStyle name="常规 7 2 2 4 4 2 3" xfId="28696"/>
    <cellStyle name="常规 7 2 2 4 4 3" xfId="25071"/>
    <cellStyle name="常规 7 2 2 4 5" xfId="9505"/>
    <cellStyle name="常规 7 2 2 4 5 2" xfId="16598"/>
    <cellStyle name="常规 7 2 2 4 5 2 2" xfId="34890"/>
    <cellStyle name="常规 7 2 2 4 5 3" xfId="28690"/>
    <cellStyle name="常规 7 2 2 4 6" xfId="10786"/>
    <cellStyle name="常规 7 2 2 4 6 2" xfId="16599"/>
    <cellStyle name="常规 7 2 2 4 6 2 2" xfId="34891"/>
    <cellStyle name="常规 7 2 2 4 6 3" xfId="21769"/>
    <cellStyle name="常规 7 2 2 4 6 4" xfId="29970"/>
    <cellStyle name="常规 7 2 2 4 7" xfId="16600"/>
    <cellStyle name="常规 7 2 2 4 7 2" xfId="21770"/>
    <cellStyle name="常规 7 2 2 4 7 3" xfId="34892"/>
    <cellStyle name="常规 7 2 2 4 8" xfId="16601"/>
    <cellStyle name="常规 7 2 2 4 8 2" xfId="21771"/>
    <cellStyle name="常规 7 2 2 4 8 3" xfId="34893"/>
    <cellStyle name="常规 7 2 2 4 9" xfId="25065"/>
    <cellStyle name="常规 7 2 2 5" xfId="4147"/>
    <cellStyle name="常规 7 2 2 5 2" xfId="4148"/>
    <cellStyle name="常规 7 2 2 5 2 2" xfId="4149"/>
    <cellStyle name="常规 7 2 2 5 2 2 2" xfId="9514"/>
    <cellStyle name="常规 7 2 2 5 2 2 2 2" xfId="16602"/>
    <cellStyle name="常规 7 2 2 5 2 2 2 2 2" xfId="34894"/>
    <cellStyle name="常规 7 2 2 5 2 2 2 3" xfId="28699"/>
    <cellStyle name="常规 7 2 2 5 2 2 3" xfId="25074"/>
    <cellStyle name="常规 7 2 2 5 2 3" xfId="4150"/>
    <cellStyle name="常规 7 2 2 5 2 3 2" xfId="9515"/>
    <cellStyle name="常规 7 2 2 5 2 3 2 2" xfId="16603"/>
    <cellStyle name="常规 7 2 2 5 2 3 2 2 2" xfId="34895"/>
    <cellStyle name="常规 7 2 2 5 2 3 2 3" xfId="28700"/>
    <cellStyle name="常规 7 2 2 5 2 3 3" xfId="25075"/>
    <cellStyle name="常规 7 2 2 5 2 4" xfId="4151"/>
    <cellStyle name="常规 7 2 2 5 2 4 2" xfId="9516"/>
    <cellStyle name="常规 7 2 2 5 2 4 2 2" xfId="16604"/>
    <cellStyle name="常规 7 2 2 5 2 4 2 2 2" xfId="34896"/>
    <cellStyle name="常规 7 2 2 5 2 4 2 3" xfId="28701"/>
    <cellStyle name="常规 7 2 2 5 2 4 3" xfId="25076"/>
    <cellStyle name="常规 7 2 2 5 2 5" xfId="9513"/>
    <cellStyle name="常规 7 2 2 5 2 5 2" xfId="16605"/>
    <cellStyle name="常规 7 2 2 5 2 5 2 2" xfId="34897"/>
    <cellStyle name="常规 7 2 2 5 2 5 3" xfId="28698"/>
    <cellStyle name="常规 7 2 2 5 2 6" xfId="10789"/>
    <cellStyle name="常规 7 2 2 5 2 6 2" xfId="16606"/>
    <cellStyle name="常规 7 2 2 5 2 6 2 2" xfId="34898"/>
    <cellStyle name="常规 7 2 2 5 2 6 3" xfId="21772"/>
    <cellStyle name="常规 7 2 2 5 2 6 4" xfId="29973"/>
    <cellStyle name="常规 7 2 2 5 2 7" xfId="16607"/>
    <cellStyle name="常规 7 2 2 5 2 7 2" xfId="21773"/>
    <cellStyle name="常规 7 2 2 5 2 7 3" xfId="34899"/>
    <cellStyle name="常规 7 2 2 5 2 8" xfId="25073"/>
    <cellStyle name="常规 7 2 2 5 3" xfId="4152"/>
    <cellStyle name="常规 7 2 2 5 3 2" xfId="9517"/>
    <cellStyle name="常规 7 2 2 5 3 2 2" xfId="16608"/>
    <cellStyle name="常规 7 2 2 5 3 2 2 2" xfId="34900"/>
    <cellStyle name="常规 7 2 2 5 3 2 3" xfId="28702"/>
    <cellStyle name="常规 7 2 2 5 3 3" xfId="25077"/>
    <cellStyle name="常规 7 2 2 5 4" xfId="4153"/>
    <cellStyle name="常规 7 2 2 5 4 2" xfId="9518"/>
    <cellStyle name="常规 7 2 2 5 4 2 2" xfId="16609"/>
    <cellStyle name="常规 7 2 2 5 4 2 2 2" xfId="34901"/>
    <cellStyle name="常规 7 2 2 5 4 2 3" xfId="28703"/>
    <cellStyle name="常规 7 2 2 5 4 3" xfId="25078"/>
    <cellStyle name="常规 7 2 2 5 5" xfId="9512"/>
    <cellStyle name="常规 7 2 2 5 5 2" xfId="16610"/>
    <cellStyle name="常规 7 2 2 5 5 2 2" xfId="34902"/>
    <cellStyle name="常规 7 2 2 5 5 3" xfId="28697"/>
    <cellStyle name="常规 7 2 2 5 6" xfId="10788"/>
    <cellStyle name="常规 7 2 2 5 6 2" xfId="16611"/>
    <cellStyle name="常规 7 2 2 5 6 2 2" xfId="34903"/>
    <cellStyle name="常规 7 2 2 5 6 3" xfId="21774"/>
    <cellStyle name="常规 7 2 2 5 6 4" xfId="29972"/>
    <cellStyle name="常规 7 2 2 5 7" xfId="16612"/>
    <cellStyle name="常规 7 2 2 5 7 2" xfId="21775"/>
    <cellStyle name="常规 7 2 2 5 7 3" xfId="34904"/>
    <cellStyle name="常规 7 2 2 5 8" xfId="16613"/>
    <cellStyle name="常规 7 2 2 5 8 2" xfId="21776"/>
    <cellStyle name="常规 7 2 2 5 8 3" xfId="34905"/>
    <cellStyle name="常规 7 2 2 5 9" xfId="25072"/>
    <cellStyle name="常规 7 2 2 6" xfId="4154"/>
    <cellStyle name="常规 7 2 2 6 2" xfId="4155"/>
    <cellStyle name="常规 7 2 2 6 2 2" xfId="4156"/>
    <cellStyle name="常规 7 2 2 6 2 2 2" xfId="9521"/>
    <cellStyle name="常规 7 2 2 6 2 2 2 2" xfId="16614"/>
    <cellStyle name="常规 7 2 2 6 2 2 2 2 2" xfId="34906"/>
    <cellStyle name="常规 7 2 2 6 2 2 2 3" xfId="28706"/>
    <cellStyle name="常规 7 2 2 6 2 2 3" xfId="25081"/>
    <cellStyle name="常规 7 2 2 6 2 3" xfId="4157"/>
    <cellStyle name="常规 7 2 2 6 2 3 2" xfId="9522"/>
    <cellStyle name="常规 7 2 2 6 2 3 2 2" xfId="16615"/>
    <cellStyle name="常规 7 2 2 6 2 3 2 2 2" xfId="34907"/>
    <cellStyle name="常规 7 2 2 6 2 3 2 3" xfId="28707"/>
    <cellStyle name="常规 7 2 2 6 2 3 3" xfId="25082"/>
    <cellStyle name="常规 7 2 2 6 2 4" xfId="4158"/>
    <cellStyle name="常规 7 2 2 6 2 4 2" xfId="9523"/>
    <cellStyle name="常规 7 2 2 6 2 4 2 2" xfId="16616"/>
    <cellStyle name="常规 7 2 2 6 2 4 2 2 2" xfId="34908"/>
    <cellStyle name="常规 7 2 2 6 2 4 2 3" xfId="28708"/>
    <cellStyle name="常规 7 2 2 6 2 4 3" xfId="25083"/>
    <cellStyle name="常规 7 2 2 6 2 5" xfId="9520"/>
    <cellStyle name="常规 7 2 2 6 2 5 2" xfId="16617"/>
    <cellStyle name="常规 7 2 2 6 2 5 2 2" xfId="34909"/>
    <cellStyle name="常规 7 2 2 6 2 5 3" xfId="28705"/>
    <cellStyle name="常规 7 2 2 6 2 6" xfId="10791"/>
    <cellStyle name="常规 7 2 2 6 2 6 2" xfId="16618"/>
    <cellStyle name="常规 7 2 2 6 2 6 2 2" xfId="34910"/>
    <cellStyle name="常规 7 2 2 6 2 6 3" xfId="21777"/>
    <cellStyle name="常规 7 2 2 6 2 6 4" xfId="29975"/>
    <cellStyle name="常规 7 2 2 6 2 7" xfId="16619"/>
    <cellStyle name="常规 7 2 2 6 2 7 2" xfId="21778"/>
    <cellStyle name="常规 7 2 2 6 2 7 3" xfId="34911"/>
    <cellStyle name="常规 7 2 2 6 2 8" xfId="25080"/>
    <cellStyle name="常规 7 2 2 6 3" xfId="4159"/>
    <cellStyle name="常规 7 2 2 6 3 2" xfId="9524"/>
    <cellStyle name="常规 7 2 2 6 3 2 2" xfId="16620"/>
    <cellStyle name="常规 7 2 2 6 3 2 2 2" xfId="34912"/>
    <cellStyle name="常规 7 2 2 6 3 2 3" xfId="28709"/>
    <cellStyle name="常规 7 2 2 6 3 3" xfId="25084"/>
    <cellStyle name="常规 7 2 2 6 4" xfId="4160"/>
    <cellStyle name="常规 7 2 2 6 4 2" xfId="9525"/>
    <cellStyle name="常规 7 2 2 6 4 2 2" xfId="16621"/>
    <cellStyle name="常规 7 2 2 6 4 2 2 2" xfId="34913"/>
    <cellStyle name="常规 7 2 2 6 4 2 3" xfId="28710"/>
    <cellStyle name="常规 7 2 2 6 4 3" xfId="25085"/>
    <cellStyle name="常规 7 2 2 6 5" xfId="9519"/>
    <cellStyle name="常规 7 2 2 6 5 2" xfId="16622"/>
    <cellStyle name="常规 7 2 2 6 5 2 2" xfId="34914"/>
    <cellStyle name="常规 7 2 2 6 5 3" xfId="28704"/>
    <cellStyle name="常规 7 2 2 6 6" xfId="10790"/>
    <cellStyle name="常规 7 2 2 6 6 2" xfId="16623"/>
    <cellStyle name="常规 7 2 2 6 6 2 2" xfId="34915"/>
    <cellStyle name="常规 7 2 2 6 6 3" xfId="21779"/>
    <cellStyle name="常规 7 2 2 6 6 4" xfId="29974"/>
    <cellStyle name="常规 7 2 2 6 7" xfId="16624"/>
    <cellStyle name="常规 7 2 2 6 7 2" xfId="21780"/>
    <cellStyle name="常规 7 2 2 6 7 3" xfId="34916"/>
    <cellStyle name="常规 7 2 2 6 8" xfId="16625"/>
    <cellStyle name="常规 7 2 2 6 8 2" xfId="21781"/>
    <cellStyle name="常规 7 2 2 6 8 3" xfId="34917"/>
    <cellStyle name="常规 7 2 2 6 9" xfId="25079"/>
    <cellStyle name="常规 7 2 2 7" xfId="4161"/>
    <cellStyle name="常规 7 2 2 7 2" xfId="4162"/>
    <cellStyle name="常规 7 2 2 7 2 2" xfId="9527"/>
    <cellStyle name="常规 7 2 2 7 2 2 2" xfId="16626"/>
    <cellStyle name="常规 7 2 2 7 2 2 2 2" xfId="34918"/>
    <cellStyle name="常规 7 2 2 7 2 2 3" xfId="28712"/>
    <cellStyle name="常规 7 2 2 7 2 3" xfId="25087"/>
    <cellStyle name="常规 7 2 2 7 3" xfId="4163"/>
    <cellStyle name="常规 7 2 2 7 3 2" xfId="9528"/>
    <cellStyle name="常规 7 2 2 7 3 2 2" xfId="16627"/>
    <cellStyle name="常规 7 2 2 7 3 2 2 2" xfId="34919"/>
    <cellStyle name="常规 7 2 2 7 3 2 3" xfId="28713"/>
    <cellStyle name="常规 7 2 2 7 3 3" xfId="25088"/>
    <cellStyle name="常规 7 2 2 7 4" xfId="4164"/>
    <cellStyle name="常规 7 2 2 7 4 2" xfId="9529"/>
    <cellStyle name="常规 7 2 2 7 4 2 2" xfId="16628"/>
    <cellStyle name="常规 7 2 2 7 4 2 2 2" xfId="34920"/>
    <cellStyle name="常规 7 2 2 7 4 2 3" xfId="28714"/>
    <cellStyle name="常规 7 2 2 7 4 3" xfId="25089"/>
    <cellStyle name="常规 7 2 2 7 5" xfId="9526"/>
    <cellStyle name="常规 7 2 2 7 5 2" xfId="16629"/>
    <cellStyle name="常规 7 2 2 7 5 2 2" xfId="34921"/>
    <cellStyle name="常规 7 2 2 7 5 3" xfId="28711"/>
    <cellStyle name="常规 7 2 2 7 6" xfId="10792"/>
    <cellStyle name="常规 7 2 2 7 6 2" xfId="16630"/>
    <cellStyle name="常规 7 2 2 7 6 2 2" xfId="34922"/>
    <cellStyle name="常规 7 2 2 7 6 3" xfId="21782"/>
    <cellStyle name="常规 7 2 2 7 6 4" xfId="29976"/>
    <cellStyle name="常规 7 2 2 7 7" xfId="16631"/>
    <cellStyle name="常规 7 2 2 7 7 2" xfId="21783"/>
    <cellStyle name="常规 7 2 2 7 7 3" xfId="34923"/>
    <cellStyle name="常规 7 2 2 7 8" xfId="25086"/>
    <cellStyle name="常规 7 2 2 8" xfId="4165"/>
    <cellStyle name="常规 7 2 2 8 2" xfId="9530"/>
    <cellStyle name="常规 7 2 2 8 2 2" xfId="16632"/>
    <cellStyle name="常规 7 2 2 8 2 2 2" xfId="34924"/>
    <cellStyle name="常规 7 2 2 8 2 3" xfId="28715"/>
    <cellStyle name="常规 7 2 2 8 3" xfId="25090"/>
    <cellStyle name="常规 7 2 2 9" xfId="4166"/>
    <cellStyle name="常规 7 2 2 9 2" xfId="9531"/>
    <cellStyle name="常规 7 2 2 9 2 2" xfId="16633"/>
    <cellStyle name="常规 7 2 2 9 2 2 2" xfId="34925"/>
    <cellStyle name="常规 7 2 2 9 2 3" xfId="28716"/>
    <cellStyle name="常规 7 2 2 9 3" xfId="25091"/>
    <cellStyle name="常规 7 2 3" xfId="4167"/>
    <cellStyle name="常规 7 2 3 10" xfId="16634"/>
    <cellStyle name="常规 7 2 3 10 2" xfId="21784"/>
    <cellStyle name="常规 7 2 3 10 3" xfId="34926"/>
    <cellStyle name="常规 7 2 3 11" xfId="16635"/>
    <cellStyle name="常规 7 2 3 11 2" xfId="21785"/>
    <cellStyle name="常规 7 2 3 11 3" xfId="34927"/>
    <cellStyle name="常规 7 2 3 12" xfId="25092"/>
    <cellStyle name="常规 7 2 3 2" xfId="4168"/>
    <cellStyle name="常规 7 2 3 2 2" xfId="4169"/>
    <cellStyle name="常规 7 2 3 2 2 2" xfId="4170"/>
    <cellStyle name="常规 7 2 3 2 2 2 2" xfId="9535"/>
    <cellStyle name="常规 7 2 3 2 2 2 2 2" xfId="16636"/>
    <cellStyle name="常规 7 2 3 2 2 2 2 2 2" xfId="34928"/>
    <cellStyle name="常规 7 2 3 2 2 2 2 3" xfId="28720"/>
    <cellStyle name="常规 7 2 3 2 2 2 3" xfId="25095"/>
    <cellStyle name="常规 7 2 3 2 2 3" xfId="4171"/>
    <cellStyle name="常规 7 2 3 2 2 3 2" xfId="9536"/>
    <cellStyle name="常规 7 2 3 2 2 3 2 2" xfId="16637"/>
    <cellStyle name="常规 7 2 3 2 2 3 2 2 2" xfId="34929"/>
    <cellStyle name="常规 7 2 3 2 2 3 2 3" xfId="28721"/>
    <cellStyle name="常规 7 2 3 2 2 3 3" xfId="25096"/>
    <cellStyle name="常规 7 2 3 2 2 4" xfId="4172"/>
    <cellStyle name="常规 7 2 3 2 2 4 2" xfId="9537"/>
    <cellStyle name="常规 7 2 3 2 2 4 2 2" xfId="16638"/>
    <cellStyle name="常规 7 2 3 2 2 4 2 2 2" xfId="34930"/>
    <cellStyle name="常规 7 2 3 2 2 4 2 3" xfId="28722"/>
    <cellStyle name="常规 7 2 3 2 2 4 3" xfId="25097"/>
    <cellStyle name="常规 7 2 3 2 2 5" xfId="9534"/>
    <cellStyle name="常规 7 2 3 2 2 5 2" xfId="16639"/>
    <cellStyle name="常规 7 2 3 2 2 5 2 2" xfId="34931"/>
    <cellStyle name="常规 7 2 3 2 2 5 3" xfId="28719"/>
    <cellStyle name="常规 7 2 3 2 2 6" xfId="10795"/>
    <cellStyle name="常规 7 2 3 2 2 6 2" xfId="16640"/>
    <cellStyle name="常规 7 2 3 2 2 6 2 2" xfId="34932"/>
    <cellStyle name="常规 7 2 3 2 2 6 3" xfId="21786"/>
    <cellStyle name="常规 7 2 3 2 2 6 4" xfId="29979"/>
    <cellStyle name="常规 7 2 3 2 2 7" xfId="16641"/>
    <cellStyle name="常规 7 2 3 2 2 7 2" xfId="21787"/>
    <cellStyle name="常规 7 2 3 2 2 7 3" xfId="34933"/>
    <cellStyle name="常规 7 2 3 2 2 8" xfId="25094"/>
    <cellStyle name="常规 7 2 3 2 3" xfId="4173"/>
    <cellStyle name="常规 7 2 3 2 3 2" xfId="9538"/>
    <cellStyle name="常规 7 2 3 2 3 2 2" xfId="16642"/>
    <cellStyle name="常规 7 2 3 2 3 2 2 2" xfId="34934"/>
    <cellStyle name="常规 7 2 3 2 3 2 3" xfId="28723"/>
    <cellStyle name="常规 7 2 3 2 3 3" xfId="25098"/>
    <cellStyle name="常规 7 2 3 2 4" xfId="4174"/>
    <cellStyle name="常规 7 2 3 2 4 2" xfId="9539"/>
    <cellStyle name="常规 7 2 3 2 4 2 2" xfId="16643"/>
    <cellStyle name="常规 7 2 3 2 4 2 2 2" xfId="34935"/>
    <cellStyle name="常规 7 2 3 2 4 2 3" xfId="28724"/>
    <cellStyle name="常规 7 2 3 2 4 3" xfId="25099"/>
    <cellStyle name="常规 7 2 3 2 5" xfId="9533"/>
    <cellStyle name="常规 7 2 3 2 5 2" xfId="16644"/>
    <cellStyle name="常规 7 2 3 2 5 2 2" xfId="34936"/>
    <cellStyle name="常规 7 2 3 2 5 3" xfId="28718"/>
    <cellStyle name="常规 7 2 3 2 6" xfId="10794"/>
    <cellStyle name="常规 7 2 3 2 6 2" xfId="16645"/>
    <cellStyle name="常规 7 2 3 2 6 2 2" xfId="34937"/>
    <cellStyle name="常规 7 2 3 2 6 3" xfId="21788"/>
    <cellStyle name="常规 7 2 3 2 6 4" xfId="29978"/>
    <cellStyle name="常规 7 2 3 2 7" xfId="16646"/>
    <cellStyle name="常规 7 2 3 2 7 2" xfId="21789"/>
    <cellStyle name="常规 7 2 3 2 7 3" xfId="34938"/>
    <cellStyle name="常规 7 2 3 2 8" xfId="16647"/>
    <cellStyle name="常规 7 2 3 2 8 2" xfId="21790"/>
    <cellStyle name="常规 7 2 3 2 8 3" xfId="34939"/>
    <cellStyle name="常规 7 2 3 2 9" xfId="25093"/>
    <cellStyle name="常规 7 2 3 3" xfId="4175"/>
    <cellStyle name="常规 7 2 3 3 2" xfId="4176"/>
    <cellStyle name="常规 7 2 3 3 2 2" xfId="4177"/>
    <cellStyle name="常规 7 2 3 3 2 2 2" xfId="9542"/>
    <cellStyle name="常规 7 2 3 3 2 2 2 2" xfId="16648"/>
    <cellStyle name="常规 7 2 3 3 2 2 2 2 2" xfId="34940"/>
    <cellStyle name="常规 7 2 3 3 2 2 2 3" xfId="28727"/>
    <cellStyle name="常规 7 2 3 3 2 2 3" xfId="25102"/>
    <cellStyle name="常规 7 2 3 3 2 3" xfId="4178"/>
    <cellStyle name="常规 7 2 3 3 2 3 2" xfId="9543"/>
    <cellStyle name="常规 7 2 3 3 2 3 2 2" xfId="16649"/>
    <cellStyle name="常规 7 2 3 3 2 3 2 2 2" xfId="34941"/>
    <cellStyle name="常规 7 2 3 3 2 3 2 3" xfId="28728"/>
    <cellStyle name="常规 7 2 3 3 2 3 3" xfId="25103"/>
    <cellStyle name="常规 7 2 3 3 2 4" xfId="4179"/>
    <cellStyle name="常规 7 2 3 3 2 4 2" xfId="9544"/>
    <cellStyle name="常规 7 2 3 3 2 4 2 2" xfId="16650"/>
    <cellStyle name="常规 7 2 3 3 2 4 2 2 2" xfId="34942"/>
    <cellStyle name="常规 7 2 3 3 2 4 2 3" xfId="28729"/>
    <cellStyle name="常规 7 2 3 3 2 4 3" xfId="25104"/>
    <cellStyle name="常规 7 2 3 3 2 5" xfId="9541"/>
    <cellStyle name="常规 7 2 3 3 2 5 2" xfId="16651"/>
    <cellStyle name="常规 7 2 3 3 2 5 2 2" xfId="34943"/>
    <cellStyle name="常规 7 2 3 3 2 5 3" xfId="28726"/>
    <cellStyle name="常规 7 2 3 3 2 6" xfId="10797"/>
    <cellStyle name="常规 7 2 3 3 2 6 2" xfId="16652"/>
    <cellStyle name="常规 7 2 3 3 2 6 2 2" xfId="34944"/>
    <cellStyle name="常规 7 2 3 3 2 6 3" xfId="21791"/>
    <cellStyle name="常规 7 2 3 3 2 6 4" xfId="29981"/>
    <cellStyle name="常规 7 2 3 3 2 7" xfId="16653"/>
    <cellStyle name="常规 7 2 3 3 2 7 2" xfId="21792"/>
    <cellStyle name="常规 7 2 3 3 2 7 3" xfId="34945"/>
    <cellStyle name="常规 7 2 3 3 2 8" xfId="25101"/>
    <cellStyle name="常规 7 2 3 3 3" xfId="4180"/>
    <cellStyle name="常规 7 2 3 3 3 2" xfId="9545"/>
    <cellStyle name="常规 7 2 3 3 3 2 2" xfId="16654"/>
    <cellStyle name="常规 7 2 3 3 3 2 2 2" xfId="34946"/>
    <cellStyle name="常规 7 2 3 3 3 2 3" xfId="28730"/>
    <cellStyle name="常规 7 2 3 3 3 3" xfId="25105"/>
    <cellStyle name="常规 7 2 3 3 4" xfId="4181"/>
    <cellStyle name="常规 7 2 3 3 4 2" xfId="9546"/>
    <cellStyle name="常规 7 2 3 3 4 2 2" xfId="16655"/>
    <cellStyle name="常规 7 2 3 3 4 2 2 2" xfId="34947"/>
    <cellStyle name="常规 7 2 3 3 4 2 3" xfId="28731"/>
    <cellStyle name="常规 7 2 3 3 4 3" xfId="25106"/>
    <cellStyle name="常规 7 2 3 3 5" xfId="9540"/>
    <cellStyle name="常规 7 2 3 3 5 2" xfId="16656"/>
    <cellStyle name="常规 7 2 3 3 5 2 2" xfId="34948"/>
    <cellStyle name="常规 7 2 3 3 5 3" xfId="28725"/>
    <cellStyle name="常规 7 2 3 3 6" xfId="10796"/>
    <cellStyle name="常规 7 2 3 3 6 2" xfId="16657"/>
    <cellStyle name="常规 7 2 3 3 6 2 2" xfId="34949"/>
    <cellStyle name="常规 7 2 3 3 6 3" xfId="21793"/>
    <cellStyle name="常规 7 2 3 3 6 4" xfId="29980"/>
    <cellStyle name="常规 7 2 3 3 7" xfId="16658"/>
    <cellStyle name="常规 7 2 3 3 7 2" xfId="21794"/>
    <cellStyle name="常规 7 2 3 3 7 3" xfId="34950"/>
    <cellStyle name="常规 7 2 3 3 8" xfId="16659"/>
    <cellStyle name="常规 7 2 3 3 8 2" xfId="21795"/>
    <cellStyle name="常规 7 2 3 3 8 3" xfId="34951"/>
    <cellStyle name="常规 7 2 3 3 9" xfId="25100"/>
    <cellStyle name="常规 7 2 3 4" xfId="4182"/>
    <cellStyle name="常规 7 2 3 4 2" xfId="4183"/>
    <cellStyle name="常规 7 2 3 4 2 2" xfId="4184"/>
    <cellStyle name="常规 7 2 3 4 2 2 2" xfId="9549"/>
    <cellStyle name="常规 7 2 3 4 2 2 2 2" xfId="16660"/>
    <cellStyle name="常规 7 2 3 4 2 2 2 2 2" xfId="34952"/>
    <cellStyle name="常规 7 2 3 4 2 2 2 3" xfId="28734"/>
    <cellStyle name="常规 7 2 3 4 2 2 3" xfId="25109"/>
    <cellStyle name="常规 7 2 3 4 2 3" xfId="4185"/>
    <cellStyle name="常规 7 2 3 4 2 3 2" xfId="9550"/>
    <cellStyle name="常规 7 2 3 4 2 3 2 2" xfId="16661"/>
    <cellStyle name="常规 7 2 3 4 2 3 2 2 2" xfId="34953"/>
    <cellStyle name="常规 7 2 3 4 2 3 2 3" xfId="28735"/>
    <cellStyle name="常规 7 2 3 4 2 3 3" xfId="25110"/>
    <cellStyle name="常规 7 2 3 4 2 4" xfId="4186"/>
    <cellStyle name="常规 7 2 3 4 2 4 2" xfId="9551"/>
    <cellStyle name="常规 7 2 3 4 2 4 2 2" xfId="16662"/>
    <cellStyle name="常规 7 2 3 4 2 4 2 2 2" xfId="34954"/>
    <cellStyle name="常规 7 2 3 4 2 4 2 3" xfId="28736"/>
    <cellStyle name="常规 7 2 3 4 2 4 3" xfId="25111"/>
    <cellStyle name="常规 7 2 3 4 2 5" xfId="9548"/>
    <cellStyle name="常规 7 2 3 4 2 5 2" xfId="16663"/>
    <cellStyle name="常规 7 2 3 4 2 5 2 2" xfId="34955"/>
    <cellStyle name="常规 7 2 3 4 2 5 3" xfId="28733"/>
    <cellStyle name="常规 7 2 3 4 2 6" xfId="10799"/>
    <cellStyle name="常规 7 2 3 4 2 6 2" xfId="16664"/>
    <cellStyle name="常规 7 2 3 4 2 6 2 2" xfId="34956"/>
    <cellStyle name="常规 7 2 3 4 2 6 3" xfId="21796"/>
    <cellStyle name="常规 7 2 3 4 2 6 4" xfId="29983"/>
    <cellStyle name="常规 7 2 3 4 2 7" xfId="16665"/>
    <cellStyle name="常规 7 2 3 4 2 7 2" xfId="21797"/>
    <cellStyle name="常规 7 2 3 4 2 7 3" xfId="34957"/>
    <cellStyle name="常规 7 2 3 4 2 8" xfId="25108"/>
    <cellStyle name="常规 7 2 3 4 3" xfId="4187"/>
    <cellStyle name="常规 7 2 3 4 3 2" xfId="9552"/>
    <cellStyle name="常规 7 2 3 4 3 2 2" xfId="16666"/>
    <cellStyle name="常规 7 2 3 4 3 2 2 2" xfId="34958"/>
    <cellStyle name="常规 7 2 3 4 3 2 3" xfId="28737"/>
    <cellStyle name="常规 7 2 3 4 3 3" xfId="25112"/>
    <cellStyle name="常规 7 2 3 4 4" xfId="4188"/>
    <cellStyle name="常规 7 2 3 4 4 2" xfId="9553"/>
    <cellStyle name="常规 7 2 3 4 4 2 2" xfId="16667"/>
    <cellStyle name="常规 7 2 3 4 4 2 2 2" xfId="34959"/>
    <cellStyle name="常规 7 2 3 4 4 2 3" xfId="28738"/>
    <cellStyle name="常规 7 2 3 4 4 3" xfId="25113"/>
    <cellStyle name="常规 7 2 3 4 5" xfId="9547"/>
    <cellStyle name="常规 7 2 3 4 5 2" xfId="16668"/>
    <cellStyle name="常规 7 2 3 4 5 2 2" xfId="34960"/>
    <cellStyle name="常规 7 2 3 4 5 3" xfId="28732"/>
    <cellStyle name="常规 7 2 3 4 6" xfId="10798"/>
    <cellStyle name="常规 7 2 3 4 6 2" xfId="16669"/>
    <cellStyle name="常规 7 2 3 4 6 2 2" xfId="34961"/>
    <cellStyle name="常规 7 2 3 4 6 3" xfId="21798"/>
    <cellStyle name="常规 7 2 3 4 6 4" xfId="29982"/>
    <cellStyle name="常规 7 2 3 4 7" xfId="16670"/>
    <cellStyle name="常规 7 2 3 4 7 2" xfId="21799"/>
    <cellStyle name="常规 7 2 3 4 7 3" xfId="34962"/>
    <cellStyle name="常规 7 2 3 4 8" xfId="16671"/>
    <cellStyle name="常规 7 2 3 4 8 2" xfId="21800"/>
    <cellStyle name="常规 7 2 3 4 8 3" xfId="34963"/>
    <cellStyle name="常规 7 2 3 4 9" xfId="25107"/>
    <cellStyle name="常规 7 2 3 5" xfId="4189"/>
    <cellStyle name="常规 7 2 3 5 2" xfId="4190"/>
    <cellStyle name="常规 7 2 3 5 2 2" xfId="9555"/>
    <cellStyle name="常规 7 2 3 5 2 2 2" xfId="16672"/>
    <cellStyle name="常规 7 2 3 5 2 2 2 2" xfId="34964"/>
    <cellStyle name="常规 7 2 3 5 2 2 3" xfId="28740"/>
    <cellStyle name="常规 7 2 3 5 2 3" xfId="25115"/>
    <cellStyle name="常规 7 2 3 5 3" xfId="4191"/>
    <cellStyle name="常规 7 2 3 5 3 2" xfId="9556"/>
    <cellStyle name="常规 7 2 3 5 3 2 2" xfId="16673"/>
    <cellStyle name="常规 7 2 3 5 3 2 2 2" xfId="34965"/>
    <cellStyle name="常规 7 2 3 5 3 2 3" xfId="28741"/>
    <cellStyle name="常规 7 2 3 5 3 3" xfId="25116"/>
    <cellStyle name="常规 7 2 3 5 4" xfId="4192"/>
    <cellStyle name="常规 7 2 3 5 4 2" xfId="9557"/>
    <cellStyle name="常规 7 2 3 5 4 2 2" xfId="16674"/>
    <cellStyle name="常规 7 2 3 5 4 2 2 2" xfId="34966"/>
    <cellStyle name="常规 7 2 3 5 4 2 3" xfId="28742"/>
    <cellStyle name="常规 7 2 3 5 4 3" xfId="25117"/>
    <cellStyle name="常规 7 2 3 5 5" xfId="9554"/>
    <cellStyle name="常规 7 2 3 5 5 2" xfId="16675"/>
    <cellStyle name="常规 7 2 3 5 5 2 2" xfId="34967"/>
    <cellStyle name="常规 7 2 3 5 5 3" xfId="28739"/>
    <cellStyle name="常规 7 2 3 5 6" xfId="10800"/>
    <cellStyle name="常规 7 2 3 5 6 2" xfId="16676"/>
    <cellStyle name="常规 7 2 3 5 6 2 2" xfId="34968"/>
    <cellStyle name="常规 7 2 3 5 6 3" xfId="21801"/>
    <cellStyle name="常规 7 2 3 5 6 4" xfId="29984"/>
    <cellStyle name="常规 7 2 3 5 7" xfId="16677"/>
    <cellStyle name="常规 7 2 3 5 7 2" xfId="21802"/>
    <cellStyle name="常规 7 2 3 5 7 3" xfId="34969"/>
    <cellStyle name="常规 7 2 3 5 8" xfId="25114"/>
    <cellStyle name="常规 7 2 3 6" xfId="4193"/>
    <cellStyle name="常规 7 2 3 6 2" xfId="9558"/>
    <cellStyle name="常规 7 2 3 6 2 2" xfId="16678"/>
    <cellStyle name="常规 7 2 3 6 2 2 2" xfId="34970"/>
    <cellStyle name="常规 7 2 3 6 2 3" xfId="28743"/>
    <cellStyle name="常规 7 2 3 6 3" xfId="25118"/>
    <cellStyle name="常规 7 2 3 7" xfId="4194"/>
    <cellStyle name="常规 7 2 3 7 2" xfId="9559"/>
    <cellStyle name="常规 7 2 3 7 2 2" xfId="16679"/>
    <cellStyle name="常规 7 2 3 7 2 2 2" xfId="34971"/>
    <cellStyle name="常规 7 2 3 7 2 3" xfId="28744"/>
    <cellStyle name="常规 7 2 3 7 3" xfId="25119"/>
    <cellStyle name="常规 7 2 3 8" xfId="9532"/>
    <cellStyle name="常规 7 2 3 8 2" xfId="16680"/>
    <cellStyle name="常规 7 2 3 8 2 2" xfId="34972"/>
    <cellStyle name="常规 7 2 3 8 3" xfId="28717"/>
    <cellStyle name="常规 7 2 3 9" xfId="10793"/>
    <cellStyle name="常规 7 2 3 9 2" xfId="16681"/>
    <cellStyle name="常规 7 2 3 9 2 2" xfId="34973"/>
    <cellStyle name="常规 7 2 3 9 3" xfId="21803"/>
    <cellStyle name="常规 7 2 3 9 4" xfId="29977"/>
    <cellStyle name="常规 7 2 4" xfId="4195"/>
    <cellStyle name="常规 7 2 4 10" xfId="16682"/>
    <cellStyle name="常规 7 2 4 10 2" xfId="21804"/>
    <cellStyle name="常规 7 2 4 10 3" xfId="34974"/>
    <cellStyle name="常规 7 2 4 11" xfId="16683"/>
    <cellStyle name="常规 7 2 4 11 2" xfId="21805"/>
    <cellStyle name="常规 7 2 4 11 3" xfId="34975"/>
    <cellStyle name="常规 7 2 4 12" xfId="25120"/>
    <cellStyle name="常规 7 2 4 2" xfId="4196"/>
    <cellStyle name="常规 7 2 4 2 2" xfId="4197"/>
    <cellStyle name="常规 7 2 4 2 2 2" xfId="4198"/>
    <cellStyle name="常规 7 2 4 2 2 2 2" xfId="9563"/>
    <cellStyle name="常规 7 2 4 2 2 2 2 2" xfId="16684"/>
    <cellStyle name="常规 7 2 4 2 2 2 2 2 2" xfId="34976"/>
    <cellStyle name="常规 7 2 4 2 2 2 2 3" xfId="28748"/>
    <cellStyle name="常规 7 2 4 2 2 2 3" xfId="25123"/>
    <cellStyle name="常规 7 2 4 2 2 3" xfId="4199"/>
    <cellStyle name="常规 7 2 4 2 2 3 2" xfId="9564"/>
    <cellStyle name="常规 7 2 4 2 2 3 2 2" xfId="16685"/>
    <cellStyle name="常规 7 2 4 2 2 3 2 2 2" xfId="34977"/>
    <cellStyle name="常规 7 2 4 2 2 3 2 3" xfId="28749"/>
    <cellStyle name="常规 7 2 4 2 2 3 3" xfId="25124"/>
    <cellStyle name="常规 7 2 4 2 2 4" xfId="4200"/>
    <cellStyle name="常规 7 2 4 2 2 4 2" xfId="9565"/>
    <cellStyle name="常规 7 2 4 2 2 4 2 2" xfId="16686"/>
    <cellStyle name="常规 7 2 4 2 2 4 2 2 2" xfId="34978"/>
    <cellStyle name="常规 7 2 4 2 2 4 2 3" xfId="28750"/>
    <cellStyle name="常规 7 2 4 2 2 4 3" xfId="25125"/>
    <cellStyle name="常规 7 2 4 2 2 5" xfId="9562"/>
    <cellStyle name="常规 7 2 4 2 2 5 2" xfId="16687"/>
    <cellStyle name="常规 7 2 4 2 2 5 2 2" xfId="34979"/>
    <cellStyle name="常规 7 2 4 2 2 5 3" xfId="28747"/>
    <cellStyle name="常规 7 2 4 2 2 6" xfId="10803"/>
    <cellStyle name="常规 7 2 4 2 2 6 2" xfId="16688"/>
    <cellStyle name="常规 7 2 4 2 2 6 2 2" xfId="34980"/>
    <cellStyle name="常规 7 2 4 2 2 6 3" xfId="21806"/>
    <cellStyle name="常规 7 2 4 2 2 6 4" xfId="29987"/>
    <cellStyle name="常规 7 2 4 2 2 7" xfId="16689"/>
    <cellStyle name="常规 7 2 4 2 2 7 2" xfId="21807"/>
    <cellStyle name="常规 7 2 4 2 2 7 3" xfId="34981"/>
    <cellStyle name="常规 7 2 4 2 2 8" xfId="25122"/>
    <cellStyle name="常规 7 2 4 2 3" xfId="4201"/>
    <cellStyle name="常规 7 2 4 2 3 2" xfId="9566"/>
    <cellStyle name="常规 7 2 4 2 3 2 2" xfId="16690"/>
    <cellStyle name="常规 7 2 4 2 3 2 2 2" xfId="34982"/>
    <cellStyle name="常规 7 2 4 2 3 2 3" xfId="28751"/>
    <cellStyle name="常规 7 2 4 2 3 3" xfId="25126"/>
    <cellStyle name="常规 7 2 4 2 4" xfId="4202"/>
    <cellStyle name="常规 7 2 4 2 4 2" xfId="9567"/>
    <cellStyle name="常规 7 2 4 2 4 2 2" xfId="16691"/>
    <cellStyle name="常规 7 2 4 2 4 2 2 2" xfId="34983"/>
    <cellStyle name="常规 7 2 4 2 4 2 3" xfId="28752"/>
    <cellStyle name="常规 7 2 4 2 4 3" xfId="25127"/>
    <cellStyle name="常规 7 2 4 2 5" xfId="9561"/>
    <cellStyle name="常规 7 2 4 2 5 2" xfId="16692"/>
    <cellStyle name="常规 7 2 4 2 5 2 2" xfId="34984"/>
    <cellStyle name="常规 7 2 4 2 5 3" xfId="28746"/>
    <cellStyle name="常规 7 2 4 2 6" xfId="10802"/>
    <cellStyle name="常规 7 2 4 2 6 2" xfId="16693"/>
    <cellStyle name="常规 7 2 4 2 6 2 2" xfId="34985"/>
    <cellStyle name="常规 7 2 4 2 6 3" xfId="21808"/>
    <cellStyle name="常规 7 2 4 2 6 4" xfId="29986"/>
    <cellStyle name="常规 7 2 4 2 7" xfId="16694"/>
    <cellStyle name="常规 7 2 4 2 7 2" xfId="21809"/>
    <cellStyle name="常规 7 2 4 2 7 3" xfId="34986"/>
    <cellStyle name="常规 7 2 4 2 8" xfId="16695"/>
    <cellStyle name="常规 7 2 4 2 8 2" xfId="21810"/>
    <cellStyle name="常规 7 2 4 2 8 3" xfId="34987"/>
    <cellStyle name="常规 7 2 4 2 9" xfId="25121"/>
    <cellStyle name="常规 7 2 4 3" xfId="4203"/>
    <cellStyle name="常规 7 2 4 3 2" xfId="4204"/>
    <cellStyle name="常规 7 2 4 3 2 2" xfId="4205"/>
    <cellStyle name="常规 7 2 4 3 2 2 2" xfId="9570"/>
    <cellStyle name="常规 7 2 4 3 2 2 2 2" xfId="16696"/>
    <cellStyle name="常规 7 2 4 3 2 2 2 2 2" xfId="34988"/>
    <cellStyle name="常规 7 2 4 3 2 2 2 3" xfId="28755"/>
    <cellStyle name="常规 7 2 4 3 2 2 3" xfId="25130"/>
    <cellStyle name="常规 7 2 4 3 2 3" xfId="4206"/>
    <cellStyle name="常规 7 2 4 3 2 3 2" xfId="9571"/>
    <cellStyle name="常规 7 2 4 3 2 3 2 2" xfId="16697"/>
    <cellStyle name="常规 7 2 4 3 2 3 2 2 2" xfId="34989"/>
    <cellStyle name="常规 7 2 4 3 2 3 2 3" xfId="28756"/>
    <cellStyle name="常规 7 2 4 3 2 3 3" xfId="25131"/>
    <cellStyle name="常规 7 2 4 3 2 4" xfId="4207"/>
    <cellStyle name="常规 7 2 4 3 2 4 2" xfId="9572"/>
    <cellStyle name="常规 7 2 4 3 2 4 2 2" xfId="16698"/>
    <cellStyle name="常规 7 2 4 3 2 4 2 2 2" xfId="34990"/>
    <cellStyle name="常规 7 2 4 3 2 4 2 3" xfId="28757"/>
    <cellStyle name="常规 7 2 4 3 2 4 3" xfId="25132"/>
    <cellStyle name="常规 7 2 4 3 2 5" xfId="9569"/>
    <cellStyle name="常规 7 2 4 3 2 5 2" xfId="16699"/>
    <cellStyle name="常规 7 2 4 3 2 5 2 2" xfId="34991"/>
    <cellStyle name="常规 7 2 4 3 2 5 3" xfId="28754"/>
    <cellStyle name="常规 7 2 4 3 2 6" xfId="10805"/>
    <cellStyle name="常规 7 2 4 3 2 6 2" xfId="16700"/>
    <cellStyle name="常规 7 2 4 3 2 6 2 2" xfId="34992"/>
    <cellStyle name="常规 7 2 4 3 2 6 3" xfId="21811"/>
    <cellStyle name="常规 7 2 4 3 2 6 4" xfId="29989"/>
    <cellStyle name="常规 7 2 4 3 2 7" xfId="16701"/>
    <cellStyle name="常规 7 2 4 3 2 7 2" xfId="21812"/>
    <cellStyle name="常规 7 2 4 3 2 7 3" xfId="34993"/>
    <cellStyle name="常规 7 2 4 3 2 8" xfId="25129"/>
    <cellStyle name="常规 7 2 4 3 3" xfId="4208"/>
    <cellStyle name="常规 7 2 4 3 3 2" xfId="9573"/>
    <cellStyle name="常规 7 2 4 3 3 2 2" xfId="16702"/>
    <cellStyle name="常规 7 2 4 3 3 2 2 2" xfId="34994"/>
    <cellStyle name="常规 7 2 4 3 3 2 3" xfId="28758"/>
    <cellStyle name="常规 7 2 4 3 3 3" xfId="25133"/>
    <cellStyle name="常规 7 2 4 3 4" xfId="4209"/>
    <cellStyle name="常规 7 2 4 3 4 2" xfId="9574"/>
    <cellStyle name="常规 7 2 4 3 4 2 2" xfId="16703"/>
    <cellStyle name="常规 7 2 4 3 4 2 2 2" xfId="34995"/>
    <cellStyle name="常规 7 2 4 3 4 2 3" xfId="28759"/>
    <cellStyle name="常规 7 2 4 3 4 3" xfId="25134"/>
    <cellStyle name="常规 7 2 4 3 5" xfId="9568"/>
    <cellStyle name="常规 7 2 4 3 5 2" xfId="16704"/>
    <cellStyle name="常规 7 2 4 3 5 2 2" xfId="34996"/>
    <cellStyle name="常规 7 2 4 3 5 3" xfId="28753"/>
    <cellStyle name="常规 7 2 4 3 6" xfId="10804"/>
    <cellStyle name="常规 7 2 4 3 6 2" xfId="16705"/>
    <cellStyle name="常规 7 2 4 3 6 2 2" xfId="34997"/>
    <cellStyle name="常规 7 2 4 3 6 3" xfId="21813"/>
    <cellStyle name="常规 7 2 4 3 6 4" xfId="29988"/>
    <cellStyle name="常规 7 2 4 3 7" xfId="16706"/>
    <cellStyle name="常规 7 2 4 3 7 2" xfId="21814"/>
    <cellStyle name="常规 7 2 4 3 7 3" xfId="34998"/>
    <cellStyle name="常规 7 2 4 3 8" xfId="16707"/>
    <cellStyle name="常规 7 2 4 3 8 2" xfId="21815"/>
    <cellStyle name="常规 7 2 4 3 8 3" xfId="34999"/>
    <cellStyle name="常规 7 2 4 3 9" xfId="25128"/>
    <cellStyle name="常规 7 2 4 4" xfId="4210"/>
    <cellStyle name="常规 7 2 4 4 2" xfId="4211"/>
    <cellStyle name="常规 7 2 4 4 2 2" xfId="4212"/>
    <cellStyle name="常规 7 2 4 4 2 2 2" xfId="9577"/>
    <cellStyle name="常规 7 2 4 4 2 2 2 2" xfId="16708"/>
    <cellStyle name="常规 7 2 4 4 2 2 2 2 2" xfId="35000"/>
    <cellStyle name="常规 7 2 4 4 2 2 2 3" xfId="28762"/>
    <cellStyle name="常规 7 2 4 4 2 2 3" xfId="25137"/>
    <cellStyle name="常规 7 2 4 4 2 3" xfId="4213"/>
    <cellStyle name="常规 7 2 4 4 2 3 2" xfId="9578"/>
    <cellStyle name="常规 7 2 4 4 2 3 2 2" xfId="16709"/>
    <cellStyle name="常规 7 2 4 4 2 3 2 2 2" xfId="35001"/>
    <cellStyle name="常规 7 2 4 4 2 3 2 3" xfId="28763"/>
    <cellStyle name="常规 7 2 4 4 2 3 3" xfId="25138"/>
    <cellStyle name="常规 7 2 4 4 2 4" xfId="4214"/>
    <cellStyle name="常规 7 2 4 4 2 4 2" xfId="9579"/>
    <cellStyle name="常规 7 2 4 4 2 4 2 2" xfId="16710"/>
    <cellStyle name="常规 7 2 4 4 2 4 2 2 2" xfId="35002"/>
    <cellStyle name="常规 7 2 4 4 2 4 2 3" xfId="28764"/>
    <cellStyle name="常规 7 2 4 4 2 4 3" xfId="25139"/>
    <cellStyle name="常规 7 2 4 4 2 5" xfId="9576"/>
    <cellStyle name="常规 7 2 4 4 2 5 2" xfId="16711"/>
    <cellStyle name="常规 7 2 4 4 2 5 2 2" xfId="35003"/>
    <cellStyle name="常规 7 2 4 4 2 5 3" xfId="28761"/>
    <cellStyle name="常规 7 2 4 4 2 6" xfId="10807"/>
    <cellStyle name="常规 7 2 4 4 2 6 2" xfId="16712"/>
    <cellStyle name="常规 7 2 4 4 2 6 2 2" xfId="35004"/>
    <cellStyle name="常规 7 2 4 4 2 6 3" xfId="21816"/>
    <cellStyle name="常规 7 2 4 4 2 6 4" xfId="29991"/>
    <cellStyle name="常规 7 2 4 4 2 7" xfId="16713"/>
    <cellStyle name="常规 7 2 4 4 2 7 2" xfId="21817"/>
    <cellStyle name="常规 7 2 4 4 2 7 3" xfId="35005"/>
    <cellStyle name="常规 7 2 4 4 2 8" xfId="25136"/>
    <cellStyle name="常规 7 2 4 4 3" xfId="4215"/>
    <cellStyle name="常规 7 2 4 4 3 2" xfId="9580"/>
    <cellStyle name="常规 7 2 4 4 3 2 2" xfId="16714"/>
    <cellStyle name="常规 7 2 4 4 3 2 2 2" xfId="35006"/>
    <cellStyle name="常规 7 2 4 4 3 2 3" xfId="28765"/>
    <cellStyle name="常规 7 2 4 4 3 3" xfId="25140"/>
    <cellStyle name="常规 7 2 4 4 4" xfId="4216"/>
    <cellStyle name="常规 7 2 4 4 4 2" xfId="9581"/>
    <cellStyle name="常规 7 2 4 4 4 2 2" xfId="16715"/>
    <cellStyle name="常规 7 2 4 4 4 2 2 2" xfId="35007"/>
    <cellStyle name="常规 7 2 4 4 4 2 3" xfId="28766"/>
    <cellStyle name="常规 7 2 4 4 4 3" xfId="25141"/>
    <cellStyle name="常规 7 2 4 4 5" xfId="9575"/>
    <cellStyle name="常规 7 2 4 4 5 2" xfId="16716"/>
    <cellStyle name="常规 7 2 4 4 5 2 2" xfId="35008"/>
    <cellStyle name="常规 7 2 4 4 5 3" xfId="28760"/>
    <cellStyle name="常规 7 2 4 4 6" xfId="10806"/>
    <cellStyle name="常规 7 2 4 4 6 2" xfId="16717"/>
    <cellStyle name="常规 7 2 4 4 6 2 2" xfId="35009"/>
    <cellStyle name="常规 7 2 4 4 6 3" xfId="21818"/>
    <cellStyle name="常规 7 2 4 4 6 4" xfId="29990"/>
    <cellStyle name="常规 7 2 4 4 7" xfId="16718"/>
    <cellStyle name="常规 7 2 4 4 7 2" xfId="21819"/>
    <cellStyle name="常规 7 2 4 4 7 3" xfId="35010"/>
    <cellStyle name="常规 7 2 4 4 8" xfId="16719"/>
    <cellStyle name="常规 7 2 4 4 8 2" xfId="21820"/>
    <cellStyle name="常规 7 2 4 4 8 3" xfId="35011"/>
    <cellStyle name="常规 7 2 4 4 9" xfId="25135"/>
    <cellStyle name="常规 7 2 4 5" xfId="4217"/>
    <cellStyle name="常规 7 2 4 5 2" xfId="4218"/>
    <cellStyle name="常规 7 2 4 5 2 2" xfId="9583"/>
    <cellStyle name="常规 7 2 4 5 2 2 2" xfId="16720"/>
    <cellStyle name="常规 7 2 4 5 2 2 2 2" xfId="35012"/>
    <cellStyle name="常规 7 2 4 5 2 2 3" xfId="28768"/>
    <cellStyle name="常规 7 2 4 5 2 3" xfId="25143"/>
    <cellStyle name="常规 7 2 4 5 3" xfId="4219"/>
    <cellStyle name="常规 7 2 4 5 3 2" xfId="9584"/>
    <cellStyle name="常规 7 2 4 5 3 2 2" xfId="16721"/>
    <cellStyle name="常规 7 2 4 5 3 2 2 2" xfId="35013"/>
    <cellStyle name="常规 7 2 4 5 3 2 3" xfId="28769"/>
    <cellStyle name="常规 7 2 4 5 3 3" xfId="25144"/>
    <cellStyle name="常规 7 2 4 5 4" xfId="4220"/>
    <cellStyle name="常规 7 2 4 5 4 2" xfId="9585"/>
    <cellStyle name="常规 7 2 4 5 4 2 2" xfId="16722"/>
    <cellStyle name="常规 7 2 4 5 4 2 2 2" xfId="35014"/>
    <cellStyle name="常规 7 2 4 5 4 2 3" xfId="28770"/>
    <cellStyle name="常规 7 2 4 5 4 3" xfId="25145"/>
    <cellStyle name="常规 7 2 4 5 5" xfId="9582"/>
    <cellStyle name="常规 7 2 4 5 5 2" xfId="16723"/>
    <cellStyle name="常规 7 2 4 5 5 2 2" xfId="35015"/>
    <cellStyle name="常规 7 2 4 5 5 3" xfId="28767"/>
    <cellStyle name="常规 7 2 4 5 6" xfId="10808"/>
    <cellStyle name="常规 7 2 4 5 6 2" xfId="16724"/>
    <cellStyle name="常规 7 2 4 5 6 2 2" xfId="35016"/>
    <cellStyle name="常规 7 2 4 5 6 3" xfId="21821"/>
    <cellStyle name="常规 7 2 4 5 6 4" xfId="29992"/>
    <cellStyle name="常规 7 2 4 5 7" xfId="16725"/>
    <cellStyle name="常规 7 2 4 5 7 2" xfId="21822"/>
    <cellStyle name="常规 7 2 4 5 7 3" xfId="35017"/>
    <cellStyle name="常规 7 2 4 5 8" xfId="25142"/>
    <cellStyle name="常规 7 2 4 6" xfId="4221"/>
    <cellStyle name="常规 7 2 4 6 2" xfId="9586"/>
    <cellStyle name="常规 7 2 4 6 2 2" xfId="16726"/>
    <cellStyle name="常规 7 2 4 6 2 2 2" xfId="35018"/>
    <cellStyle name="常规 7 2 4 6 2 3" xfId="28771"/>
    <cellStyle name="常规 7 2 4 6 3" xfId="25146"/>
    <cellStyle name="常规 7 2 4 7" xfId="4222"/>
    <cellStyle name="常规 7 2 4 7 2" xfId="9587"/>
    <cellStyle name="常规 7 2 4 7 2 2" xfId="16727"/>
    <cellStyle name="常规 7 2 4 7 2 2 2" xfId="35019"/>
    <cellStyle name="常规 7 2 4 7 2 3" xfId="28772"/>
    <cellStyle name="常规 7 2 4 7 3" xfId="25147"/>
    <cellStyle name="常规 7 2 4 8" xfId="9560"/>
    <cellStyle name="常规 7 2 4 8 2" xfId="16728"/>
    <cellStyle name="常规 7 2 4 8 2 2" xfId="35020"/>
    <cellStyle name="常规 7 2 4 8 3" xfId="28745"/>
    <cellStyle name="常规 7 2 4 9" xfId="10801"/>
    <cellStyle name="常规 7 2 4 9 2" xfId="16729"/>
    <cellStyle name="常规 7 2 4 9 2 2" xfId="35021"/>
    <cellStyle name="常规 7 2 4 9 3" xfId="21823"/>
    <cellStyle name="常规 7 2 4 9 4" xfId="29985"/>
    <cellStyle name="常规 7 2 5" xfId="4223"/>
    <cellStyle name="常规 7 2 5 10" xfId="16730"/>
    <cellStyle name="常规 7 2 5 10 2" xfId="21824"/>
    <cellStyle name="常规 7 2 5 10 3" xfId="35022"/>
    <cellStyle name="常规 7 2 5 11" xfId="16731"/>
    <cellStyle name="常规 7 2 5 11 2" xfId="21825"/>
    <cellStyle name="常规 7 2 5 11 3" xfId="35023"/>
    <cellStyle name="常规 7 2 5 12" xfId="25148"/>
    <cellStyle name="常规 7 2 5 2" xfId="4224"/>
    <cellStyle name="常规 7 2 5 2 2" xfId="4225"/>
    <cellStyle name="常规 7 2 5 2 2 2" xfId="9590"/>
    <cellStyle name="常规 7 2 5 2 2 2 2" xfId="16732"/>
    <cellStyle name="常规 7 2 5 2 2 2 2 2" xfId="35024"/>
    <cellStyle name="常规 7 2 5 2 2 2 3" xfId="28775"/>
    <cellStyle name="常规 7 2 5 2 2 3" xfId="25150"/>
    <cellStyle name="常规 7 2 5 2 3" xfId="9589"/>
    <cellStyle name="常规 7 2 5 2 3 2" xfId="16733"/>
    <cellStyle name="常规 7 2 5 2 3 2 2" xfId="35025"/>
    <cellStyle name="常规 7 2 5 2 3 3" xfId="28774"/>
    <cellStyle name="常规 7 2 5 2 4" xfId="10810"/>
    <cellStyle name="常规 7 2 5 2 4 2" xfId="16734"/>
    <cellStyle name="常规 7 2 5 2 4 2 2" xfId="35026"/>
    <cellStyle name="常规 7 2 5 2 4 3" xfId="21826"/>
    <cellStyle name="常规 7 2 5 2 4 4" xfId="29994"/>
    <cellStyle name="常规 7 2 5 2 5" xfId="11150"/>
    <cellStyle name="常规 7 2 5 2 5 2" xfId="16735"/>
    <cellStyle name="常规 7 2 5 2 5 2 2" xfId="35027"/>
    <cellStyle name="常规 7 2 5 2 5 3" xfId="21827"/>
    <cellStyle name="常规 7 2 5 2 5 4" xfId="30334"/>
    <cellStyle name="常规 7 2 5 2 6" xfId="16736"/>
    <cellStyle name="常规 7 2 5 2 6 2" xfId="21828"/>
    <cellStyle name="常规 7 2 5 2 6 3" xfId="35028"/>
    <cellStyle name="常规 7 2 5 2 7" xfId="16737"/>
    <cellStyle name="常规 7 2 5 2 7 2" xfId="21829"/>
    <cellStyle name="常规 7 2 5 2 7 3" xfId="35029"/>
    <cellStyle name="常规 7 2 5 2 8" xfId="25149"/>
    <cellStyle name="常规 7 2 5 3" xfId="4226"/>
    <cellStyle name="常规 7 2 5 3 2" xfId="4227"/>
    <cellStyle name="常规 7 2 5 3 2 2" xfId="9592"/>
    <cellStyle name="常规 7 2 5 3 2 2 2" xfId="16738"/>
    <cellStyle name="常规 7 2 5 3 2 2 2 2" xfId="35030"/>
    <cellStyle name="常规 7 2 5 3 2 2 3" xfId="28777"/>
    <cellStyle name="常规 7 2 5 3 2 3" xfId="25152"/>
    <cellStyle name="常规 7 2 5 3 3" xfId="9591"/>
    <cellStyle name="常规 7 2 5 3 3 2" xfId="16739"/>
    <cellStyle name="常规 7 2 5 3 3 2 2" xfId="35031"/>
    <cellStyle name="常规 7 2 5 3 3 3" xfId="28776"/>
    <cellStyle name="常规 7 2 5 3 4" xfId="10811"/>
    <cellStyle name="常规 7 2 5 3 4 2" xfId="16740"/>
    <cellStyle name="常规 7 2 5 3 4 2 2" xfId="35032"/>
    <cellStyle name="常规 7 2 5 3 4 3" xfId="21830"/>
    <cellStyle name="常规 7 2 5 3 4 4" xfId="29995"/>
    <cellStyle name="常规 7 2 5 3 5" xfId="11151"/>
    <cellStyle name="常规 7 2 5 3 5 2" xfId="16741"/>
    <cellStyle name="常规 7 2 5 3 5 2 2" xfId="35033"/>
    <cellStyle name="常规 7 2 5 3 5 3" xfId="21831"/>
    <cellStyle name="常规 7 2 5 3 5 4" xfId="30335"/>
    <cellStyle name="常规 7 2 5 3 6" xfId="16742"/>
    <cellStyle name="常规 7 2 5 3 6 2" xfId="21832"/>
    <cellStyle name="常规 7 2 5 3 6 3" xfId="35034"/>
    <cellStyle name="常规 7 2 5 3 7" xfId="16743"/>
    <cellStyle name="常规 7 2 5 3 7 2" xfId="21833"/>
    <cellStyle name="常规 7 2 5 3 7 3" xfId="35035"/>
    <cellStyle name="常规 7 2 5 3 8" xfId="25151"/>
    <cellStyle name="常规 7 2 5 4" xfId="4228"/>
    <cellStyle name="常规 7 2 5 4 2" xfId="4229"/>
    <cellStyle name="常规 7 2 5 4 2 2" xfId="4230"/>
    <cellStyle name="常规 7 2 5 4 2 2 2" xfId="9595"/>
    <cellStyle name="常规 7 2 5 4 2 2 2 2" xfId="16744"/>
    <cellStyle name="常规 7 2 5 4 2 2 2 2 2" xfId="35036"/>
    <cellStyle name="常规 7 2 5 4 2 2 2 3" xfId="28780"/>
    <cellStyle name="常规 7 2 5 4 2 2 3" xfId="25155"/>
    <cellStyle name="常规 7 2 5 4 2 3" xfId="4231"/>
    <cellStyle name="常规 7 2 5 4 2 3 2" xfId="9596"/>
    <cellStyle name="常规 7 2 5 4 2 3 2 2" xfId="16745"/>
    <cellStyle name="常规 7 2 5 4 2 3 2 2 2" xfId="35037"/>
    <cellStyle name="常规 7 2 5 4 2 3 2 3" xfId="28781"/>
    <cellStyle name="常规 7 2 5 4 2 3 3" xfId="25156"/>
    <cellStyle name="常规 7 2 5 4 2 4" xfId="4232"/>
    <cellStyle name="常规 7 2 5 4 2 4 2" xfId="9597"/>
    <cellStyle name="常规 7 2 5 4 2 4 2 2" xfId="16746"/>
    <cellStyle name="常规 7 2 5 4 2 4 2 2 2" xfId="35038"/>
    <cellStyle name="常规 7 2 5 4 2 4 2 3" xfId="28782"/>
    <cellStyle name="常规 7 2 5 4 2 4 3" xfId="25157"/>
    <cellStyle name="常规 7 2 5 4 2 5" xfId="9594"/>
    <cellStyle name="常规 7 2 5 4 2 5 2" xfId="16747"/>
    <cellStyle name="常规 7 2 5 4 2 5 2 2" xfId="35039"/>
    <cellStyle name="常规 7 2 5 4 2 5 3" xfId="28779"/>
    <cellStyle name="常规 7 2 5 4 2 6" xfId="10813"/>
    <cellStyle name="常规 7 2 5 4 2 6 2" xfId="16748"/>
    <cellStyle name="常规 7 2 5 4 2 6 2 2" xfId="35040"/>
    <cellStyle name="常规 7 2 5 4 2 6 3" xfId="21834"/>
    <cellStyle name="常规 7 2 5 4 2 6 4" xfId="29997"/>
    <cellStyle name="常规 7 2 5 4 2 7" xfId="16749"/>
    <cellStyle name="常规 7 2 5 4 2 7 2" xfId="21835"/>
    <cellStyle name="常规 7 2 5 4 2 7 3" xfId="35041"/>
    <cellStyle name="常规 7 2 5 4 2 8" xfId="25154"/>
    <cellStyle name="常规 7 2 5 4 3" xfId="4233"/>
    <cellStyle name="常规 7 2 5 4 3 2" xfId="9598"/>
    <cellStyle name="常规 7 2 5 4 3 2 2" xfId="16750"/>
    <cellStyle name="常规 7 2 5 4 3 2 2 2" xfId="35042"/>
    <cellStyle name="常规 7 2 5 4 3 2 3" xfId="28783"/>
    <cellStyle name="常规 7 2 5 4 3 3" xfId="25158"/>
    <cellStyle name="常规 7 2 5 4 4" xfId="4234"/>
    <cellStyle name="常规 7 2 5 4 4 2" xfId="9599"/>
    <cellStyle name="常规 7 2 5 4 4 2 2" xfId="16751"/>
    <cellStyle name="常规 7 2 5 4 4 2 2 2" xfId="35043"/>
    <cellStyle name="常规 7 2 5 4 4 2 3" xfId="28784"/>
    <cellStyle name="常规 7 2 5 4 4 3" xfId="25159"/>
    <cellStyle name="常规 7 2 5 4 5" xfId="9593"/>
    <cellStyle name="常规 7 2 5 4 5 2" xfId="16752"/>
    <cellStyle name="常规 7 2 5 4 5 2 2" xfId="35044"/>
    <cellStyle name="常规 7 2 5 4 5 3" xfId="28778"/>
    <cellStyle name="常规 7 2 5 4 6" xfId="10812"/>
    <cellStyle name="常规 7 2 5 4 6 2" xfId="16753"/>
    <cellStyle name="常规 7 2 5 4 6 2 2" xfId="35045"/>
    <cellStyle name="常规 7 2 5 4 6 3" xfId="21836"/>
    <cellStyle name="常规 7 2 5 4 6 4" xfId="29996"/>
    <cellStyle name="常规 7 2 5 4 7" xfId="16754"/>
    <cellStyle name="常规 7 2 5 4 7 2" xfId="21837"/>
    <cellStyle name="常规 7 2 5 4 7 3" xfId="35046"/>
    <cellStyle name="常规 7 2 5 4 8" xfId="16755"/>
    <cellStyle name="常规 7 2 5 4 8 2" xfId="21838"/>
    <cellStyle name="常规 7 2 5 4 8 3" xfId="35047"/>
    <cellStyle name="常规 7 2 5 4 9" xfId="25153"/>
    <cellStyle name="常规 7 2 5 5" xfId="4235"/>
    <cellStyle name="常规 7 2 5 5 2" xfId="4236"/>
    <cellStyle name="常规 7 2 5 5 2 2" xfId="9601"/>
    <cellStyle name="常规 7 2 5 5 2 2 2" xfId="16756"/>
    <cellStyle name="常规 7 2 5 5 2 2 2 2" xfId="35048"/>
    <cellStyle name="常规 7 2 5 5 2 2 3" xfId="28786"/>
    <cellStyle name="常规 7 2 5 5 2 3" xfId="25161"/>
    <cellStyle name="常规 7 2 5 5 3" xfId="4237"/>
    <cellStyle name="常规 7 2 5 5 3 2" xfId="9602"/>
    <cellStyle name="常规 7 2 5 5 3 2 2" xfId="16757"/>
    <cellStyle name="常规 7 2 5 5 3 2 2 2" xfId="35049"/>
    <cellStyle name="常规 7 2 5 5 3 2 3" xfId="28787"/>
    <cellStyle name="常规 7 2 5 5 3 3" xfId="25162"/>
    <cellStyle name="常规 7 2 5 5 4" xfId="9600"/>
    <cellStyle name="常规 7 2 5 5 4 2" xfId="16758"/>
    <cellStyle name="常规 7 2 5 5 4 2 2" xfId="35050"/>
    <cellStyle name="常规 7 2 5 5 4 3" xfId="28785"/>
    <cellStyle name="常规 7 2 5 5 5" xfId="10814"/>
    <cellStyle name="常规 7 2 5 5 5 2" xfId="16759"/>
    <cellStyle name="常规 7 2 5 5 5 2 2" xfId="35051"/>
    <cellStyle name="常规 7 2 5 5 5 3" xfId="21839"/>
    <cellStyle name="常规 7 2 5 5 5 4" xfId="29998"/>
    <cellStyle name="常规 7 2 5 5 6" xfId="11152"/>
    <cellStyle name="常规 7 2 5 5 6 2" xfId="16760"/>
    <cellStyle name="常规 7 2 5 5 6 2 2" xfId="35052"/>
    <cellStyle name="常规 7 2 5 5 6 3" xfId="21840"/>
    <cellStyle name="常规 7 2 5 5 6 4" xfId="30336"/>
    <cellStyle name="常规 7 2 5 5 7" xfId="16761"/>
    <cellStyle name="常规 7 2 5 5 7 2" xfId="21841"/>
    <cellStyle name="常规 7 2 5 5 7 3" xfId="35053"/>
    <cellStyle name="常规 7 2 5 5 8" xfId="25160"/>
    <cellStyle name="常规 7 2 5 6" xfId="4238"/>
    <cellStyle name="常规 7 2 5 6 2" xfId="9603"/>
    <cellStyle name="常规 7 2 5 6 2 2" xfId="16762"/>
    <cellStyle name="常规 7 2 5 6 2 2 2" xfId="35054"/>
    <cellStyle name="常规 7 2 5 6 2 3" xfId="28788"/>
    <cellStyle name="常规 7 2 5 6 3" xfId="25163"/>
    <cellStyle name="常规 7 2 5 7" xfId="4239"/>
    <cellStyle name="常规 7 2 5 7 2" xfId="9604"/>
    <cellStyle name="常规 7 2 5 7 2 2" xfId="16763"/>
    <cellStyle name="常规 7 2 5 7 2 2 2" xfId="35055"/>
    <cellStyle name="常规 7 2 5 7 2 3" xfId="28789"/>
    <cellStyle name="常规 7 2 5 7 3" xfId="25164"/>
    <cellStyle name="常规 7 2 5 8" xfId="9588"/>
    <cellStyle name="常规 7 2 5 8 2" xfId="16764"/>
    <cellStyle name="常规 7 2 5 8 2 2" xfId="35056"/>
    <cellStyle name="常规 7 2 5 8 3" xfId="28773"/>
    <cellStyle name="常规 7 2 5 9" xfId="10809"/>
    <cellStyle name="常规 7 2 5 9 2" xfId="16765"/>
    <cellStyle name="常规 7 2 5 9 2 2" xfId="35057"/>
    <cellStyle name="常规 7 2 5 9 3" xfId="21842"/>
    <cellStyle name="常规 7 2 5 9 4" xfId="29993"/>
    <cellStyle name="常规 7 2 6" xfId="4240"/>
    <cellStyle name="常规 7 2 6 2" xfId="4241"/>
    <cellStyle name="常规 7 2 6 2 2" xfId="4242"/>
    <cellStyle name="常规 7 2 6 2 2 2" xfId="9607"/>
    <cellStyle name="常规 7 2 6 2 2 2 2" xfId="16766"/>
    <cellStyle name="常规 7 2 6 2 2 2 2 2" xfId="35058"/>
    <cellStyle name="常规 7 2 6 2 2 2 3" xfId="28792"/>
    <cellStyle name="常规 7 2 6 2 2 3" xfId="25167"/>
    <cellStyle name="常规 7 2 6 2 3" xfId="4243"/>
    <cellStyle name="常规 7 2 6 2 3 2" xfId="9608"/>
    <cellStyle name="常规 7 2 6 2 3 2 2" xfId="16767"/>
    <cellStyle name="常规 7 2 6 2 3 2 2 2" xfId="35059"/>
    <cellStyle name="常规 7 2 6 2 3 2 3" xfId="28793"/>
    <cellStyle name="常规 7 2 6 2 3 3" xfId="25168"/>
    <cellStyle name="常规 7 2 6 2 4" xfId="4244"/>
    <cellStyle name="常规 7 2 6 2 4 2" xfId="9609"/>
    <cellStyle name="常规 7 2 6 2 4 2 2" xfId="16768"/>
    <cellStyle name="常规 7 2 6 2 4 2 2 2" xfId="35060"/>
    <cellStyle name="常规 7 2 6 2 4 2 3" xfId="28794"/>
    <cellStyle name="常规 7 2 6 2 4 3" xfId="25169"/>
    <cellStyle name="常规 7 2 6 2 5" xfId="9606"/>
    <cellStyle name="常规 7 2 6 2 5 2" xfId="16769"/>
    <cellStyle name="常规 7 2 6 2 5 2 2" xfId="35061"/>
    <cellStyle name="常规 7 2 6 2 5 3" xfId="28791"/>
    <cellStyle name="常规 7 2 6 2 6" xfId="10816"/>
    <cellStyle name="常规 7 2 6 2 6 2" xfId="16770"/>
    <cellStyle name="常规 7 2 6 2 6 2 2" xfId="35062"/>
    <cellStyle name="常规 7 2 6 2 6 3" xfId="21843"/>
    <cellStyle name="常规 7 2 6 2 6 4" xfId="30000"/>
    <cellStyle name="常规 7 2 6 2 7" xfId="16771"/>
    <cellStyle name="常规 7 2 6 2 7 2" xfId="21844"/>
    <cellStyle name="常规 7 2 6 2 7 3" xfId="35063"/>
    <cellStyle name="常规 7 2 6 2 8" xfId="25166"/>
    <cellStyle name="常规 7 2 6 3" xfId="4245"/>
    <cellStyle name="常规 7 2 6 3 2" xfId="9610"/>
    <cellStyle name="常规 7 2 6 3 2 2" xfId="16772"/>
    <cellStyle name="常规 7 2 6 3 2 2 2" xfId="35064"/>
    <cellStyle name="常规 7 2 6 3 2 3" xfId="28795"/>
    <cellStyle name="常规 7 2 6 3 3" xfId="25170"/>
    <cellStyle name="常规 7 2 6 4" xfId="4246"/>
    <cellStyle name="常规 7 2 6 4 2" xfId="9611"/>
    <cellStyle name="常规 7 2 6 4 2 2" xfId="16773"/>
    <cellStyle name="常规 7 2 6 4 2 2 2" xfId="35065"/>
    <cellStyle name="常规 7 2 6 4 2 3" xfId="28796"/>
    <cellStyle name="常规 7 2 6 4 3" xfId="25171"/>
    <cellStyle name="常规 7 2 6 5" xfId="9605"/>
    <cellStyle name="常规 7 2 6 5 2" xfId="16774"/>
    <cellStyle name="常规 7 2 6 5 2 2" xfId="35066"/>
    <cellStyle name="常规 7 2 6 5 3" xfId="28790"/>
    <cellStyle name="常规 7 2 6 6" xfId="10815"/>
    <cellStyle name="常规 7 2 6 6 2" xfId="16775"/>
    <cellStyle name="常规 7 2 6 6 2 2" xfId="35067"/>
    <cellStyle name="常规 7 2 6 6 3" xfId="21845"/>
    <cellStyle name="常规 7 2 6 6 4" xfId="29999"/>
    <cellStyle name="常规 7 2 6 7" xfId="16776"/>
    <cellStyle name="常规 7 2 6 7 2" xfId="21846"/>
    <cellStyle name="常规 7 2 6 7 3" xfId="35068"/>
    <cellStyle name="常规 7 2 6 8" xfId="16777"/>
    <cellStyle name="常规 7 2 6 8 2" xfId="21847"/>
    <cellStyle name="常规 7 2 6 8 3" xfId="35069"/>
    <cellStyle name="常规 7 2 6 9" xfId="25165"/>
    <cellStyle name="常规 7 2 7" xfId="4247"/>
    <cellStyle name="常规 7 2 7 2" xfId="4248"/>
    <cellStyle name="常规 7 2 7 2 2" xfId="4249"/>
    <cellStyle name="常规 7 2 7 2 2 2" xfId="9614"/>
    <cellStyle name="常规 7 2 7 2 2 2 2" xfId="16778"/>
    <cellStyle name="常规 7 2 7 2 2 2 2 2" xfId="35070"/>
    <cellStyle name="常规 7 2 7 2 2 2 3" xfId="28799"/>
    <cellStyle name="常规 7 2 7 2 2 3" xfId="25174"/>
    <cellStyle name="常规 7 2 7 2 3" xfId="4250"/>
    <cellStyle name="常规 7 2 7 2 3 2" xfId="9615"/>
    <cellStyle name="常规 7 2 7 2 3 2 2" xfId="16779"/>
    <cellStyle name="常规 7 2 7 2 3 2 2 2" xfId="35071"/>
    <cellStyle name="常规 7 2 7 2 3 2 3" xfId="28800"/>
    <cellStyle name="常规 7 2 7 2 3 3" xfId="25175"/>
    <cellStyle name="常规 7 2 7 2 4" xfId="4251"/>
    <cellStyle name="常规 7 2 7 2 4 2" xfId="9616"/>
    <cellStyle name="常规 7 2 7 2 4 2 2" xfId="16780"/>
    <cellStyle name="常规 7 2 7 2 4 2 2 2" xfId="35072"/>
    <cellStyle name="常规 7 2 7 2 4 2 3" xfId="28801"/>
    <cellStyle name="常规 7 2 7 2 4 3" xfId="25176"/>
    <cellStyle name="常规 7 2 7 2 5" xfId="9613"/>
    <cellStyle name="常规 7 2 7 2 5 2" xfId="16781"/>
    <cellStyle name="常规 7 2 7 2 5 2 2" xfId="35073"/>
    <cellStyle name="常规 7 2 7 2 5 3" xfId="28798"/>
    <cellStyle name="常规 7 2 7 2 6" xfId="10818"/>
    <cellStyle name="常规 7 2 7 2 6 2" xfId="16782"/>
    <cellStyle name="常规 7 2 7 2 6 2 2" xfId="35074"/>
    <cellStyle name="常规 7 2 7 2 6 3" xfId="21848"/>
    <cellStyle name="常规 7 2 7 2 6 4" xfId="30002"/>
    <cellStyle name="常规 7 2 7 2 7" xfId="16783"/>
    <cellStyle name="常规 7 2 7 2 7 2" xfId="21849"/>
    <cellStyle name="常规 7 2 7 2 7 3" xfId="35075"/>
    <cellStyle name="常规 7 2 7 2 8" xfId="25173"/>
    <cellStyle name="常规 7 2 7 3" xfId="4252"/>
    <cellStyle name="常规 7 2 7 3 2" xfId="9617"/>
    <cellStyle name="常规 7 2 7 3 2 2" xfId="16784"/>
    <cellStyle name="常规 7 2 7 3 2 2 2" xfId="35076"/>
    <cellStyle name="常规 7 2 7 3 2 3" xfId="28802"/>
    <cellStyle name="常规 7 2 7 3 3" xfId="25177"/>
    <cellStyle name="常规 7 2 7 4" xfId="4253"/>
    <cellStyle name="常规 7 2 7 4 2" xfId="9618"/>
    <cellStyle name="常规 7 2 7 4 2 2" xfId="16785"/>
    <cellStyle name="常规 7 2 7 4 2 2 2" xfId="35077"/>
    <cellStyle name="常规 7 2 7 4 2 3" xfId="28803"/>
    <cellStyle name="常规 7 2 7 4 3" xfId="25178"/>
    <cellStyle name="常规 7 2 7 5" xfId="9612"/>
    <cellStyle name="常规 7 2 7 5 2" xfId="16786"/>
    <cellStyle name="常规 7 2 7 5 2 2" xfId="35078"/>
    <cellStyle name="常规 7 2 7 5 3" xfId="28797"/>
    <cellStyle name="常规 7 2 7 6" xfId="10817"/>
    <cellStyle name="常规 7 2 7 6 2" xfId="16787"/>
    <cellStyle name="常规 7 2 7 6 2 2" xfId="35079"/>
    <cellStyle name="常规 7 2 7 6 3" xfId="21850"/>
    <cellStyle name="常规 7 2 7 6 4" xfId="30001"/>
    <cellStyle name="常规 7 2 7 7" xfId="16788"/>
    <cellStyle name="常规 7 2 7 7 2" xfId="21851"/>
    <cellStyle name="常规 7 2 7 7 3" xfId="35080"/>
    <cellStyle name="常规 7 2 7 8" xfId="16789"/>
    <cellStyle name="常规 7 2 7 8 2" xfId="21852"/>
    <cellStyle name="常规 7 2 7 8 3" xfId="35081"/>
    <cellStyle name="常规 7 2 7 9" xfId="25172"/>
    <cellStyle name="常规 7 2 8" xfId="4254"/>
    <cellStyle name="常规 7 2 8 2" xfId="4255"/>
    <cellStyle name="常规 7 2 8 2 2" xfId="9620"/>
    <cellStyle name="常规 7 2 8 2 2 2" xfId="16790"/>
    <cellStyle name="常规 7 2 8 2 2 2 2" xfId="35082"/>
    <cellStyle name="常规 7 2 8 2 2 3" xfId="28805"/>
    <cellStyle name="常规 7 2 8 2 3" xfId="25180"/>
    <cellStyle name="常规 7 2 8 3" xfId="4256"/>
    <cellStyle name="常规 7 2 8 3 2" xfId="9621"/>
    <cellStyle name="常规 7 2 8 3 2 2" xfId="16791"/>
    <cellStyle name="常规 7 2 8 3 2 2 2" xfId="35083"/>
    <cellStyle name="常规 7 2 8 3 2 3" xfId="28806"/>
    <cellStyle name="常规 7 2 8 3 3" xfId="25181"/>
    <cellStyle name="常规 7 2 8 4" xfId="4257"/>
    <cellStyle name="常规 7 2 8 4 2" xfId="9622"/>
    <cellStyle name="常规 7 2 8 4 2 2" xfId="16792"/>
    <cellStyle name="常规 7 2 8 4 2 2 2" xfId="35084"/>
    <cellStyle name="常规 7 2 8 4 2 3" xfId="28807"/>
    <cellStyle name="常规 7 2 8 4 3" xfId="25182"/>
    <cellStyle name="常规 7 2 8 5" xfId="9619"/>
    <cellStyle name="常规 7 2 8 5 2" xfId="16793"/>
    <cellStyle name="常规 7 2 8 5 2 2" xfId="35085"/>
    <cellStyle name="常规 7 2 8 5 3" xfId="28804"/>
    <cellStyle name="常规 7 2 8 6" xfId="10819"/>
    <cellStyle name="常规 7 2 8 6 2" xfId="16794"/>
    <cellStyle name="常规 7 2 8 6 2 2" xfId="35086"/>
    <cellStyle name="常规 7 2 8 6 3" xfId="21853"/>
    <cellStyle name="常规 7 2 8 6 4" xfId="30003"/>
    <cellStyle name="常规 7 2 8 7" xfId="16795"/>
    <cellStyle name="常规 7 2 8 7 2" xfId="21854"/>
    <cellStyle name="常规 7 2 8 7 3" xfId="35087"/>
    <cellStyle name="常规 7 2 8 8" xfId="25179"/>
    <cellStyle name="常规 7 2 9" xfId="4258"/>
    <cellStyle name="常规 7 2 9 2" xfId="9623"/>
    <cellStyle name="常规 7 2 9 2 2" xfId="16796"/>
    <cellStyle name="常规 7 2 9 2 2 2" xfId="35088"/>
    <cellStyle name="常规 7 2 9 2 3" xfId="28808"/>
    <cellStyle name="常规 7 2 9 3" xfId="25183"/>
    <cellStyle name="常规 7 20" xfId="37046"/>
    <cellStyle name="常规 7 3" xfId="4259"/>
    <cellStyle name="常规 7 3 10" xfId="9624"/>
    <cellStyle name="常规 7 3 10 2" xfId="16797"/>
    <cellStyle name="常规 7 3 10 2 2" xfId="35089"/>
    <cellStyle name="常规 7 3 10 3" xfId="28809"/>
    <cellStyle name="常规 7 3 11" xfId="10820"/>
    <cellStyle name="常规 7 3 11 2" xfId="16798"/>
    <cellStyle name="常规 7 3 11 2 2" xfId="35090"/>
    <cellStyle name="常规 7 3 11 3" xfId="21855"/>
    <cellStyle name="常规 7 3 11 4" xfId="30004"/>
    <cellStyle name="常规 7 3 12" xfId="16799"/>
    <cellStyle name="常规 7 3 12 2" xfId="21856"/>
    <cellStyle name="常规 7 3 12 3" xfId="35091"/>
    <cellStyle name="常规 7 3 13" xfId="16800"/>
    <cellStyle name="常规 7 3 13 2" xfId="21857"/>
    <cellStyle name="常规 7 3 13 3" xfId="35092"/>
    <cellStyle name="常规 7 3 14" xfId="25184"/>
    <cellStyle name="常规 7 3 2" xfId="4260"/>
    <cellStyle name="常规 7 3 2 10" xfId="16801"/>
    <cellStyle name="常规 7 3 2 10 2" xfId="21858"/>
    <cellStyle name="常规 7 3 2 10 3" xfId="35093"/>
    <cellStyle name="常规 7 3 2 11" xfId="16802"/>
    <cellStyle name="常规 7 3 2 11 2" xfId="21859"/>
    <cellStyle name="常规 7 3 2 11 3" xfId="35094"/>
    <cellStyle name="常规 7 3 2 12" xfId="25185"/>
    <cellStyle name="常规 7 3 2 2" xfId="4261"/>
    <cellStyle name="常规 7 3 2 2 2" xfId="4262"/>
    <cellStyle name="常规 7 3 2 2 2 2" xfId="9627"/>
    <cellStyle name="常规 7 3 2 2 2 2 2" xfId="16803"/>
    <cellStyle name="常规 7 3 2 2 2 2 2 2" xfId="35095"/>
    <cellStyle name="常规 7 3 2 2 2 2 3" xfId="28812"/>
    <cellStyle name="常规 7 3 2 2 2 3" xfId="25187"/>
    <cellStyle name="常规 7 3 2 2 3" xfId="9626"/>
    <cellStyle name="常规 7 3 2 2 3 2" xfId="16804"/>
    <cellStyle name="常规 7 3 2 2 3 2 2" xfId="35096"/>
    <cellStyle name="常规 7 3 2 2 3 3" xfId="28811"/>
    <cellStyle name="常规 7 3 2 2 4" xfId="10822"/>
    <cellStyle name="常规 7 3 2 2 4 2" xfId="16805"/>
    <cellStyle name="常规 7 3 2 2 4 2 2" xfId="35097"/>
    <cellStyle name="常规 7 3 2 2 4 3" xfId="21860"/>
    <cellStyle name="常规 7 3 2 2 4 4" xfId="30006"/>
    <cellStyle name="常规 7 3 2 2 5" xfId="11153"/>
    <cellStyle name="常规 7 3 2 2 5 2" xfId="16806"/>
    <cellStyle name="常规 7 3 2 2 5 2 2" xfId="35098"/>
    <cellStyle name="常规 7 3 2 2 5 3" xfId="21861"/>
    <cellStyle name="常规 7 3 2 2 5 4" xfId="30337"/>
    <cellStyle name="常规 7 3 2 2 6" xfId="16807"/>
    <cellStyle name="常规 7 3 2 2 6 2" xfId="21862"/>
    <cellStyle name="常规 7 3 2 2 6 3" xfId="35099"/>
    <cellStyle name="常规 7 3 2 2 7" xfId="16808"/>
    <cellStyle name="常规 7 3 2 2 7 2" xfId="21863"/>
    <cellStyle name="常规 7 3 2 2 7 3" xfId="35100"/>
    <cellStyle name="常规 7 3 2 2 8" xfId="25186"/>
    <cellStyle name="常规 7 3 2 3" xfId="4263"/>
    <cellStyle name="常规 7 3 2 3 2" xfId="4264"/>
    <cellStyle name="常规 7 3 2 3 2 2" xfId="9629"/>
    <cellStyle name="常规 7 3 2 3 2 2 2" xfId="16809"/>
    <cellStyle name="常规 7 3 2 3 2 2 2 2" xfId="35101"/>
    <cellStyle name="常规 7 3 2 3 2 2 3" xfId="28814"/>
    <cellStyle name="常规 7 3 2 3 2 3" xfId="25189"/>
    <cellStyle name="常规 7 3 2 3 3" xfId="9628"/>
    <cellStyle name="常规 7 3 2 3 3 2" xfId="16810"/>
    <cellStyle name="常规 7 3 2 3 3 2 2" xfId="35102"/>
    <cellStyle name="常规 7 3 2 3 3 3" xfId="28813"/>
    <cellStyle name="常规 7 3 2 3 4" xfId="10823"/>
    <cellStyle name="常规 7 3 2 3 4 2" xfId="16811"/>
    <cellStyle name="常规 7 3 2 3 4 2 2" xfId="35103"/>
    <cellStyle name="常规 7 3 2 3 4 3" xfId="21864"/>
    <cellStyle name="常规 7 3 2 3 4 4" xfId="30007"/>
    <cellStyle name="常规 7 3 2 3 5" xfId="11154"/>
    <cellStyle name="常规 7 3 2 3 5 2" xfId="16812"/>
    <cellStyle name="常规 7 3 2 3 5 2 2" xfId="35104"/>
    <cellStyle name="常规 7 3 2 3 5 3" xfId="21865"/>
    <cellStyle name="常规 7 3 2 3 5 4" xfId="30338"/>
    <cellStyle name="常规 7 3 2 3 6" xfId="16813"/>
    <cellStyle name="常规 7 3 2 3 6 2" xfId="21866"/>
    <cellStyle name="常规 7 3 2 3 6 3" xfId="35105"/>
    <cellStyle name="常规 7 3 2 3 7" xfId="16814"/>
    <cellStyle name="常规 7 3 2 3 7 2" xfId="21867"/>
    <cellStyle name="常规 7 3 2 3 7 3" xfId="35106"/>
    <cellStyle name="常规 7 3 2 3 8" xfId="25188"/>
    <cellStyle name="常规 7 3 2 4" xfId="4265"/>
    <cellStyle name="常规 7 3 2 4 2" xfId="4266"/>
    <cellStyle name="常规 7 3 2 4 2 2" xfId="4267"/>
    <cellStyle name="常规 7 3 2 4 2 2 2" xfId="9632"/>
    <cellStyle name="常规 7 3 2 4 2 2 2 2" xfId="16815"/>
    <cellStyle name="常规 7 3 2 4 2 2 2 2 2" xfId="35107"/>
    <cellStyle name="常规 7 3 2 4 2 2 2 3" xfId="28817"/>
    <cellStyle name="常规 7 3 2 4 2 2 3" xfId="25192"/>
    <cellStyle name="常规 7 3 2 4 2 3" xfId="4268"/>
    <cellStyle name="常规 7 3 2 4 2 3 2" xfId="9633"/>
    <cellStyle name="常规 7 3 2 4 2 3 2 2" xfId="16816"/>
    <cellStyle name="常规 7 3 2 4 2 3 2 2 2" xfId="35108"/>
    <cellStyle name="常规 7 3 2 4 2 3 2 3" xfId="28818"/>
    <cellStyle name="常规 7 3 2 4 2 3 3" xfId="25193"/>
    <cellStyle name="常规 7 3 2 4 2 4" xfId="4269"/>
    <cellStyle name="常规 7 3 2 4 2 4 2" xfId="9634"/>
    <cellStyle name="常规 7 3 2 4 2 4 2 2" xfId="16817"/>
    <cellStyle name="常规 7 3 2 4 2 4 2 2 2" xfId="35109"/>
    <cellStyle name="常规 7 3 2 4 2 4 2 3" xfId="28819"/>
    <cellStyle name="常规 7 3 2 4 2 4 3" xfId="25194"/>
    <cellStyle name="常规 7 3 2 4 2 5" xfId="9631"/>
    <cellStyle name="常规 7 3 2 4 2 5 2" xfId="16818"/>
    <cellStyle name="常规 7 3 2 4 2 5 2 2" xfId="35110"/>
    <cellStyle name="常规 7 3 2 4 2 5 3" xfId="28816"/>
    <cellStyle name="常规 7 3 2 4 2 6" xfId="10825"/>
    <cellStyle name="常规 7 3 2 4 2 6 2" xfId="16819"/>
    <cellStyle name="常规 7 3 2 4 2 6 2 2" xfId="35111"/>
    <cellStyle name="常规 7 3 2 4 2 6 3" xfId="21868"/>
    <cellStyle name="常规 7 3 2 4 2 6 4" xfId="30009"/>
    <cellStyle name="常规 7 3 2 4 2 7" xfId="16820"/>
    <cellStyle name="常规 7 3 2 4 2 7 2" xfId="21869"/>
    <cellStyle name="常规 7 3 2 4 2 7 3" xfId="35112"/>
    <cellStyle name="常规 7 3 2 4 2 8" xfId="25191"/>
    <cellStyle name="常规 7 3 2 4 3" xfId="4270"/>
    <cellStyle name="常规 7 3 2 4 3 2" xfId="9635"/>
    <cellStyle name="常规 7 3 2 4 3 2 2" xfId="16821"/>
    <cellStyle name="常规 7 3 2 4 3 2 2 2" xfId="35113"/>
    <cellStyle name="常规 7 3 2 4 3 2 3" xfId="28820"/>
    <cellStyle name="常规 7 3 2 4 3 3" xfId="25195"/>
    <cellStyle name="常规 7 3 2 4 4" xfId="4271"/>
    <cellStyle name="常规 7 3 2 4 4 2" xfId="9636"/>
    <cellStyle name="常规 7 3 2 4 4 2 2" xfId="16822"/>
    <cellStyle name="常规 7 3 2 4 4 2 2 2" xfId="35114"/>
    <cellStyle name="常规 7 3 2 4 4 2 3" xfId="28821"/>
    <cellStyle name="常规 7 3 2 4 4 3" xfId="25196"/>
    <cellStyle name="常规 7 3 2 4 5" xfId="9630"/>
    <cellStyle name="常规 7 3 2 4 5 2" xfId="16823"/>
    <cellStyle name="常规 7 3 2 4 5 2 2" xfId="35115"/>
    <cellStyle name="常规 7 3 2 4 5 3" xfId="28815"/>
    <cellStyle name="常规 7 3 2 4 6" xfId="10824"/>
    <cellStyle name="常规 7 3 2 4 6 2" xfId="16824"/>
    <cellStyle name="常规 7 3 2 4 6 2 2" xfId="35116"/>
    <cellStyle name="常规 7 3 2 4 6 3" xfId="21870"/>
    <cellStyle name="常规 7 3 2 4 6 4" xfId="30008"/>
    <cellStyle name="常规 7 3 2 4 7" xfId="16825"/>
    <cellStyle name="常规 7 3 2 4 7 2" xfId="21871"/>
    <cellStyle name="常规 7 3 2 4 7 3" xfId="35117"/>
    <cellStyle name="常规 7 3 2 4 8" xfId="16826"/>
    <cellStyle name="常规 7 3 2 4 8 2" xfId="21872"/>
    <cellStyle name="常规 7 3 2 4 8 3" xfId="35118"/>
    <cellStyle name="常规 7 3 2 4 9" xfId="25190"/>
    <cellStyle name="常规 7 3 2 5" xfId="4272"/>
    <cellStyle name="常规 7 3 2 5 2" xfId="4273"/>
    <cellStyle name="常规 7 3 2 5 2 2" xfId="9638"/>
    <cellStyle name="常规 7 3 2 5 2 2 2" xfId="16827"/>
    <cellStyle name="常规 7 3 2 5 2 2 2 2" xfId="35119"/>
    <cellStyle name="常规 7 3 2 5 2 2 3" xfId="28823"/>
    <cellStyle name="常规 7 3 2 5 2 3" xfId="25198"/>
    <cellStyle name="常规 7 3 2 5 3" xfId="4274"/>
    <cellStyle name="常规 7 3 2 5 3 2" xfId="9639"/>
    <cellStyle name="常规 7 3 2 5 3 2 2" xfId="16828"/>
    <cellStyle name="常规 7 3 2 5 3 2 2 2" xfId="35120"/>
    <cellStyle name="常规 7 3 2 5 3 2 3" xfId="28824"/>
    <cellStyle name="常规 7 3 2 5 3 3" xfId="25199"/>
    <cellStyle name="常规 7 3 2 5 4" xfId="9637"/>
    <cellStyle name="常规 7 3 2 5 4 2" xfId="16829"/>
    <cellStyle name="常规 7 3 2 5 4 2 2" xfId="35121"/>
    <cellStyle name="常规 7 3 2 5 4 3" xfId="28822"/>
    <cellStyle name="常规 7 3 2 5 5" xfId="10826"/>
    <cellStyle name="常规 7 3 2 5 5 2" xfId="16830"/>
    <cellStyle name="常规 7 3 2 5 5 2 2" xfId="35122"/>
    <cellStyle name="常规 7 3 2 5 5 3" xfId="21873"/>
    <cellStyle name="常规 7 3 2 5 5 4" xfId="30010"/>
    <cellStyle name="常规 7 3 2 5 6" xfId="11155"/>
    <cellStyle name="常规 7 3 2 5 6 2" xfId="16831"/>
    <cellStyle name="常规 7 3 2 5 6 2 2" xfId="35123"/>
    <cellStyle name="常规 7 3 2 5 6 3" xfId="21874"/>
    <cellStyle name="常规 7 3 2 5 6 4" xfId="30339"/>
    <cellStyle name="常规 7 3 2 5 7" xfId="16832"/>
    <cellStyle name="常规 7 3 2 5 7 2" xfId="21875"/>
    <cellStyle name="常规 7 3 2 5 7 3" xfId="35124"/>
    <cellStyle name="常规 7 3 2 5 8" xfId="25197"/>
    <cellStyle name="常规 7 3 2 6" xfId="4275"/>
    <cellStyle name="常规 7 3 2 6 2" xfId="9640"/>
    <cellStyle name="常规 7 3 2 6 2 2" xfId="16833"/>
    <cellStyle name="常规 7 3 2 6 2 2 2" xfId="35125"/>
    <cellStyle name="常规 7 3 2 6 2 3" xfId="28825"/>
    <cellStyle name="常规 7 3 2 6 3" xfId="25200"/>
    <cellStyle name="常规 7 3 2 7" xfId="4276"/>
    <cellStyle name="常规 7 3 2 7 2" xfId="9641"/>
    <cellStyle name="常规 7 3 2 7 2 2" xfId="16834"/>
    <cellStyle name="常规 7 3 2 7 2 2 2" xfId="35126"/>
    <cellStyle name="常规 7 3 2 7 2 3" xfId="28826"/>
    <cellStyle name="常规 7 3 2 7 3" xfId="25201"/>
    <cellStyle name="常规 7 3 2 8" xfId="9625"/>
    <cellStyle name="常规 7 3 2 8 2" xfId="16835"/>
    <cellStyle name="常规 7 3 2 8 2 2" xfId="35127"/>
    <cellStyle name="常规 7 3 2 8 3" xfId="28810"/>
    <cellStyle name="常规 7 3 2 9" xfId="10821"/>
    <cellStyle name="常规 7 3 2 9 2" xfId="16836"/>
    <cellStyle name="常规 7 3 2 9 2 2" xfId="35128"/>
    <cellStyle name="常规 7 3 2 9 3" xfId="21876"/>
    <cellStyle name="常规 7 3 2 9 4" xfId="30005"/>
    <cellStyle name="常规 7 3 3" xfId="4277"/>
    <cellStyle name="常规 7 3 3 2" xfId="4278"/>
    <cellStyle name="常规 7 3 3 2 2" xfId="4279"/>
    <cellStyle name="常规 7 3 3 2 2 2" xfId="9644"/>
    <cellStyle name="常规 7 3 3 2 2 2 2" xfId="16837"/>
    <cellStyle name="常规 7 3 3 2 2 2 2 2" xfId="35129"/>
    <cellStyle name="常规 7 3 3 2 2 2 3" xfId="28829"/>
    <cellStyle name="常规 7 3 3 2 2 3" xfId="25204"/>
    <cellStyle name="常规 7 3 3 2 3" xfId="4280"/>
    <cellStyle name="常规 7 3 3 2 3 2" xfId="9645"/>
    <cellStyle name="常规 7 3 3 2 3 2 2" xfId="16838"/>
    <cellStyle name="常规 7 3 3 2 3 2 2 2" xfId="35130"/>
    <cellStyle name="常规 7 3 3 2 3 2 3" xfId="28830"/>
    <cellStyle name="常规 7 3 3 2 3 3" xfId="25205"/>
    <cellStyle name="常规 7 3 3 2 4" xfId="4281"/>
    <cellStyle name="常规 7 3 3 2 4 2" xfId="9646"/>
    <cellStyle name="常规 7 3 3 2 4 2 2" xfId="16839"/>
    <cellStyle name="常规 7 3 3 2 4 2 2 2" xfId="35131"/>
    <cellStyle name="常规 7 3 3 2 4 2 3" xfId="28831"/>
    <cellStyle name="常规 7 3 3 2 4 3" xfId="25206"/>
    <cellStyle name="常规 7 3 3 2 5" xfId="9643"/>
    <cellStyle name="常规 7 3 3 2 5 2" xfId="16840"/>
    <cellStyle name="常规 7 3 3 2 5 2 2" xfId="35132"/>
    <cellStyle name="常规 7 3 3 2 5 3" xfId="28828"/>
    <cellStyle name="常规 7 3 3 2 6" xfId="10828"/>
    <cellStyle name="常规 7 3 3 2 6 2" xfId="16841"/>
    <cellStyle name="常规 7 3 3 2 6 2 2" xfId="35133"/>
    <cellStyle name="常规 7 3 3 2 6 3" xfId="21877"/>
    <cellStyle name="常规 7 3 3 2 6 4" xfId="30012"/>
    <cellStyle name="常规 7 3 3 2 7" xfId="16842"/>
    <cellStyle name="常规 7 3 3 2 7 2" xfId="21878"/>
    <cellStyle name="常规 7 3 3 2 7 3" xfId="35134"/>
    <cellStyle name="常规 7 3 3 2 8" xfId="25203"/>
    <cellStyle name="常规 7 3 3 3" xfId="4282"/>
    <cellStyle name="常规 7 3 3 3 2" xfId="9647"/>
    <cellStyle name="常规 7 3 3 3 2 2" xfId="16843"/>
    <cellStyle name="常规 7 3 3 3 2 2 2" xfId="35135"/>
    <cellStyle name="常规 7 3 3 3 2 3" xfId="28832"/>
    <cellStyle name="常规 7 3 3 3 3" xfId="25207"/>
    <cellStyle name="常规 7 3 3 4" xfId="4283"/>
    <cellStyle name="常规 7 3 3 4 2" xfId="9648"/>
    <cellStyle name="常规 7 3 3 4 2 2" xfId="16844"/>
    <cellStyle name="常规 7 3 3 4 2 2 2" xfId="35136"/>
    <cellStyle name="常规 7 3 3 4 2 3" xfId="28833"/>
    <cellStyle name="常规 7 3 3 4 3" xfId="25208"/>
    <cellStyle name="常规 7 3 3 5" xfId="9642"/>
    <cellStyle name="常规 7 3 3 5 2" xfId="16845"/>
    <cellStyle name="常规 7 3 3 5 2 2" xfId="35137"/>
    <cellStyle name="常规 7 3 3 5 3" xfId="28827"/>
    <cellStyle name="常规 7 3 3 6" xfId="10827"/>
    <cellStyle name="常规 7 3 3 6 2" xfId="16846"/>
    <cellStyle name="常规 7 3 3 6 2 2" xfId="35138"/>
    <cellStyle name="常规 7 3 3 6 3" xfId="21879"/>
    <cellStyle name="常规 7 3 3 6 4" xfId="30011"/>
    <cellStyle name="常规 7 3 3 7" xfId="16847"/>
    <cellStyle name="常规 7 3 3 7 2" xfId="21880"/>
    <cellStyle name="常规 7 3 3 7 3" xfId="35139"/>
    <cellStyle name="常规 7 3 3 8" xfId="16848"/>
    <cellStyle name="常规 7 3 3 8 2" xfId="21881"/>
    <cellStyle name="常规 7 3 3 8 3" xfId="35140"/>
    <cellStyle name="常规 7 3 3 9" xfId="25202"/>
    <cellStyle name="常规 7 3 4" xfId="4284"/>
    <cellStyle name="常规 7 3 4 2" xfId="4285"/>
    <cellStyle name="常规 7 3 4 2 2" xfId="4286"/>
    <cellStyle name="常规 7 3 4 2 2 2" xfId="9651"/>
    <cellStyle name="常规 7 3 4 2 2 2 2" xfId="16849"/>
    <cellStyle name="常规 7 3 4 2 2 2 2 2" xfId="35141"/>
    <cellStyle name="常规 7 3 4 2 2 2 3" xfId="28836"/>
    <cellStyle name="常规 7 3 4 2 2 3" xfId="25211"/>
    <cellStyle name="常规 7 3 4 2 3" xfId="4287"/>
    <cellStyle name="常规 7 3 4 2 3 2" xfId="9652"/>
    <cellStyle name="常规 7 3 4 2 3 2 2" xfId="16850"/>
    <cellStyle name="常规 7 3 4 2 3 2 2 2" xfId="35142"/>
    <cellStyle name="常规 7 3 4 2 3 2 3" xfId="28837"/>
    <cellStyle name="常规 7 3 4 2 3 3" xfId="25212"/>
    <cellStyle name="常规 7 3 4 2 4" xfId="4288"/>
    <cellStyle name="常规 7 3 4 2 4 2" xfId="9653"/>
    <cellStyle name="常规 7 3 4 2 4 2 2" xfId="16851"/>
    <cellStyle name="常规 7 3 4 2 4 2 2 2" xfId="35143"/>
    <cellStyle name="常规 7 3 4 2 4 2 3" xfId="28838"/>
    <cellStyle name="常规 7 3 4 2 4 3" xfId="25213"/>
    <cellStyle name="常规 7 3 4 2 5" xfId="9650"/>
    <cellStyle name="常规 7 3 4 2 5 2" xfId="16852"/>
    <cellStyle name="常规 7 3 4 2 5 2 2" xfId="35144"/>
    <cellStyle name="常规 7 3 4 2 5 3" xfId="28835"/>
    <cellStyle name="常规 7 3 4 2 6" xfId="10830"/>
    <cellStyle name="常规 7 3 4 2 6 2" xfId="16853"/>
    <cellStyle name="常规 7 3 4 2 6 2 2" xfId="35145"/>
    <cellStyle name="常规 7 3 4 2 6 3" xfId="21882"/>
    <cellStyle name="常规 7 3 4 2 6 4" xfId="30014"/>
    <cellStyle name="常规 7 3 4 2 7" xfId="16854"/>
    <cellStyle name="常规 7 3 4 2 7 2" xfId="21883"/>
    <cellStyle name="常规 7 3 4 2 7 3" xfId="35146"/>
    <cellStyle name="常规 7 3 4 2 8" xfId="25210"/>
    <cellStyle name="常规 7 3 4 3" xfId="4289"/>
    <cellStyle name="常规 7 3 4 3 2" xfId="9654"/>
    <cellStyle name="常规 7 3 4 3 2 2" xfId="16855"/>
    <cellStyle name="常规 7 3 4 3 2 2 2" xfId="35147"/>
    <cellStyle name="常规 7 3 4 3 2 3" xfId="28839"/>
    <cellStyle name="常规 7 3 4 3 3" xfId="25214"/>
    <cellStyle name="常规 7 3 4 4" xfId="4290"/>
    <cellStyle name="常规 7 3 4 4 2" xfId="9655"/>
    <cellStyle name="常规 7 3 4 4 2 2" xfId="16856"/>
    <cellStyle name="常规 7 3 4 4 2 2 2" xfId="35148"/>
    <cellStyle name="常规 7 3 4 4 2 3" xfId="28840"/>
    <cellStyle name="常规 7 3 4 4 3" xfId="25215"/>
    <cellStyle name="常规 7 3 4 5" xfId="9649"/>
    <cellStyle name="常规 7 3 4 5 2" xfId="16857"/>
    <cellStyle name="常规 7 3 4 5 2 2" xfId="35149"/>
    <cellStyle name="常规 7 3 4 5 3" xfId="28834"/>
    <cellStyle name="常规 7 3 4 6" xfId="10829"/>
    <cellStyle name="常规 7 3 4 6 2" xfId="16858"/>
    <cellStyle name="常规 7 3 4 6 2 2" xfId="35150"/>
    <cellStyle name="常规 7 3 4 6 3" xfId="21884"/>
    <cellStyle name="常规 7 3 4 6 4" xfId="30013"/>
    <cellStyle name="常规 7 3 4 7" xfId="16859"/>
    <cellStyle name="常规 7 3 4 7 2" xfId="21885"/>
    <cellStyle name="常规 7 3 4 7 3" xfId="35151"/>
    <cellStyle name="常规 7 3 4 8" xfId="16860"/>
    <cellStyle name="常规 7 3 4 8 2" xfId="21886"/>
    <cellStyle name="常规 7 3 4 8 3" xfId="35152"/>
    <cellStyle name="常规 7 3 4 9" xfId="25209"/>
    <cellStyle name="常规 7 3 5" xfId="4291"/>
    <cellStyle name="常规 7 3 5 2" xfId="4292"/>
    <cellStyle name="常规 7 3 5 2 2" xfId="4293"/>
    <cellStyle name="常规 7 3 5 2 2 2" xfId="9658"/>
    <cellStyle name="常规 7 3 5 2 2 2 2" xfId="16861"/>
    <cellStyle name="常规 7 3 5 2 2 2 2 2" xfId="35153"/>
    <cellStyle name="常规 7 3 5 2 2 2 3" xfId="28843"/>
    <cellStyle name="常规 7 3 5 2 2 3" xfId="25218"/>
    <cellStyle name="常规 7 3 5 2 3" xfId="4294"/>
    <cellStyle name="常规 7 3 5 2 3 2" xfId="9659"/>
    <cellStyle name="常规 7 3 5 2 3 2 2" xfId="16862"/>
    <cellStyle name="常规 7 3 5 2 3 2 2 2" xfId="35154"/>
    <cellStyle name="常规 7 3 5 2 3 2 3" xfId="28844"/>
    <cellStyle name="常规 7 3 5 2 3 3" xfId="25219"/>
    <cellStyle name="常规 7 3 5 2 4" xfId="4295"/>
    <cellStyle name="常规 7 3 5 2 4 2" xfId="9660"/>
    <cellStyle name="常规 7 3 5 2 4 2 2" xfId="16863"/>
    <cellStyle name="常规 7 3 5 2 4 2 2 2" xfId="35155"/>
    <cellStyle name="常规 7 3 5 2 4 2 3" xfId="28845"/>
    <cellStyle name="常规 7 3 5 2 4 3" xfId="25220"/>
    <cellStyle name="常规 7 3 5 2 5" xfId="9657"/>
    <cellStyle name="常规 7 3 5 2 5 2" xfId="16864"/>
    <cellStyle name="常规 7 3 5 2 5 2 2" xfId="35156"/>
    <cellStyle name="常规 7 3 5 2 5 3" xfId="28842"/>
    <cellStyle name="常规 7 3 5 2 6" xfId="10832"/>
    <cellStyle name="常规 7 3 5 2 6 2" xfId="16865"/>
    <cellStyle name="常规 7 3 5 2 6 2 2" xfId="35157"/>
    <cellStyle name="常规 7 3 5 2 6 3" xfId="21887"/>
    <cellStyle name="常规 7 3 5 2 6 4" xfId="30016"/>
    <cellStyle name="常规 7 3 5 2 7" xfId="16866"/>
    <cellStyle name="常规 7 3 5 2 7 2" xfId="21888"/>
    <cellStyle name="常规 7 3 5 2 7 3" xfId="35158"/>
    <cellStyle name="常规 7 3 5 2 8" xfId="25217"/>
    <cellStyle name="常规 7 3 5 3" xfId="4296"/>
    <cellStyle name="常规 7 3 5 3 2" xfId="9661"/>
    <cellStyle name="常规 7 3 5 3 2 2" xfId="16867"/>
    <cellStyle name="常规 7 3 5 3 2 2 2" xfId="35159"/>
    <cellStyle name="常规 7 3 5 3 2 3" xfId="28846"/>
    <cellStyle name="常规 7 3 5 3 3" xfId="25221"/>
    <cellStyle name="常规 7 3 5 4" xfId="4297"/>
    <cellStyle name="常规 7 3 5 4 2" xfId="9662"/>
    <cellStyle name="常规 7 3 5 4 2 2" xfId="16868"/>
    <cellStyle name="常规 7 3 5 4 2 2 2" xfId="35160"/>
    <cellStyle name="常规 7 3 5 4 2 3" xfId="28847"/>
    <cellStyle name="常规 7 3 5 4 3" xfId="25222"/>
    <cellStyle name="常规 7 3 5 5" xfId="9656"/>
    <cellStyle name="常规 7 3 5 5 2" xfId="16869"/>
    <cellStyle name="常规 7 3 5 5 2 2" xfId="35161"/>
    <cellStyle name="常规 7 3 5 5 3" xfId="28841"/>
    <cellStyle name="常规 7 3 5 6" xfId="10831"/>
    <cellStyle name="常规 7 3 5 6 2" xfId="16870"/>
    <cellStyle name="常规 7 3 5 6 2 2" xfId="35162"/>
    <cellStyle name="常规 7 3 5 6 3" xfId="21889"/>
    <cellStyle name="常规 7 3 5 6 4" xfId="30015"/>
    <cellStyle name="常规 7 3 5 7" xfId="16871"/>
    <cellStyle name="常规 7 3 5 7 2" xfId="21890"/>
    <cellStyle name="常规 7 3 5 7 3" xfId="35163"/>
    <cellStyle name="常规 7 3 5 8" xfId="16872"/>
    <cellStyle name="常规 7 3 5 8 2" xfId="21891"/>
    <cellStyle name="常规 7 3 5 8 3" xfId="35164"/>
    <cellStyle name="常规 7 3 5 9" xfId="25216"/>
    <cellStyle name="常规 7 3 6" xfId="4298"/>
    <cellStyle name="常规 7 3 6 2" xfId="4299"/>
    <cellStyle name="常规 7 3 6 2 2" xfId="4300"/>
    <cellStyle name="常规 7 3 6 2 2 2" xfId="9665"/>
    <cellStyle name="常规 7 3 6 2 2 2 2" xfId="16873"/>
    <cellStyle name="常规 7 3 6 2 2 2 2 2" xfId="35165"/>
    <cellStyle name="常规 7 3 6 2 2 2 3" xfId="28850"/>
    <cellStyle name="常规 7 3 6 2 2 3" xfId="25225"/>
    <cellStyle name="常规 7 3 6 2 3" xfId="4301"/>
    <cellStyle name="常规 7 3 6 2 3 2" xfId="9666"/>
    <cellStyle name="常规 7 3 6 2 3 2 2" xfId="16874"/>
    <cellStyle name="常规 7 3 6 2 3 2 2 2" xfId="35166"/>
    <cellStyle name="常规 7 3 6 2 3 2 3" xfId="28851"/>
    <cellStyle name="常规 7 3 6 2 3 3" xfId="25226"/>
    <cellStyle name="常规 7 3 6 2 4" xfId="4302"/>
    <cellStyle name="常规 7 3 6 2 4 2" xfId="9667"/>
    <cellStyle name="常规 7 3 6 2 4 2 2" xfId="16875"/>
    <cellStyle name="常规 7 3 6 2 4 2 2 2" xfId="35167"/>
    <cellStyle name="常规 7 3 6 2 4 2 3" xfId="28852"/>
    <cellStyle name="常规 7 3 6 2 4 3" xfId="25227"/>
    <cellStyle name="常规 7 3 6 2 5" xfId="9664"/>
    <cellStyle name="常规 7 3 6 2 5 2" xfId="16876"/>
    <cellStyle name="常规 7 3 6 2 5 2 2" xfId="35168"/>
    <cellStyle name="常规 7 3 6 2 5 3" xfId="28849"/>
    <cellStyle name="常规 7 3 6 2 6" xfId="10834"/>
    <cellStyle name="常规 7 3 6 2 6 2" xfId="16877"/>
    <cellStyle name="常规 7 3 6 2 6 2 2" xfId="35169"/>
    <cellStyle name="常规 7 3 6 2 6 3" xfId="21892"/>
    <cellStyle name="常规 7 3 6 2 6 4" xfId="30018"/>
    <cellStyle name="常规 7 3 6 2 7" xfId="16878"/>
    <cellStyle name="常规 7 3 6 2 7 2" xfId="21893"/>
    <cellStyle name="常规 7 3 6 2 7 3" xfId="35170"/>
    <cellStyle name="常规 7 3 6 2 8" xfId="25224"/>
    <cellStyle name="常规 7 3 6 3" xfId="4303"/>
    <cellStyle name="常规 7 3 6 3 2" xfId="9668"/>
    <cellStyle name="常规 7 3 6 3 2 2" xfId="16879"/>
    <cellStyle name="常规 7 3 6 3 2 2 2" xfId="35171"/>
    <cellStyle name="常规 7 3 6 3 2 3" xfId="28853"/>
    <cellStyle name="常规 7 3 6 3 3" xfId="25228"/>
    <cellStyle name="常规 7 3 6 4" xfId="4304"/>
    <cellStyle name="常规 7 3 6 4 2" xfId="9669"/>
    <cellStyle name="常规 7 3 6 4 2 2" xfId="16880"/>
    <cellStyle name="常规 7 3 6 4 2 2 2" xfId="35172"/>
    <cellStyle name="常规 7 3 6 4 2 3" xfId="28854"/>
    <cellStyle name="常规 7 3 6 4 3" xfId="25229"/>
    <cellStyle name="常规 7 3 6 5" xfId="9663"/>
    <cellStyle name="常规 7 3 6 5 2" xfId="16881"/>
    <cellStyle name="常规 7 3 6 5 2 2" xfId="35173"/>
    <cellStyle name="常规 7 3 6 5 3" xfId="28848"/>
    <cellStyle name="常规 7 3 6 6" xfId="10833"/>
    <cellStyle name="常规 7 3 6 6 2" xfId="16882"/>
    <cellStyle name="常规 7 3 6 6 2 2" xfId="35174"/>
    <cellStyle name="常规 7 3 6 6 3" xfId="21894"/>
    <cellStyle name="常规 7 3 6 6 4" xfId="30017"/>
    <cellStyle name="常规 7 3 6 7" xfId="16883"/>
    <cellStyle name="常规 7 3 6 7 2" xfId="21895"/>
    <cellStyle name="常规 7 3 6 7 3" xfId="35175"/>
    <cellStyle name="常规 7 3 6 8" xfId="16884"/>
    <cellStyle name="常规 7 3 6 8 2" xfId="21896"/>
    <cellStyle name="常规 7 3 6 8 3" xfId="35176"/>
    <cellStyle name="常规 7 3 6 9" xfId="25223"/>
    <cellStyle name="常规 7 3 7" xfId="4305"/>
    <cellStyle name="常规 7 3 7 2" xfId="4306"/>
    <cellStyle name="常规 7 3 7 2 2" xfId="9671"/>
    <cellStyle name="常规 7 3 7 2 2 2" xfId="16885"/>
    <cellStyle name="常规 7 3 7 2 2 2 2" xfId="35177"/>
    <cellStyle name="常规 7 3 7 2 2 3" xfId="28856"/>
    <cellStyle name="常规 7 3 7 2 3" xfId="25231"/>
    <cellStyle name="常规 7 3 7 3" xfId="4307"/>
    <cellStyle name="常规 7 3 7 3 2" xfId="9672"/>
    <cellStyle name="常规 7 3 7 3 2 2" xfId="16886"/>
    <cellStyle name="常规 7 3 7 3 2 2 2" xfId="35178"/>
    <cellStyle name="常规 7 3 7 3 2 3" xfId="28857"/>
    <cellStyle name="常规 7 3 7 3 3" xfId="25232"/>
    <cellStyle name="常规 7 3 7 4" xfId="4308"/>
    <cellStyle name="常规 7 3 7 4 2" xfId="9673"/>
    <cellStyle name="常规 7 3 7 4 2 2" xfId="16887"/>
    <cellStyle name="常规 7 3 7 4 2 2 2" xfId="35179"/>
    <cellStyle name="常规 7 3 7 4 2 3" xfId="28858"/>
    <cellStyle name="常规 7 3 7 4 3" xfId="25233"/>
    <cellStyle name="常规 7 3 7 5" xfId="9670"/>
    <cellStyle name="常规 7 3 7 5 2" xfId="16888"/>
    <cellStyle name="常规 7 3 7 5 2 2" xfId="35180"/>
    <cellStyle name="常规 7 3 7 5 3" xfId="28855"/>
    <cellStyle name="常规 7 3 7 6" xfId="10835"/>
    <cellStyle name="常规 7 3 7 6 2" xfId="16889"/>
    <cellStyle name="常规 7 3 7 6 2 2" xfId="35181"/>
    <cellStyle name="常规 7 3 7 6 3" xfId="21897"/>
    <cellStyle name="常规 7 3 7 6 4" xfId="30019"/>
    <cellStyle name="常规 7 3 7 7" xfId="16890"/>
    <cellStyle name="常规 7 3 7 7 2" xfId="21898"/>
    <cellStyle name="常规 7 3 7 7 3" xfId="35182"/>
    <cellStyle name="常规 7 3 7 8" xfId="25230"/>
    <cellStyle name="常规 7 3 8" xfId="4309"/>
    <cellStyle name="常规 7 3 8 2" xfId="9674"/>
    <cellStyle name="常规 7 3 8 2 2" xfId="16891"/>
    <cellStyle name="常规 7 3 8 2 2 2" xfId="35183"/>
    <cellStyle name="常规 7 3 8 2 3" xfId="28859"/>
    <cellStyle name="常规 7 3 8 3" xfId="25234"/>
    <cellStyle name="常规 7 3 9" xfId="4310"/>
    <cellStyle name="常规 7 3 9 2" xfId="9675"/>
    <cellStyle name="常规 7 3 9 2 2" xfId="16892"/>
    <cellStyle name="常规 7 3 9 2 2 2" xfId="35184"/>
    <cellStyle name="常规 7 3 9 2 3" xfId="28860"/>
    <cellStyle name="常规 7 3 9 3" xfId="25235"/>
    <cellStyle name="常规 7 4" xfId="4311"/>
    <cellStyle name="常规 7 4 10" xfId="16893"/>
    <cellStyle name="常规 7 4 10 2" xfId="21899"/>
    <cellStyle name="常规 7 4 10 3" xfId="35185"/>
    <cellStyle name="常规 7 4 11" xfId="16894"/>
    <cellStyle name="常规 7 4 11 2" xfId="21900"/>
    <cellStyle name="常规 7 4 11 3" xfId="35186"/>
    <cellStyle name="常规 7 4 12" xfId="25236"/>
    <cellStyle name="常规 7 4 2" xfId="4312"/>
    <cellStyle name="常规 7 4 2 2" xfId="4313"/>
    <cellStyle name="常规 7 4 2 2 2" xfId="4314"/>
    <cellStyle name="常规 7 4 2 2 2 2" xfId="9679"/>
    <cellStyle name="常规 7 4 2 2 2 2 2" xfId="16895"/>
    <cellStyle name="常规 7 4 2 2 2 2 2 2" xfId="35187"/>
    <cellStyle name="常规 7 4 2 2 2 2 3" xfId="28864"/>
    <cellStyle name="常规 7 4 2 2 2 3" xfId="25239"/>
    <cellStyle name="常规 7 4 2 2 3" xfId="4315"/>
    <cellStyle name="常规 7 4 2 2 3 2" xfId="9680"/>
    <cellStyle name="常规 7 4 2 2 3 2 2" xfId="16896"/>
    <cellStyle name="常规 7 4 2 2 3 2 2 2" xfId="35188"/>
    <cellStyle name="常规 7 4 2 2 3 2 3" xfId="28865"/>
    <cellStyle name="常规 7 4 2 2 3 3" xfId="25240"/>
    <cellStyle name="常规 7 4 2 2 4" xfId="4316"/>
    <cellStyle name="常规 7 4 2 2 4 2" xfId="9681"/>
    <cellStyle name="常规 7 4 2 2 4 2 2" xfId="16897"/>
    <cellStyle name="常规 7 4 2 2 4 2 2 2" xfId="35189"/>
    <cellStyle name="常规 7 4 2 2 4 2 3" xfId="28866"/>
    <cellStyle name="常规 7 4 2 2 4 3" xfId="25241"/>
    <cellStyle name="常规 7 4 2 2 5" xfId="9678"/>
    <cellStyle name="常规 7 4 2 2 5 2" xfId="16898"/>
    <cellStyle name="常规 7 4 2 2 5 2 2" xfId="35190"/>
    <cellStyle name="常规 7 4 2 2 5 3" xfId="28863"/>
    <cellStyle name="常规 7 4 2 2 6" xfId="10838"/>
    <cellStyle name="常规 7 4 2 2 6 2" xfId="16899"/>
    <cellStyle name="常规 7 4 2 2 6 2 2" xfId="35191"/>
    <cellStyle name="常规 7 4 2 2 6 3" xfId="21901"/>
    <cellStyle name="常规 7 4 2 2 6 4" xfId="30022"/>
    <cellStyle name="常规 7 4 2 2 7" xfId="16900"/>
    <cellStyle name="常规 7 4 2 2 7 2" xfId="21902"/>
    <cellStyle name="常规 7 4 2 2 7 3" xfId="35192"/>
    <cellStyle name="常规 7 4 2 2 8" xfId="25238"/>
    <cellStyle name="常规 7 4 2 3" xfId="4317"/>
    <cellStyle name="常规 7 4 2 3 2" xfId="9682"/>
    <cellStyle name="常规 7 4 2 3 2 2" xfId="16901"/>
    <cellStyle name="常规 7 4 2 3 2 2 2" xfId="35193"/>
    <cellStyle name="常规 7 4 2 3 2 3" xfId="28867"/>
    <cellStyle name="常规 7 4 2 3 3" xfId="25242"/>
    <cellStyle name="常规 7 4 2 4" xfId="4318"/>
    <cellStyle name="常规 7 4 2 4 2" xfId="9683"/>
    <cellStyle name="常规 7 4 2 4 2 2" xfId="16902"/>
    <cellStyle name="常规 7 4 2 4 2 2 2" xfId="35194"/>
    <cellStyle name="常规 7 4 2 4 2 3" xfId="28868"/>
    <cellStyle name="常规 7 4 2 4 3" xfId="25243"/>
    <cellStyle name="常规 7 4 2 5" xfId="9677"/>
    <cellStyle name="常规 7 4 2 5 2" xfId="16903"/>
    <cellStyle name="常规 7 4 2 5 2 2" xfId="35195"/>
    <cellStyle name="常规 7 4 2 5 3" xfId="28862"/>
    <cellStyle name="常规 7 4 2 6" xfId="10837"/>
    <cellStyle name="常规 7 4 2 6 2" xfId="16904"/>
    <cellStyle name="常规 7 4 2 6 2 2" xfId="35196"/>
    <cellStyle name="常规 7 4 2 6 3" xfId="21903"/>
    <cellStyle name="常规 7 4 2 6 4" xfId="30021"/>
    <cellStyle name="常规 7 4 2 7" xfId="16905"/>
    <cellStyle name="常规 7 4 2 7 2" xfId="21904"/>
    <cellStyle name="常规 7 4 2 7 3" xfId="35197"/>
    <cellStyle name="常规 7 4 2 8" xfId="16906"/>
    <cellStyle name="常规 7 4 2 8 2" xfId="21905"/>
    <cellStyle name="常规 7 4 2 8 3" xfId="35198"/>
    <cellStyle name="常规 7 4 2 9" xfId="25237"/>
    <cellStyle name="常规 7 4 3" xfId="4319"/>
    <cellStyle name="常规 7 4 3 2" xfId="4320"/>
    <cellStyle name="常规 7 4 3 2 2" xfId="4321"/>
    <cellStyle name="常规 7 4 3 2 2 2" xfId="9686"/>
    <cellStyle name="常规 7 4 3 2 2 2 2" xfId="16907"/>
    <cellStyle name="常规 7 4 3 2 2 2 2 2" xfId="35199"/>
    <cellStyle name="常规 7 4 3 2 2 2 3" xfId="28871"/>
    <cellStyle name="常规 7 4 3 2 2 3" xfId="25246"/>
    <cellStyle name="常规 7 4 3 2 3" xfId="4322"/>
    <cellStyle name="常规 7 4 3 2 3 2" xfId="9687"/>
    <cellStyle name="常规 7 4 3 2 3 2 2" xfId="16908"/>
    <cellStyle name="常规 7 4 3 2 3 2 2 2" xfId="35200"/>
    <cellStyle name="常规 7 4 3 2 3 2 3" xfId="28872"/>
    <cellStyle name="常规 7 4 3 2 3 3" xfId="25247"/>
    <cellStyle name="常规 7 4 3 2 4" xfId="4323"/>
    <cellStyle name="常规 7 4 3 2 4 2" xfId="9688"/>
    <cellStyle name="常规 7 4 3 2 4 2 2" xfId="16909"/>
    <cellStyle name="常规 7 4 3 2 4 2 2 2" xfId="35201"/>
    <cellStyle name="常规 7 4 3 2 4 2 3" xfId="28873"/>
    <cellStyle name="常规 7 4 3 2 4 3" xfId="25248"/>
    <cellStyle name="常规 7 4 3 2 5" xfId="9685"/>
    <cellStyle name="常规 7 4 3 2 5 2" xfId="16910"/>
    <cellStyle name="常规 7 4 3 2 5 2 2" xfId="35202"/>
    <cellStyle name="常规 7 4 3 2 5 3" xfId="28870"/>
    <cellStyle name="常规 7 4 3 2 6" xfId="10840"/>
    <cellStyle name="常规 7 4 3 2 6 2" xfId="16911"/>
    <cellStyle name="常规 7 4 3 2 6 2 2" xfId="35203"/>
    <cellStyle name="常规 7 4 3 2 6 3" xfId="21906"/>
    <cellStyle name="常规 7 4 3 2 6 4" xfId="30024"/>
    <cellStyle name="常规 7 4 3 2 7" xfId="16912"/>
    <cellStyle name="常规 7 4 3 2 7 2" xfId="21907"/>
    <cellStyle name="常规 7 4 3 2 7 3" xfId="35204"/>
    <cellStyle name="常规 7 4 3 2 8" xfId="25245"/>
    <cellStyle name="常规 7 4 3 3" xfId="4324"/>
    <cellStyle name="常规 7 4 3 3 2" xfId="9689"/>
    <cellStyle name="常规 7 4 3 3 2 2" xfId="16913"/>
    <cellStyle name="常规 7 4 3 3 2 2 2" xfId="35205"/>
    <cellStyle name="常规 7 4 3 3 2 3" xfId="28874"/>
    <cellStyle name="常规 7 4 3 3 3" xfId="25249"/>
    <cellStyle name="常规 7 4 3 4" xfId="4325"/>
    <cellStyle name="常规 7 4 3 4 2" xfId="9690"/>
    <cellStyle name="常规 7 4 3 4 2 2" xfId="16914"/>
    <cellStyle name="常规 7 4 3 4 2 2 2" xfId="35206"/>
    <cellStyle name="常规 7 4 3 4 2 3" xfId="28875"/>
    <cellStyle name="常规 7 4 3 4 3" xfId="25250"/>
    <cellStyle name="常规 7 4 3 5" xfId="9684"/>
    <cellStyle name="常规 7 4 3 5 2" xfId="16915"/>
    <cellStyle name="常规 7 4 3 5 2 2" xfId="35207"/>
    <cellStyle name="常规 7 4 3 5 3" xfId="28869"/>
    <cellStyle name="常规 7 4 3 6" xfId="10839"/>
    <cellStyle name="常规 7 4 3 6 2" xfId="16916"/>
    <cellStyle name="常规 7 4 3 6 2 2" xfId="35208"/>
    <cellStyle name="常规 7 4 3 6 3" xfId="21908"/>
    <cellStyle name="常规 7 4 3 6 4" xfId="30023"/>
    <cellStyle name="常规 7 4 3 7" xfId="16917"/>
    <cellStyle name="常规 7 4 3 7 2" xfId="21909"/>
    <cellStyle name="常规 7 4 3 7 3" xfId="35209"/>
    <cellStyle name="常规 7 4 3 8" xfId="16918"/>
    <cellStyle name="常规 7 4 3 8 2" xfId="21910"/>
    <cellStyle name="常规 7 4 3 8 3" xfId="35210"/>
    <cellStyle name="常规 7 4 3 9" xfId="25244"/>
    <cellStyle name="常规 7 4 4" xfId="4326"/>
    <cellStyle name="常规 7 4 4 2" xfId="4327"/>
    <cellStyle name="常规 7 4 4 2 2" xfId="4328"/>
    <cellStyle name="常规 7 4 4 2 2 2" xfId="9693"/>
    <cellStyle name="常规 7 4 4 2 2 2 2" xfId="16919"/>
    <cellStyle name="常规 7 4 4 2 2 2 2 2" xfId="35211"/>
    <cellStyle name="常规 7 4 4 2 2 2 3" xfId="28878"/>
    <cellStyle name="常规 7 4 4 2 2 3" xfId="25253"/>
    <cellStyle name="常规 7 4 4 2 3" xfId="4329"/>
    <cellStyle name="常规 7 4 4 2 3 2" xfId="9694"/>
    <cellStyle name="常规 7 4 4 2 3 2 2" xfId="16920"/>
    <cellStyle name="常规 7 4 4 2 3 2 2 2" xfId="35212"/>
    <cellStyle name="常规 7 4 4 2 3 2 3" xfId="28879"/>
    <cellStyle name="常规 7 4 4 2 3 3" xfId="25254"/>
    <cellStyle name="常规 7 4 4 2 4" xfId="4330"/>
    <cellStyle name="常规 7 4 4 2 4 2" xfId="9695"/>
    <cellStyle name="常规 7 4 4 2 4 2 2" xfId="16921"/>
    <cellStyle name="常规 7 4 4 2 4 2 2 2" xfId="35213"/>
    <cellStyle name="常规 7 4 4 2 4 2 3" xfId="28880"/>
    <cellStyle name="常规 7 4 4 2 4 3" xfId="25255"/>
    <cellStyle name="常规 7 4 4 2 5" xfId="9692"/>
    <cellStyle name="常规 7 4 4 2 5 2" xfId="16922"/>
    <cellStyle name="常规 7 4 4 2 5 2 2" xfId="35214"/>
    <cellStyle name="常规 7 4 4 2 5 3" xfId="28877"/>
    <cellStyle name="常规 7 4 4 2 6" xfId="10842"/>
    <cellStyle name="常规 7 4 4 2 6 2" xfId="16923"/>
    <cellStyle name="常规 7 4 4 2 6 2 2" xfId="35215"/>
    <cellStyle name="常规 7 4 4 2 6 3" xfId="21911"/>
    <cellStyle name="常规 7 4 4 2 6 4" xfId="30026"/>
    <cellStyle name="常规 7 4 4 2 7" xfId="16924"/>
    <cellStyle name="常规 7 4 4 2 7 2" xfId="21912"/>
    <cellStyle name="常规 7 4 4 2 7 3" xfId="35216"/>
    <cellStyle name="常规 7 4 4 2 8" xfId="25252"/>
    <cellStyle name="常规 7 4 4 3" xfId="4331"/>
    <cellStyle name="常规 7 4 4 3 2" xfId="9696"/>
    <cellStyle name="常规 7 4 4 3 2 2" xfId="16925"/>
    <cellStyle name="常规 7 4 4 3 2 2 2" xfId="35217"/>
    <cellStyle name="常规 7 4 4 3 2 3" xfId="28881"/>
    <cellStyle name="常规 7 4 4 3 3" xfId="25256"/>
    <cellStyle name="常规 7 4 4 4" xfId="4332"/>
    <cellStyle name="常规 7 4 4 4 2" xfId="9697"/>
    <cellStyle name="常规 7 4 4 4 2 2" xfId="16926"/>
    <cellStyle name="常规 7 4 4 4 2 2 2" xfId="35218"/>
    <cellStyle name="常规 7 4 4 4 2 3" xfId="28882"/>
    <cellStyle name="常规 7 4 4 4 3" xfId="25257"/>
    <cellStyle name="常规 7 4 4 5" xfId="9691"/>
    <cellStyle name="常规 7 4 4 5 2" xfId="16927"/>
    <cellStyle name="常规 7 4 4 5 2 2" xfId="35219"/>
    <cellStyle name="常规 7 4 4 5 3" xfId="28876"/>
    <cellStyle name="常规 7 4 4 6" xfId="10841"/>
    <cellStyle name="常规 7 4 4 6 2" xfId="16928"/>
    <cellStyle name="常规 7 4 4 6 2 2" xfId="35220"/>
    <cellStyle name="常规 7 4 4 6 3" xfId="21913"/>
    <cellStyle name="常规 7 4 4 6 4" xfId="30025"/>
    <cellStyle name="常规 7 4 4 7" xfId="16929"/>
    <cellStyle name="常规 7 4 4 7 2" xfId="21914"/>
    <cellStyle name="常规 7 4 4 7 3" xfId="35221"/>
    <cellStyle name="常规 7 4 4 8" xfId="16930"/>
    <cellStyle name="常规 7 4 4 8 2" xfId="21915"/>
    <cellStyle name="常规 7 4 4 8 3" xfId="35222"/>
    <cellStyle name="常规 7 4 4 9" xfId="25251"/>
    <cellStyle name="常规 7 4 5" xfId="4333"/>
    <cellStyle name="常规 7 4 5 2" xfId="4334"/>
    <cellStyle name="常规 7 4 5 2 2" xfId="9699"/>
    <cellStyle name="常规 7 4 5 2 2 2" xfId="16931"/>
    <cellStyle name="常规 7 4 5 2 2 2 2" xfId="35223"/>
    <cellStyle name="常规 7 4 5 2 2 3" xfId="28884"/>
    <cellStyle name="常规 7 4 5 2 3" xfId="25259"/>
    <cellStyle name="常规 7 4 5 3" xfId="4335"/>
    <cellStyle name="常规 7 4 5 3 2" xfId="9700"/>
    <cellStyle name="常规 7 4 5 3 2 2" xfId="16932"/>
    <cellStyle name="常规 7 4 5 3 2 2 2" xfId="35224"/>
    <cellStyle name="常规 7 4 5 3 2 3" xfId="28885"/>
    <cellStyle name="常规 7 4 5 3 3" xfId="25260"/>
    <cellStyle name="常规 7 4 5 4" xfId="4336"/>
    <cellStyle name="常规 7 4 5 4 2" xfId="9701"/>
    <cellStyle name="常规 7 4 5 4 2 2" xfId="16933"/>
    <cellStyle name="常规 7 4 5 4 2 2 2" xfId="35225"/>
    <cellStyle name="常规 7 4 5 4 2 3" xfId="28886"/>
    <cellStyle name="常规 7 4 5 4 3" xfId="25261"/>
    <cellStyle name="常规 7 4 5 5" xfId="9698"/>
    <cellStyle name="常规 7 4 5 5 2" xfId="16934"/>
    <cellStyle name="常规 7 4 5 5 2 2" xfId="35226"/>
    <cellStyle name="常规 7 4 5 5 3" xfId="28883"/>
    <cellStyle name="常规 7 4 5 6" xfId="10843"/>
    <cellStyle name="常规 7 4 5 6 2" xfId="16935"/>
    <cellStyle name="常规 7 4 5 6 2 2" xfId="35227"/>
    <cellStyle name="常规 7 4 5 6 3" xfId="21916"/>
    <cellStyle name="常规 7 4 5 6 4" xfId="30027"/>
    <cellStyle name="常规 7 4 5 7" xfId="16936"/>
    <cellStyle name="常规 7 4 5 7 2" xfId="21917"/>
    <cellStyle name="常规 7 4 5 7 3" xfId="35228"/>
    <cellStyle name="常规 7 4 5 8" xfId="25258"/>
    <cellStyle name="常规 7 4 6" xfId="4337"/>
    <cellStyle name="常规 7 4 6 2" xfId="9702"/>
    <cellStyle name="常规 7 4 6 2 2" xfId="16937"/>
    <cellStyle name="常规 7 4 6 2 2 2" xfId="35229"/>
    <cellStyle name="常规 7 4 6 2 3" xfId="28887"/>
    <cellStyle name="常规 7 4 6 3" xfId="25262"/>
    <cellStyle name="常规 7 4 7" xfId="4338"/>
    <cellStyle name="常规 7 4 7 2" xfId="9703"/>
    <cellStyle name="常规 7 4 7 2 2" xfId="16938"/>
    <cellStyle name="常规 7 4 7 2 2 2" xfId="35230"/>
    <cellStyle name="常规 7 4 7 2 3" xfId="28888"/>
    <cellStyle name="常规 7 4 7 3" xfId="25263"/>
    <cellStyle name="常规 7 4 8" xfId="9676"/>
    <cellStyle name="常规 7 4 8 2" xfId="16939"/>
    <cellStyle name="常规 7 4 8 2 2" xfId="35231"/>
    <cellStyle name="常规 7 4 8 3" xfId="28861"/>
    <cellStyle name="常规 7 4 9" xfId="10836"/>
    <cellStyle name="常规 7 4 9 2" xfId="16940"/>
    <cellStyle name="常规 7 4 9 2 2" xfId="35232"/>
    <cellStyle name="常规 7 4 9 3" xfId="21918"/>
    <cellStyle name="常规 7 4 9 4" xfId="30020"/>
    <cellStyle name="常规 7 5" xfId="4339"/>
    <cellStyle name="常规 7 5 10" xfId="16941"/>
    <cellStyle name="常规 7 5 10 2" xfId="21919"/>
    <cellStyle name="常规 7 5 10 3" xfId="35233"/>
    <cellStyle name="常规 7 5 11" xfId="16942"/>
    <cellStyle name="常规 7 5 11 2" xfId="21920"/>
    <cellStyle name="常规 7 5 11 3" xfId="35234"/>
    <cellStyle name="常规 7 5 12" xfId="25264"/>
    <cellStyle name="常规 7 5 2" xfId="4340"/>
    <cellStyle name="常规 7 5 2 2" xfId="4341"/>
    <cellStyle name="常规 7 5 2 2 2" xfId="4342"/>
    <cellStyle name="常规 7 5 2 2 2 2" xfId="9707"/>
    <cellStyle name="常规 7 5 2 2 2 2 2" xfId="16943"/>
    <cellStyle name="常规 7 5 2 2 2 2 2 2" xfId="35235"/>
    <cellStyle name="常规 7 5 2 2 2 2 3" xfId="28892"/>
    <cellStyle name="常规 7 5 2 2 2 3" xfId="25267"/>
    <cellStyle name="常规 7 5 2 2 3" xfId="4343"/>
    <cellStyle name="常规 7 5 2 2 3 2" xfId="9708"/>
    <cellStyle name="常规 7 5 2 2 3 2 2" xfId="16944"/>
    <cellStyle name="常规 7 5 2 2 3 2 2 2" xfId="35236"/>
    <cellStyle name="常规 7 5 2 2 3 2 3" xfId="28893"/>
    <cellStyle name="常规 7 5 2 2 3 3" xfId="25268"/>
    <cellStyle name="常规 7 5 2 2 4" xfId="4344"/>
    <cellStyle name="常规 7 5 2 2 4 2" xfId="9709"/>
    <cellStyle name="常规 7 5 2 2 4 2 2" xfId="16945"/>
    <cellStyle name="常规 7 5 2 2 4 2 2 2" xfId="35237"/>
    <cellStyle name="常规 7 5 2 2 4 2 3" xfId="28894"/>
    <cellStyle name="常规 7 5 2 2 4 3" xfId="25269"/>
    <cellStyle name="常规 7 5 2 2 5" xfId="9706"/>
    <cellStyle name="常规 7 5 2 2 5 2" xfId="16946"/>
    <cellStyle name="常规 7 5 2 2 5 2 2" xfId="35238"/>
    <cellStyle name="常规 7 5 2 2 5 3" xfId="28891"/>
    <cellStyle name="常规 7 5 2 2 6" xfId="10846"/>
    <cellStyle name="常规 7 5 2 2 6 2" xfId="16947"/>
    <cellStyle name="常规 7 5 2 2 6 2 2" xfId="35239"/>
    <cellStyle name="常规 7 5 2 2 6 3" xfId="21921"/>
    <cellStyle name="常规 7 5 2 2 6 4" xfId="30030"/>
    <cellStyle name="常规 7 5 2 2 7" xfId="16948"/>
    <cellStyle name="常规 7 5 2 2 7 2" xfId="21922"/>
    <cellStyle name="常规 7 5 2 2 7 3" xfId="35240"/>
    <cellStyle name="常规 7 5 2 2 8" xfId="25266"/>
    <cellStyle name="常规 7 5 2 3" xfId="4345"/>
    <cellStyle name="常规 7 5 2 3 2" xfId="9710"/>
    <cellStyle name="常规 7 5 2 3 2 2" xfId="16949"/>
    <cellStyle name="常规 7 5 2 3 2 2 2" xfId="35241"/>
    <cellStyle name="常规 7 5 2 3 2 3" xfId="28895"/>
    <cellStyle name="常规 7 5 2 3 3" xfId="25270"/>
    <cellStyle name="常规 7 5 2 4" xfId="4346"/>
    <cellStyle name="常规 7 5 2 4 2" xfId="9711"/>
    <cellStyle name="常规 7 5 2 4 2 2" xfId="16950"/>
    <cellStyle name="常规 7 5 2 4 2 2 2" xfId="35242"/>
    <cellStyle name="常规 7 5 2 4 2 3" xfId="28896"/>
    <cellStyle name="常规 7 5 2 4 3" xfId="25271"/>
    <cellStyle name="常规 7 5 2 5" xfId="9705"/>
    <cellStyle name="常规 7 5 2 5 2" xfId="16951"/>
    <cellStyle name="常规 7 5 2 5 2 2" xfId="35243"/>
    <cellStyle name="常规 7 5 2 5 3" xfId="28890"/>
    <cellStyle name="常规 7 5 2 6" xfId="10845"/>
    <cellStyle name="常规 7 5 2 6 2" xfId="16952"/>
    <cellStyle name="常规 7 5 2 6 2 2" xfId="35244"/>
    <cellStyle name="常规 7 5 2 6 3" xfId="21923"/>
    <cellStyle name="常规 7 5 2 6 4" xfId="30029"/>
    <cellStyle name="常规 7 5 2 7" xfId="16953"/>
    <cellStyle name="常规 7 5 2 7 2" xfId="21924"/>
    <cellStyle name="常规 7 5 2 7 3" xfId="35245"/>
    <cellStyle name="常规 7 5 2 8" xfId="16954"/>
    <cellStyle name="常规 7 5 2 8 2" xfId="21925"/>
    <cellStyle name="常规 7 5 2 8 3" xfId="35246"/>
    <cellStyle name="常规 7 5 2 9" xfId="25265"/>
    <cellStyle name="常规 7 5 3" xfId="4347"/>
    <cellStyle name="常规 7 5 3 2" xfId="4348"/>
    <cellStyle name="常规 7 5 3 2 2" xfId="4349"/>
    <cellStyle name="常规 7 5 3 2 2 2" xfId="9714"/>
    <cellStyle name="常规 7 5 3 2 2 2 2" xfId="16955"/>
    <cellStyle name="常规 7 5 3 2 2 2 2 2" xfId="35247"/>
    <cellStyle name="常规 7 5 3 2 2 2 3" xfId="28899"/>
    <cellStyle name="常规 7 5 3 2 2 3" xfId="25274"/>
    <cellStyle name="常规 7 5 3 2 3" xfId="4350"/>
    <cellStyle name="常规 7 5 3 2 3 2" xfId="9715"/>
    <cellStyle name="常规 7 5 3 2 3 2 2" xfId="16956"/>
    <cellStyle name="常规 7 5 3 2 3 2 2 2" xfId="35248"/>
    <cellStyle name="常规 7 5 3 2 3 2 3" xfId="28900"/>
    <cellStyle name="常规 7 5 3 2 3 3" xfId="25275"/>
    <cellStyle name="常规 7 5 3 2 4" xfId="4351"/>
    <cellStyle name="常规 7 5 3 2 4 2" xfId="9716"/>
    <cellStyle name="常规 7 5 3 2 4 2 2" xfId="16957"/>
    <cellStyle name="常规 7 5 3 2 4 2 2 2" xfId="35249"/>
    <cellStyle name="常规 7 5 3 2 4 2 3" xfId="28901"/>
    <cellStyle name="常规 7 5 3 2 4 3" xfId="25276"/>
    <cellStyle name="常规 7 5 3 2 5" xfId="9713"/>
    <cellStyle name="常规 7 5 3 2 5 2" xfId="16958"/>
    <cellStyle name="常规 7 5 3 2 5 2 2" xfId="35250"/>
    <cellStyle name="常规 7 5 3 2 5 3" xfId="28898"/>
    <cellStyle name="常规 7 5 3 2 6" xfId="10848"/>
    <cellStyle name="常规 7 5 3 2 6 2" xfId="16959"/>
    <cellStyle name="常规 7 5 3 2 6 2 2" xfId="35251"/>
    <cellStyle name="常规 7 5 3 2 6 3" xfId="21926"/>
    <cellStyle name="常规 7 5 3 2 6 4" xfId="30032"/>
    <cellStyle name="常规 7 5 3 2 7" xfId="16960"/>
    <cellStyle name="常规 7 5 3 2 7 2" xfId="21927"/>
    <cellStyle name="常规 7 5 3 2 7 3" xfId="35252"/>
    <cellStyle name="常规 7 5 3 2 8" xfId="25273"/>
    <cellStyle name="常规 7 5 3 3" xfId="4352"/>
    <cellStyle name="常规 7 5 3 3 2" xfId="9717"/>
    <cellStyle name="常规 7 5 3 3 2 2" xfId="16961"/>
    <cellStyle name="常规 7 5 3 3 2 2 2" xfId="35253"/>
    <cellStyle name="常规 7 5 3 3 2 3" xfId="28902"/>
    <cellStyle name="常规 7 5 3 3 3" xfId="25277"/>
    <cellStyle name="常规 7 5 3 4" xfId="4353"/>
    <cellStyle name="常规 7 5 3 4 2" xfId="9718"/>
    <cellStyle name="常规 7 5 3 4 2 2" xfId="16962"/>
    <cellStyle name="常规 7 5 3 4 2 2 2" xfId="35254"/>
    <cellStyle name="常规 7 5 3 4 2 3" xfId="28903"/>
    <cellStyle name="常规 7 5 3 4 3" xfId="25278"/>
    <cellStyle name="常规 7 5 3 5" xfId="9712"/>
    <cellStyle name="常规 7 5 3 5 2" xfId="16963"/>
    <cellStyle name="常规 7 5 3 5 2 2" xfId="35255"/>
    <cellStyle name="常规 7 5 3 5 3" xfId="28897"/>
    <cellStyle name="常规 7 5 3 6" xfId="10847"/>
    <cellStyle name="常规 7 5 3 6 2" xfId="16964"/>
    <cellStyle name="常规 7 5 3 6 2 2" xfId="35256"/>
    <cellStyle name="常规 7 5 3 6 3" xfId="21928"/>
    <cellStyle name="常规 7 5 3 6 4" xfId="30031"/>
    <cellStyle name="常规 7 5 3 7" xfId="16965"/>
    <cellStyle name="常规 7 5 3 7 2" xfId="21929"/>
    <cellStyle name="常规 7 5 3 7 3" xfId="35257"/>
    <cellStyle name="常规 7 5 3 8" xfId="16966"/>
    <cellStyle name="常规 7 5 3 8 2" xfId="21930"/>
    <cellStyle name="常规 7 5 3 8 3" xfId="35258"/>
    <cellStyle name="常规 7 5 3 9" xfId="25272"/>
    <cellStyle name="常规 7 5 4" xfId="4354"/>
    <cellStyle name="常规 7 5 4 2" xfId="4355"/>
    <cellStyle name="常规 7 5 4 2 2" xfId="4356"/>
    <cellStyle name="常规 7 5 4 2 2 2" xfId="9721"/>
    <cellStyle name="常规 7 5 4 2 2 2 2" xfId="16967"/>
    <cellStyle name="常规 7 5 4 2 2 2 2 2" xfId="35259"/>
    <cellStyle name="常规 7 5 4 2 2 2 3" xfId="28906"/>
    <cellStyle name="常规 7 5 4 2 2 3" xfId="25281"/>
    <cellStyle name="常规 7 5 4 2 3" xfId="4357"/>
    <cellStyle name="常规 7 5 4 2 3 2" xfId="9722"/>
    <cellStyle name="常规 7 5 4 2 3 2 2" xfId="16968"/>
    <cellStyle name="常规 7 5 4 2 3 2 2 2" xfId="35260"/>
    <cellStyle name="常规 7 5 4 2 3 2 3" xfId="28907"/>
    <cellStyle name="常规 7 5 4 2 3 3" xfId="25282"/>
    <cellStyle name="常规 7 5 4 2 4" xfId="4358"/>
    <cellStyle name="常规 7 5 4 2 4 2" xfId="9723"/>
    <cellStyle name="常规 7 5 4 2 4 2 2" xfId="16969"/>
    <cellStyle name="常规 7 5 4 2 4 2 2 2" xfId="35261"/>
    <cellStyle name="常规 7 5 4 2 4 2 3" xfId="28908"/>
    <cellStyle name="常规 7 5 4 2 4 3" xfId="25283"/>
    <cellStyle name="常规 7 5 4 2 5" xfId="9720"/>
    <cellStyle name="常规 7 5 4 2 5 2" xfId="16970"/>
    <cellStyle name="常规 7 5 4 2 5 2 2" xfId="35262"/>
    <cellStyle name="常规 7 5 4 2 5 3" xfId="28905"/>
    <cellStyle name="常规 7 5 4 2 6" xfId="10850"/>
    <cellStyle name="常规 7 5 4 2 6 2" xfId="16971"/>
    <cellStyle name="常规 7 5 4 2 6 2 2" xfId="35263"/>
    <cellStyle name="常规 7 5 4 2 6 3" xfId="21931"/>
    <cellStyle name="常规 7 5 4 2 6 4" xfId="30034"/>
    <cellStyle name="常规 7 5 4 2 7" xfId="16972"/>
    <cellStyle name="常规 7 5 4 2 7 2" xfId="21932"/>
    <cellStyle name="常规 7 5 4 2 7 3" xfId="35264"/>
    <cellStyle name="常规 7 5 4 2 8" xfId="25280"/>
    <cellStyle name="常规 7 5 4 3" xfId="4359"/>
    <cellStyle name="常规 7 5 4 3 2" xfId="9724"/>
    <cellStyle name="常规 7 5 4 3 2 2" xfId="16973"/>
    <cellStyle name="常规 7 5 4 3 2 2 2" xfId="35265"/>
    <cellStyle name="常规 7 5 4 3 2 3" xfId="28909"/>
    <cellStyle name="常规 7 5 4 3 3" xfId="25284"/>
    <cellStyle name="常规 7 5 4 4" xfId="4360"/>
    <cellStyle name="常规 7 5 4 4 2" xfId="9725"/>
    <cellStyle name="常规 7 5 4 4 2 2" xfId="16974"/>
    <cellStyle name="常规 7 5 4 4 2 2 2" xfId="35266"/>
    <cellStyle name="常规 7 5 4 4 2 3" xfId="28910"/>
    <cellStyle name="常规 7 5 4 4 3" xfId="25285"/>
    <cellStyle name="常规 7 5 4 5" xfId="9719"/>
    <cellStyle name="常规 7 5 4 5 2" xfId="16975"/>
    <cellStyle name="常规 7 5 4 5 2 2" xfId="35267"/>
    <cellStyle name="常规 7 5 4 5 3" xfId="28904"/>
    <cellStyle name="常规 7 5 4 6" xfId="10849"/>
    <cellStyle name="常规 7 5 4 6 2" xfId="16976"/>
    <cellStyle name="常规 7 5 4 6 2 2" xfId="35268"/>
    <cellStyle name="常规 7 5 4 6 3" xfId="21933"/>
    <cellStyle name="常规 7 5 4 6 4" xfId="30033"/>
    <cellStyle name="常规 7 5 4 7" xfId="16977"/>
    <cellStyle name="常规 7 5 4 7 2" xfId="21934"/>
    <cellStyle name="常规 7 5 4 7 3" xfId="35269"/>
    <cellStyle name="常规 7 5 4 8" xfId="16978"/>
    <cellStyle name="常规 7 5 4 8 2" xfId="21935"/>
    <cellStyle name="常规 7 5 4 8 3" xfId="35270"/>
    <cellStyle name="常规 7 5 4 9" xfId="25279"/>
    <cellStyle name="常规 7 5 5" xfId="4361"/>
    <cellStyle name="常规 7 5 5 2" xfId="4362"/>
    <cellStyle name="常规 7 5 5 2 2" xfId="9727"/>
    <cellStyle name="常规 7 5 5 2 2 2" xfId="16979"/>
    <cellStyle name="常规 7 5 5 2 2 2 2" xfId="35271"/>
    <cellStyle name="常规 7 5 5 2 2 3" xfId="28912"/>
    <cellStyle name="常规 7 5 5 2 3" xfId="25287"/>
    <cellStyle name="常规 7 5 5 3" xfId="4363"/>
    <cellStyle name="常规 7 5 5 3 2" xfId="9728"/>
    <cellStyle name="常规 7 5 5 3 2 2" xfId="16980"/>
    <cellStyle name="常规 7 5 5 3 2 2 2" xfId="35272"/>
    <cellStyle name="常规 7 5 5 3 2 3" xfId="28913"/>
    <cellStyle name="常规 7 5 5 3 3" xfId="25288"/>
    <cellStyle name="常规 7 5 5 4" xfId="4364"/>
    <cellStyle name="常规 7 5 5 4 2" xfId="9729"/>
    <cellStyle name="常规 7 5 5 4 2 2" xfId="16981"/>
    <cellStyle name="常规 7 5 5 4 2 2 2" xfId="35273"/>
    <cellStyle name="常规 7 5 5 4 2 3" xfId="28914"/>
    <cellStyle name="常规 7 5 5 4 3" xfId="25289"/>
    <cellStyle name="常规 7 5 5 5" xfId="9726"/>
    <cellStyle name="常规 7 5 5 5 2" xfId="16982"/>
    <cellStyle name="常规 7 5 5 5 2 2" xfId="35274"/>
    <cellStyle name="常规 7 5 5 5 3" xfId="28911"/>
    <cellStyle name="常规 7 5 5 6" xfId="10851"/>
    <cellStyle name="常规 7 5 5 6 2" xfId="16983"/>
    <cellStyle name="常规 7 5 5 6 2 2" xfId="35275"/>
    <cellStyle name="常规 7 5 5 6 3" xfId="21936"/>
    <cellStyle name="常规 7 5 5 6 4" xfId="30035"/>
    <cellStyle name="常规 7 5 5 7" xfId="16984"/>
    <cellStyle name="常规 7 5 5 7 2" xfId="21937"/>
    <cellStyle name="常规 7 5 5 7 3" xfId="35276"/>
    <cellStyle name="常规 7 5 5 8" xfId="25286"/>
    <cellStyle name="常规 7 5 6" xfId="4365"/>
    <cellStyle name="常规 7 5 6 2" xfId="9730"/>
    <cellStyle name="常规 7 5 6 2 2" xfId="16985"/>
    <cellStyle name="常规 7 5 6 2 2 2" xfId="35277"/>
    <cellStyle name="常规 7 5 6 2 3" xfId="28915"/>
    <cellStyle name="常规 7 5 6 3" xfId="25290"/>
    <cellStyle name="常规 7 5 7" xfId="4366"/>
    <cellStyle name="常规 7 5 7 2" xfId="9731"/>
    <cellStyle name="常规 7 5 7 2 2" xfId="16986"/>
    <cellStyle name="常规 7 5 7 2 2 2" xfId="35278"/>
    <cellStyle name="常规 7 5 7 2 3" xfId="28916"/>
    <cellStyle name="常规 7 5 7 3" xfId="25291"/>
    <cellStyle name="常规 7 5 8" xfId="9704"/>
    <cellStyle name="常规 7 5 8 2" xfId="16987"/>
    <cellStyle name="常规 7 5 8 2 2" xfId="35279"/>
    <cellStyle name="常规 7 5 8 3" xfId="28889"/>
    <cellStyle name="常规 7 5 9" xfId="10844"/>
    <cellStyle name="常规 7 5 9 2" xfId="16988"/>
    <cellStyle name="常规 7 5 9 2 2" xfId="35280"/>
    <cellStyle name="常规 7 5 9 3" xfId="21938"/>
    <cellStyle name="常规 7 5 9 4" xfId="30028"/>
    <cellStyle name="常规 7 6" xfId="4367"/>
    <cellStyle name="常规 7 6 10" xfId="16989"/>
    <cellStyle name="常规 7 6 10 2" xfId="21939"/>
    <cellStyle name="常规 7 6 10 3" xfId="35281"/>
    <cellStyle name="常规 7 6 11" xfId="16990"/>
    <cellStyle name="常规 7 6 11 2" xfId="21940"/>
    <cellStyle name="常规 7 6 11 3" xfId="35282"/>
    <cellStyle name="常规 7 6 12" xfId="25292"/>
    <cellStyle name="常规 7 6 2" xfId="4368"/>
    <cellStyle name="常规 7 6 2 2" xfId="4369"/>
    <cellStyle name="常规 7 6 2 2 2" xfId="4370"/>
    <cellStyle name="常规 7 6 2 2 2 2" xfId="9735"/>
    <cellStyle name="常规 7 6 2 2 2 2 2" xfId="16991"/>
    <cellStyle name="常规 7 6 2 2 2 2 2 2" xfId="35283"/>
    <cellStyle name="常规 7 6 2 2 2 2 3" xfId="28920"/>
    <cellStyle name="常规 7 6 2 2 2 3" xfId="25295"/>
    <cellStyle name="常规 7 6 2 2 3" xfId="4371"/>
    <cellStyle name="常规 7 6 2 2 3 2" xfId="9736"/>
    <cellStyle name="常规 7 6 2 2 3 2 2" xfId="16992"/>
    <cellStyle name="常规 7 6 2 2 3 2 2 2" xfId="35284"/>
    <cellStyle name="常规 7 6 2 2 3 2 3" xfId="28921"/>
    <cellStyle name="常规 7 6 2 2 3 3" xfId="25296"/>
    <cellStyle name="常规 7 6 2 2 4" xfId="4372"/>
    <cellStyle name="常规 7 6 2 2 4 2" xfId="9737"/>
    <cellStyle name="常规 7 6 2 2 4 2 2" xfId="16993"/>
    <cellStyle name="常规 7 6 2 2 4 2 2 2" xfId="35285"/>
    <cellStyle name="常规 7 6 2 2 4 2 3" xfId="28922"/>
    <cellStyle name="常规 7 6 2 2 4 3" xfId="25297"/>
    <cellStyle name="常规 7 6 2 2 5" xfId="9734"/>
    <cellStyle name="常规 7 6 2 2 5 2" xfId="16994"/>
    <cellStyle name="常规 7 6 2 2 5 2 2" xfId="35286"/>
    <cellStyle name="常规 7 6 2 2 5 3" xfId="28919"/>
    <cellStyle name="常规 7 6 2 2 6" xfId="10854"/>
    <cellStyle name="常规 7 6 2 2 6 2" xfId="16995"/>
    <cellStyle name="常规 7 6 2 2 6 2 2" xfId="35287"/>
    <cellStyle name="常规 7 6 2 2 6 3" xfId="21941"/>
    <cellStyle name="常规 7 6 2 2 6 4" xfId="30038"/>
    <cellStyle name="常规 7 6 2 2 7" xfId="16996"/>
    <cellStyle name="常规 7 6 2 2 7 2" xfId="21942"/>
    <cellStyle name="常规 7 6 2 2 7 3" xfId="35288"/>
    <cellStyle name="常规 7 6 2 2 8" xfId="25294"/>
    <cellStyle name="常规 7 6 2 3" xfId="4373"/>
    <cellStyle name="常规 7 6 2 3 2" xfId="9738"/>
    <cellStyle name="常规 7 6 2 3 2 2" xfId="16997"/>
    <cellStyle name="常规 7 6 2 3 2 2 2" xfId="35289"/>
    <cellStyle name="常规 7 6 2 3 2 3" xfId="28923"/>
    <cellStyle name="常规 7 6 2 3 3" xfId="25298"/>
    <cellStyle name="常规 7 6 2 4" xfId="4374"/>
    <cellStyle name="常规 7 6 2 4 2" xfId="9739"/>
    <cellStyle name="常规 7 6 2 4 2 2" xfId="16998"/>
    <cellStyle name="常规 7 6 2 4 2 2 2" xfId="35290"/>
    <cellStyle name="常规 7 6 2 4 2 3" xfId="28924"/>
    <cellStyle name="常规 7 6 2 4 3" xfId="25299"/>
    <cellStyle name="常规 7 6 2 5" xfId="9733"/>
    <cellStyle name="常规 7 6 2 5 2" xfId="16999"/>
    <cellStyle name="常规 7 6 2 5 2 2" xfId="35291"/>
    <cellStyle name="常规 7 6 2 5 3" xfId="28918"/>
    <cellStyle name="常规 7 6 2 6" xfId="10853"/>
    <cellStyle name="常规 7 6 2 6 2" xfId="17000"/>
    <cellStyle name="常规 7 6 2 6 2 2" xfId="35292"/>
    <cellStyle name="常规 7 6 2 6 3" xfId="21943"/>
    <cellStyle name="常规 7 6 2 6 4" xfId="30037"/>
    <cellStyle name="常规 7 6 2 7" xfId="17001"/>
    <cellStyle name="常规 7 6 2 7 2" xfId="21944"/>
    <cellStyle name="常规 7 6 2 7 3" xfId="35293"/>
    <cellStyle name="常规 7 6 2 8" xfId="17002"/>
    <cellStyle name="常规 7 6 2 8 2" xfId="21945"/>
    <cellStyle name="常规 7 6 2 8 3" xfId="35294"/>
    <cellStyle name="常规 7 6 2 9" xfId="25293"/>
    <cellStyle name="常规 7 6 3" xfId="4375"/>
    <cellStyle name="常规 7 6 3 2" xfId="4376"/>
    <cellStyle name="常规 7 6 3 2 2" xfId="4377"/>
    <cellStyle name="常规 7 6 3 2 2 2" xfId="9742"/>
    <cellStyle name="常规 7 6 3 2 2 2 2" xfId="17003"/>
    <cellStyle name="常规 7 6 3 2 2 2 2 2" xfId="35295"/>
    <cellStyle name="常规 7 6 3 2 2 2 3" xfId="28927"/>
    <cellStyle name="常规 7 6 3 2 2 3" xfId="25302"/>
    <cellStyle name="常规 7 6 3 2 3" xfId="4378"/>
    <cellStyle name="常规 7 6 3 2 3 2" xfId="9743"/>
    <cellStyle name="常规 7 6 3 2 3 2 2" xfId="17004"/>
    <cellStyle name="常规 7 6 3 2 3 2 2 2" xfId="35296"/>
    <cellStyle name="常规 7 6 3 2 3 2 3" xfId="28928"/>
    <cellStyle name="常规 7 6 3 2 3 3" xfId="25303"/>
    <cellStyle name="常规 7 6 3 2 4" xfId="4379"/>
    <cellStyle name="常规 7 6 3 2 4 2" xfId="9744"/>
    <cellStyle name="常规 7 6 3 2 4 2 2" xfId="17005"/>
    <cellStyle name="常规 7 6 3 2 4 2 2 2" xfId="35297"/>
    <cellStyle name="常规 7 6 3 2 4 2 3" xfId="28929"/>
    <cellStyle name="常规 7 6 3 2 4 3" xfId="25304"/>
    <cellStyle name="常规 7 6 3 2 5" xfId="9741"/>
    <cellStyle name="常规 7 6 3 2 5 2" xfId="17006"/>
    <cellStyle name="常规 7 6 3 2 5 2 2" xfId="35298"/>
    <cellStyle name="常规 7 6 3 2 5 3" xfId="28926"/>
    <cellStyle name="常规 7 6 3 2 6" xfId="10856"/>
    <cellStyle name="常规 7 6 3 2 6 2" xfId="17007"/>
    <cellStyle name="常规 7 6 3 2 6 2 2" xfId="35299"/>
    <cellStyle name="常规 7 6 3 2 6 3" xfId="21946"/>
    <cellStyle name="常规 7 6 3 2 6 4" xfId="30040"/>
    <cellStyle name="常规 7 6 3 2 7" xfId="17008"/>
    <cellStyle name="常规 7 6 3 2 7 2" xfId="21947"/>
    <cellStyle name="常规 7 6 3 2 7 3" xfId="35300"/>
    <cellStyle name="常规 7 6 3 2 8" xfId="25301"/>
    <cellStyle name="常规 7 6 3 3" xfId="4380"/>
    <cellStyle name="常规 7 6 3 3 2" xfId="9745"/>
    <cellStyle name="常规 7 6 3 3 2 2" xfId="17009"/>
    <cellStyle name="常规 7 6 3 3 2 2 2" xfId="35301"/>
    <cellStyle name="常规 7 6 3 3 2 3" xfId="28930"/>
    <cellStyle name="常规 7 6 3 3 3" xfId="25305"/>
    <cellStyle name="常规 7 6 3 4" xfId="4381"/>
    <cellStyle name="常规 7 6 3 4 2" xfId="9746"/>
    <cellStyle name="常规 7 6 3 4 2 2" xfId="17010"/>
    <cellStyle name="常规 7 6 3 4 2 2 2" xfId="35302"/>
    <cellStyle name="常规 7 6 3 4 2 3" xfId="28931"/>
    <cellStyle name="常规 7 6 3 4 3" xfId="25306"/>
    <cellStyle name="常规 7 6 3 5" xfId="9740"/>
    <cellStyle name="常规 7 6 3 5 2" xfId="17011"/>
    <cellStyle name="常规 7 6 3 5 2 2" xfId="35303"/>
    <cellStyle name="常规 7 6 3 5 3" xfId="28925"/>
    <cellStyle name="常规 7 6 3 6" xfId="10855"/>
    <cellStyle name="常规 7 6 3 6 2" xfId="17012"/>
    <cellStyle name="常规 7 6 3 6 2 2" xfId="35304"/>
    <cellStyle name="常规 7 6 3 6 3" xfId="21948"/>
    <cellStyle name="常规 7 6 3 6 4" xfId="30039"/>
    <cellStyle name="常规 7 6 3 7" xfId="17013"/>
    <cellStyle name="常规 7 6 3 7 2" xfId="21949"/>
    <cellStyle name="常规 7 6 3 7 3" xfId="35305"/>
    <cellStyle name="常规 7 6 3 8" xfId="17014"/>
    <cellStyle name="常规 7 6 3 8 2" xfId="21950"/>
    <cellStyle name="常规 7 6 3 8 3" xfId="35306"/>
    <cellStyle name="常规 7 6 3 9" xfId="25300"/>
    <cellStyle name="常规 7 6 4" xfId="4382"/>
    <cellStyle name="常规 7 6 4 2" xfId="4383"/>
    <cellStyle name="常规 7 6 4 2 2" xfId="4384"/>
    <cellStyle name="常规 7 6 4 2 2 2" xfId="9749"/>
    <cellStyle name="常规 7 6 4 2 2 2 2" xfId="17015"/>
    <cellStyle name="常规 7 6 4 2 2 2 2 2" xfId="35307"/>
    <cellStyle name="常规 7 6 4 2 2 2 3" xfId="28934"/>
    <cellStyle name="常规 7 6 4 2 2 3" xfId="25309"/>
    <cellStyle name="常规 7 6 4 2 3" xfId="4385"/>
    <cellStyle name="常规 7 6 4 2 3 2" xfId="9750"/>
    <cellStyle name="常规 7 6 4 2 3 2 2" xfId="17016"/>
    <cellStyle name="常规 7 6 4 2 3 2 2 2" xfId="35308"/>
    <cellStyle name="常规 7 6 4 2 3 2 3" xfId="28935"/>
    <cellStyle name="常规 7 6 4 2 3 3" xfId="25310"/>
    <cellStyle name="常规 7 6 4 2 4" xfId="4386"/>
    <cellStyle name="常规 7 6 4 2 4 2" xfId="9751"/>
    <cellStyle name="常规 7 6 4 2 4 2 2" xfId="17017"/>
    <cellStyle name="常规 7 6 4 2 4 2 2 2" xfId="35309"/>
    <cellStyle name="常规 7 6 4 2 4 2 3" xfId="28936"/>
    <cellStyle name="常规 7 6 4 2 4 3" xfId="25311"/>
    <cellStyle name="常规 7 6 4 2 5" xfId="9748"/>
    <cellStyle name="常规 7 6 4 2 5 2" xfId="17018"/>
    <cellStyle name="常规 7 6 4 2 5 2 2" xfId="35310"/>
    <cellStyle name="常规 7 6 4 2 5 3" xfId="28933"/>
    <cellStyle name="常规 7 6 4 2 6" xfId="10858"/>
    <cellStyle name="常规 7 6 4 2 6 2" xfId="17019"/>
    <cellStyle name="常规 7 6 4 2 6 2 2" xfId="35311"/>
    <cellStyle name="常规 7 6 4 2 6 3" xfId="21951"/>
    <cellStyle name="常规 7 6 4 2 6 4" xfId="30042"/>
    <cellStyle name="常规 7 6 4 2 7" xfId="17020"/>
    <cellStyle name="常规 7 6 4 2 7 2" xfId="21952"/>
    <cellStyle name="常规 7 6 4 2 7 3" xfId="35312"/>
    <cellStyle name="常规 7 6 4 2 8" xfId="25308"/>
    <cellStyle name="常规 7 6 4 3" xfId="4387"/>
    <cellStyle name="常规 7 6 4 3 2" xfId="9752"/>
    <cellStyle name="常规 7 6 4 3 2 2" xfId="17021"/>
    <cellStyle name="常规 7 6 4 3 2 2 2" xfId="35313"/>
    <cellStyle name="常规 7 6 4 3 2 3" xfId="28937"/>
    <cellStyle name="常规 7 6 4 3 3" xfId="25312"/>
    <cellStyle name="常规 7 6 4 4" xfId="4388"/>
    <cellStyle name="常规 7 6 4 4 2" xfId="9753"/>
    <cellStyle name="常规 7 6 4 4 2 2" xfId="17022"/>
    <cellStyle name="常规 7 6 4 4 2 2 2" xfId="35314"/>
    <cellStyle name="常规 7 6 4 4 2 3" xfId="28938"/>
    <cellStyle name="常规 7 6 4 4 3" xfId="25313"/>
    <cellStyle name="常规 7 6 4 5" xfId="9747"/>
    <cellStyle name="常规 7 6 4 5 2" xfId="17023"/>
    <cellStyle name="常规 7 6 4 5 2 2" xfId="35315"/>
    <cellStyle name="常规 7 6 4 5 3" xfId="28932"/>
    <cellStyle name="常规 7 6 4 6" xfId="10857"/>
    <cellStyle name="常规 7 6 4 6 2" xfId="17024"/>
    <cellStyle name="常规 7 6 4 6 2 2" xfId="35316"/>
    <cellStyle name="常规 7 6 4 6 3" xfId="21953"/>
    <cellStyle name="常规 7 6 4 6 4" xfId="30041"/>
    <cellStyle name="常规 7 6 4 7" xfId="17025"/>
    <cellStyle name="常规 7 6 4 7 2" xfId="21954"/>
    <cellStyle name="常规 7 6 4 7 3" xfId="35317"/>
    <cellStyle name="常规 7 6 4 8" xfId="17026"/>
    <cellStyle name="常规 7 6 4 8 2" xfId="21955"/>
    <cellStyle name="常规 7 6 4 8 3" xfId="35318"/>
    <cellStyle name="常规 7 6 4 9" xfId="25307"/>
    <cellStyle name="常规 7 6 5" xfId="4389"/>
    <cellStyle name="常规 7 6 5 2" xfId="4390"/>
    <cellStyle name="常规 7 6 5 2 2" xfId="9755"/>
    <cellStyle name="常规 7 6 5 2 2 2" xfId="17027"/>
    <cellStyle name="常规 7 6 5 2 2 2 2" xfId="35319"/>
    <cellStyle name="常规 7 6 5 2 2 3" xfId="28940"/>
    <cellStyle name="常规 7 6 5 2 3" xfId="25315"/>
    <cellStyle name="常规 7 6 5 3" xfId="4391"/>
    <cellStyle name="常规 7 6 5 3 2" xfId="9756"/>
    <cellStyle name="常规 7 6 5 3 2 2" xfId="17028"/>
    <cellStyle name="常规 7 6 5 3 2 2 2" xfId="35320"/>
    <cellStyle name="常规 7 6 5 3 2 3" xfId="28941"/>
    <cellStyle name="常规 7 6 5 3 3" xfId="25316"/>
    <cellStyle name="常规 7 6 5 4" xfId="4392"/>
    <cellStyle name="常规 7 6 5 4 2" xfId="9757"/>
    <cellStyle name="常规 7 6 5 4 2 2" xfId="17029"/>
    <cellStyle name="常规 7 6 5 4 2 2 2" xfId="35321"/>
    <cellStyle name="常规 7 6 5 4 2 3" xfId="28942"/>
    <cellStyle name="常规 7 6 5 4 3" xfId="25317"/>
    <cellStyle name="常规 7 6 5 5" xfId="9754"/>
    <cellStyle name="常规 7 6 5 5 2" xfId="17030"/>
    <cellStyle name="常规 7 6 5 5 2 2" xfId="35322"/>
    <cellStyle name="常规 7 6 5 5 3" xfId="28939"/>
    <cellStyle name="常规 7 6 5 6" xfId="10859"/>
    <cellStyle name="常规 7 6 5 6 2" xfId="17031"/>
    <cellStyle name="常规 7 6 5 6 2 2" xfId="35323"/>
    <cellStyle name="常规 7 6 5 6 3" xfId="21956"/>
    <cellStyle name="常规 7 6 5 6 4" xfId="30043"/>
    <cellStyle name="常规 7 6 5 7" xfId="17032"/>
    <cellStyle name="常规 7 6 5 7 2" xfId="21957"/>
    <cellStyle name="常规 7 6 5 7 3" xfId="35324"/>
    <cellStyle name="常规 7 6 5 8" xfId="25314"/>
    <cellStyle name="常规 7 6 6" xfId="4393"/>
    <cellStyle name="常规 7 6 6 2" xfId="9758"/>
    <cellStyle name="常规 7 6 6 2 2" xfId="17033"/>
    <cellStyle name="常规 7 6 6 2 2 2" xfId="35325"/>
    <cellStyle name="常规 7 6 6 2 3" xfId="28943"/>
    <cellStyle name="常规 7 6 6 3" xfId="25318"/>
    <cellStyle name="常规 7 6 7" xfId="4394"/>
    <cellStyle name="常规 7 6 7 2" xfId="9759"/>
    <cellStyle name="常规 7 6 7 2 2" xfId="17034"/>
    <cellStyle name="常规 7 6 7 2 2 2" xfId="35326"/>
    <cellStyle name="常规 7 6 7 2 3" xfId="28944"/>
    <cellStyle name="常规 7 6 7 3" xfId="25319"/>
    <cellStyle name="常规 7 6 8" xfId="9732"/>
    <cellStyle name="常规 7 6 8 2" xfId="17035"/>
    <cellStyle name="常规 7 6 8 2 2" xfId="35327"/>
    <cellStyle name="常规 7 6 8 3" xfId="28917"/>
    <cellStyle name="常规 7 6 9" xfId="10852"/>
    <cellStyle name="常规 7 6 9 2" xfId="17036"/>
    <cellStyle name="常规 7 6 9 2 2" xfId="35328"/>
    <cellStyle name="常规 7 6 9 3" xfId="21958"/>
    <cellStyle name="常规 7 6 9 4" xfId="30036"/>
    <cellStyle name="常规 7 7" xfId="4395"/>
    <cellStyle name="常规 7 7 10" xfId="17037"/>
    <cellStyle name="常规 7 7 10 2" xfId="21959"/>
    <cellStyle name="常规 7 7 10 3" xfId="35329"/>
    <cellStyle name="常规 7 7 11" xfId="25320"/>
    <cellStyle name="常规 7 7 2" xfId="4396"/>
    <cellStyle name="常规 7 7 2 2" xfId="4397"/>
    <cellStyle name="常规 7 7 2 2 2" xfId="9762"/>
    <cellStyle name="常规 7 7 2 2 2 2" xfId="17038"/>
    <cellStyle name="常规 7 7 2 2 2 2 2" xfId="35330"/>
    <cellStyle name="常规 7 7 2 2 2 3" xfId="28947"/>
    <cellStyle name="常规 7 7 2 2 3" xfId="25322"/>
    <cellStyle name="常规 7 7 2 3" xfId="9761"/>
    <cellStyle name="常规 7 7 2 3 2" xfId="17039"/>
    <cellStyle name="常规 7 7 2 3 2 2" xfId="35331"/>
    <cellStyle name="常规 7 7 2 3 3" xfId="28946"/>
    <cellStyle name="常规 7 7 2 4" xfId="10861"/>
    <cellStyle name="常规 7 7 2 4 2" xfId="17040"/>
    <cellStyle name="常规 7 7 2 4 2 2" xfId="35332"/>
    <cellStyle name="常规 7 7 2 4 3" xfId="21960"/>
    <cellStyle name="常规 7 7 2 4 4" xfId="30045"/>
    <cellStyle name="常规 7 7 2 5" xfId="11156"/>
    <cellStyle name="常规 7 7 2 5 2" xfId="17041"/>
    <cellStyle name="常规 7 7 2 5 2 2" xfId="35333"/>
    <cellStyle name="常规 7 7 2 5 3" xfId="21961"/>
    <cellStyle name="常规 7 7 2 5 4" xfId="30340"/>
    <cellStyle name="常规 7 7 2 6" xfId="17042"/>
    <cellStyle name="常规 7 7 2 6 2" xfId="21962"/>
    <cellStyle name="常规 7 7 2 6 3" xfId="35334"/>
    <cellStyle name="常规 7 7 2 7" xfId="17043"/>
    <cellStyle name="常规 7 7 2 7 2" xfId="21963"/>
    <cellStyle name="常规 7 7 2 7 3" xfId="35335"/>
    <cellStyle name="常规 7 7 2 8" xfId="25321"/>
    <cellStyle name="常规 7 7 3" xfId="4398"/>
    <cellStyle name="常规 7 7 3 2" xfId="4399"/>
    <cellStyle name="常规 7 7 3 2 2" xfId="9764"/>
    <cellStyle name="常规 7 7 3 2 2 2" xfId="17044"/>
    <cellStyle name="常规 7 7 3 2 2 2 2" xfId="35336"/>
    <cellStyle name="常规 7 7 3 2 2 3" xfId="28949"/>
    <cellStyle name="常规 7 7 3 2 3" xfId="25324"/>
    <cellStyle name="常规 7 7 3 3" xfId="9763"/>
    <cellStyle name="常规 7 7 3 3 2" xfId="17045"/>
    <cellStyle name="常规 7 7 3 3 2 2" xfId="35337"/>
    <cellStyle name="常规 7 7 3 3 3" xfId="28948"/>
    <cellStyle name="常规 7 7 3 4" xfId="10862"/>
    <cellStyle name="常规 7 7 3 4 2" xfId="17046"/>
    <cellStyle name="常规 7 7 3 4 2 2" xfId="35338"/>
    <cellStyle name="常规 7 7 3 4 3" xfId="21964"/>
    <cellStyle name="常规 7 7 3 4 4" xfId="30046"/>
    <cellStyle name="常规 7 7 3 5" xfId="11157"/>
    <cellStyle name="常规 7 7 3 5 2" xfId="17047"/>
    <cellStyle name="常规 7 7 3 5 2 2" xfId="35339"/>
    <cellStyle name="常规 7 7 3 5 3" xfId="21965"/>
    <cellStyle name="常规 7 7 3 5 4" xfId="30341"/>
    <cellStyle name="常规 7 7 3 6" xfId="17048"/>
    <cellStyle name="常规 7 7 3 6 2" xfId="21966"/>
    <cellStyle name="常规 7 7 3 6 3" xfId="35340"/>
    <cellStyle name="常规 7 7 3 7" xfId="17049"/>
    <cellStyle name="常规 7 7 3 7 2" xfId="21967"/>
    <cellStyle name="常规 7 7 3 7 3" xfId="35341"/>
    <cellStyle name="常规 7 7 3 8" xfId="25323"/>
    <cellStyle name="常规 7 7 4" xfId="4400"/>
    <cellStyle name="常规 7 7 4 2" xfId="4401"/>
    <cellStyle name="常规 7 7 4 2 2" xfId="9766"/>
    <cellStyle name="常规 7 7 4 2 2 2" xfId="17050"/>
    <cellStyle name="常规 7 7 4 2 2 2 2" xfId="35342"/>
    <cellStyle name="常规 7 7 4 2 2 3" xfId="28951"/>
    <cellStyle name="常规 7 7 4 2 3" xfId="25326"/>
    <cellStyle name="常规 7 7 4 3" xfId="4402"/>
    <cellStyle name="常规 7 7 4 3 2" xfId="9767"/>
    <cellStyle name="常规 7 7 4 3 2 2" xfId="17051"/>
    <cellStyle name="常规 7 7 4 3 2 2 2" xfId="35343"/>
    <cellStyle name="常规 7 7 4 3 2 3" xfId="28952"/>
    <cellStyle name="常规 7 7 4 3 3" xfId="25327"/>
    <cellStyle name="常规 7 7 4 4" xfId="9765"/>
    <cellStyle name="常规 7 7 4 4 2" xfId="17052"/>
    <cellStyle name="常规 7 7 4 4 2 2" xfId="35344"/>
    <cellStyle name="常规 7 7 4 4 3" xfId="28950"/>
    <cellStyle name="常规 7 7 4 5" xfId="10863"/>
    <cellStyle name="常规 7 7 4 5 2" xfId="17053"/>
    <cellStyle name="常规 7 7 4 5 2 2" xfId="35345"/>
    <cellStyle name="常规 7 7 4 5 3" xfId="21968"/>
    <cellStyle name="常规 7 7 4 5 4" xfId="30047"/>
    <cellStyle name="常规 7 7 4 6" xfId="11158"/>
    <cellStyle name="常规 7 7 4 6 2" xfId="17054"/>
    <cellStyle name="常规 7 7 4 6 2 2" xfId="35346"/>
    <cellStyle name="常规 7 7 4 6 3" xfId="21969"/>
    <cellStyle name="常规 7 7 4 6 4" xfId="30342"/>
    <cellStyle name="常规 7 7 4 7" xfId="17055"/>
    <cellStyle name="常规 7 7 4 7 2" xfId="21970"/>
    <cellStyle name="常规 7 7 4 7 3" xfId="35347"/>
    <cellStyle name="常规 7 7 4 8" xfId="25325"/>
    <cellStyle name="常规 7 7 5" xfId="4403"/>
    <cellStyle name="常规 7 7 5 2" xfId="9768"/>
    <cellStyle name="常规 7 7 5 2 2" xfId="17056"/>
    <cellStyle name="常规 7 7 5 2 2 2" xfId="35348"/>
    <cellStyle name="常规 7 7 5 2 3" xfId="28953"/>
    <cellStyle name="常规 7 7 5 3" xfId="25328"/>
    <cellStyle name="常规 7 7 6" xfId="4404"/>
    <cellStyle name="常规 7 7 6 2" xfId="9769"/>
    <cellStyle name="常规 7 7 6 2 2" xfId="17057"/>
    <cellStyle name="常规 7 7 6 2 2 2" xfId="35349"/>
    <cellStyle name="常规 7 7 6 2 3" xfId="28954"/>
    <cellStyle name="常规 7 7 6 3" xfId="25329"/>
    <cellStyle name="常规 7 7 7" xfId="9760"/>
    <cellStyle name="常规 7 7 7 2" xfId="17058"/>
    <cellStyle name="常规 7 7 7 2 2" xfId="35350"/>
    <cellStyle name="常规 7 7 7 3" xfId="28945"/>
    <cellStyle name="常规 7 7 8" xfId="10860"/>
    <cellStyle name="常规 7 7 8 2" xfId="17059"/>
    <cellStyle name="常规 7 7 8 2 2" xfId="35351"/>
    <cellStyle name="常规 7 7 8 3" xfId="21971"/>
    <cellStyle name="常规 7 7 8 4" xfId="30044"/>
    <cellStyle name="常规 7 7 9" xfId="17060"/>
    <cellStyle name="常规 7 7 9 2" xfId="21972"/>
    <cellStyle name="常规 7 7 9 3" xfId="35352"/>
    <cellStyle name="常规 7 8" xfId="4405"/>
    <cellStyle name="常规 7 8 10" xfId="17061"/>
    <cellStyle name="常规 7 8 10 2" xfId="21973"/>
    <cellStyle name="常规 7 8 10 3" xfId="35353"/>
    <cellStyle name="常规 7 8 11" xfId="25330"/>
    <cellStyle name="常规 7 8 2" xfId="4406"/>
    <cellStyle name="常规 7 8 2 2" xfId="4407"/>
    <cellStyle name="常规 7 8 2 2 2" xfId="4408"/>
    <cellStyle name="常规 7 8 2 2 2 2" xfId="9773"/>
    <cellStyle name="常规 7 8 2 2 2 2 2" xfId="17062"/>
    <cellStyle name="常规 7 8 2 2 2 2 2 2" xfId="35354"/>
    <cellStyle name="常规 7 8 2 2 2 2 3" xfId="28958"/>
    <cellStyle name="常规 7 8 2 2 2 3" xfId="25333"/>
    <cellStyle name="常规 7 8 2 2 3" xfId="4409"/>
    <cellStyle name="常规 7 8 2 2 3 2" xfId="9774"/>
    <cellStyle name="常规 7 8 2 2 3 2 2" xfId="17063"/>
    <cellStyle name="常规 7 8 2 2 3 2 2 2" xfId="35355"/>
    <cellStyle name="常规 7 8 2 2 3 2 3" xfId="28959"/>
    <cellStyle name="常规 7 8 2 2 3 3" xfId="25334"/>
    <cellStyle name="常规 7 8 2 2 4" xfId="4410"/>
    <cellStyle name="常规 7 8 2 2 4 2" xfId="9775"/>
    <cellStyle name="常规 7 8 2 2 4 2 2" xfId="17064"/>
    <cellStyle name="常规 7 8 2 2 4 2 2 2" xfId="35356"/>
    <cellStyle name="常规 7 8 2 2 4 2 3" xfId="28960"/>
    <cellStyle name="常规 7 8 2 2 4 3" xfId="25335"/>
    <cellStyle name="常规 7 8 2 2 5" xfId="9772"/>
    <cellStyle name="常规 7 8 2 2 5 2" xfId="17065"/>
    <cellStyle name="常规 7 8 2 2 5 2 2" xfId="35357"/>
    <cellStyle name="常规 7 8 2 2 5 3" xfId="28957"/>
    <cellStyle name="常规 7 8 2 2 6" xfId="10866"/>
    <cellStyle name="常规 7 8 2 2 6 2" xfId="17066"/>
    <cellStyle name="常规 7 8 2 2 6 2 2" xfId="35358"/>
    <cellStyle name="常规 7 8 2 2 6 3" xfId="21974"/>
    <cellStyle name="常规 7 8 2 2 6 4" xfId="30050"/>
    <cellStyle name="常规 7 8 2 2 7" xfId="17067"/>
    <cellStyle name="常规 7 8 2 2 7 2" xfId="21975"/>
    <cellStyle name="常规 7 8 2 2 7 3" xfId="35359"/>
    <cellStyle name="常规 7 8 2 2 8" xfId="25332"/>
    <cellStyle name="常规 7 8 2 3" xfId="4411"/>
    <cellStyle name="常规 7 8 2 3 2" xfId="9776"/>
    <cellStyle name="常规 7 8 2 3 2 2" xfId="17068"/>
    <cellStyle name="常规 7 8 2 3 2 2 2" xfId="35360"/>
    <cellStyle name="常规 7 8 2 3 2 3" xfId="28961"/>
    <cellStyle name="常规 7 8 2 3 3" xfId="25336"/>
    <cellStyle name="常规 7 8 2 4" xfId="4412"/>
    <cellStyle name="常规 7 8 2 4 2" xfId="9777"/>
    <cellStyle name="常规 7 8 2 4 2 2" xfId="17069"/>
    <cellStyle name="常规 7 8 2 4 2 2 2" xfId="35361"/>
    <cellStyle name="常规 7 8 2 4 2 3" xfId="28962"/>
    <cellStyle name="常规 7 8 2 4 3" xfId="25337"/>
    <cellStyle name="常规 7 8 2 5" xfId="9771"/>
    <cellStyle name="常规 7 8 2 5 2" xfId="17070"/>
    <cellStyle name="常规 7 8 2 5 2 2" xfId="35362"/>
    <cellStyle name="常规 7 8 2 5 3" xfId="28956"/>
    <cellStyle name="常规 7 8 2 6" xfId="10865"/>
    <cellStyle name="常规 7 8 2 6 2" xfId="17071"/>
    <cellStyle name="常规 7 8 2 6 2 2" xfId="35363"/>
    <cellStyle name="常规 7 8 2 6 3" xfId="21976"/>
    <cellStyle name="常规 7 8 2 6 4" xfId="30049"/>
    <cellStyle name="常规 7 8 2 7" xfId="17072"/>
    <cellStyle name="常规 7 8 2 7 2" xfId="21977"/>
    <cellStyle name="常规 7 8 2 7 3" xfId="35364"/>
    <cellStyle name="常规 7 8 2 8" xfId="17073"/>
    <cellStyle name="常规 7 8 2 8 2" xfId="21978"/>
    <cellStyle name="常规 7 8 2 8 3" xfId="35365"/>
    <cellStyle name="常规 7 8 2 9" xfId="25331"/>
    <cellStyle name="常规 7 8 3" xfId="4413"/>
    <cellStyle name="常规 7 8 3 2" xfId="4414"/>
    <cellStyle name="常规 7 8 3 2 2" xfId="4415"/>
    <cellStyle name="常规 7 8 3 2 2 2" xfId="9780"/>
    <cellStyle name="常规 7 8 3 2 2 2 2" xfId="17074"/>
    <cellStyle name="常规 7 8 3 2 2 2 2 2" xfId="35366"/>
    <cellStyle name="常规 7 8 3 2 2 2 3" xfId="28965"/>
    <cellStyle name="常规 7 8 3 2 2 3" xfId="25340"/>
    <cellStyle name="常规 7 8 3 2 3" xfId="4416"/>
    <cellStyle name="常规 7 8 3 2 3 2" xfId="9781"/>
    <cellStyle name="常规 7 8 3 2 3 2 2" xfId="17075"/>
    <cellStyle name="常规 7 8 3 2 3 2 2 2" xfId="35367"/>
    <cellStyle name="常规 7 8 3 2 3 2 3" xfId="28966"/>
    <cellStyle name="常规 7 8 3 2 3 3" xfId="25341"/>
    <cellStyle name="常规 7 8 3 2 4" xfId="4417"/>
    <cellStyle name="常规 7 8 3 2 4 2" xfId="9782"/>
    <cellStyle name="常规 7 8 3 2 4 2 2" xfId="17076"/>
    <cellStyle name="常规 7 8 3 2 4 2 2 2" xfId="35368"/>
    <cellStyle name="常规 7 8 3 2 4 2 3" xfId="28967"/>
    <cellStyle name="常规 7 8 3 2 4 3" xfId="25342"/>
    <cellStyle name="常规 7 8 3 2 5" xfId="9779"/>
    <cellStyle name="常规 7 8 3 2 5 2" xfId="17077"/>
    <cellStyle name="常规 7 8 3 2 5 2 2" xfId="35369"/>
    <cellStyle name="常规 7 8 3 2 5 3" xfId="28964"/>
    <cellStyle name="常规 7 8 3 2 6" xfId="10868"/>
    <cellStyle name="常规 7 8 3 2 6 2" xfId="17078"/>
    <cellStyle name="常规 7 8 3 2 6 2 2" xfId="35370"/>
    <cellStyle name="常规 7 8 3 2 6 3" xfId="21979"/>
    <cellStyle name="常规 7 8 3 2 6 4" xfId="30052"/>
    <cellStyle name="常规 7 8 3 2 7" xfId="17079"/>
    <cellStyle name="常规 7 8 3 2 7 2" xfId="21980"/>
    <cellStyle name="常规 7 8 3 2 7 3" xfId="35371"/>
    <cellStyle name="常规 7 8 3 2 8" xfId="25339"/>
    <cellStyle name="常规 7 8 3 3" xfId="4418"/>
    <cellStyle name="常规 7 8 3 3 2" xfId="9783"/>
    <cellStyle name="常规 7 8 3 3 2 2" xfId="17080"/>
    <cellStyle name="常规 7 8 3 3 2 2 2" xfId="35372"/>
    <cellStyle name="常规 7 8 3 3 2 3" xfId="28968"/>
    <cellStyle name="常规 7 8 3 3 3" xfId="25343"/>
    <cellStyle name="常规 7 8 3 4" xfId="4419"/>
    <cellStyle name="常规 7 8 3 4 2" xfId="9784"/>
    <cellStyle name="常规 7 8 3 4 2 2" xfId="17081"/>
    <cellStyle name="常规 7 8 3 4 2 2 2" xfId="35373"/>
    <cellStyle name="常规 7 8 3 4 2 3" xfId="28969"/>
    <cellStyle name="常规 7 8 3 4 3" xfId="25344"/>
    <cellStyle name="常规 7 8 3 5" xfId="9778"/>
    <cellStyle name="常规 7 8 3 5 2" xfId="17082"/>
    <cellStyle name="常规 7 8 3 5 2 2" xfId="35374"/>
    <cellStyle name="常规 7 8 3 5 3" xfId="28963"/>
    <cellStyle name="常规 7 8 3 6" xfId="10867"/>
    <cellStyle name="常规 7 8 3 6 2" xfId="17083"/>
    <cellStyle name="常规 7 8 3 6 2 2" xfId="35375"/>
    <cellStyle name="常规 7 8 3 6 3" xfId="21981"/>
    <cellStyle name="常规 7 8 3 6 4" xfId="30051"/>
    <cellStyle name="常规 7 8 3 7" xfId="17084"/>
    <cellStyle name="常规 7 8 3 7 2" xfId="21982"/>
    <cellStyle name="常规 7 8 3 7 3" xfId="35376"/>
    <cellStyle name="常规 7 8 3 8" xfId="17085"/>
    <cellStyle name="常规 7 8 3 8 2" xfId="21983"/>
    <cellStyle name="常规 7 8 3 8 3" xfId="35377"/>
    <cellStyle name="常规 7 8 3 9" xfId="25338"/>
    <cellStyle name="常规 7 8 4" xfId="4420"/>
    <cellStyle name="常规 7 8 4 2" xfId="4421"/>
    <cellStyle name="常规 7 8 4 2 2" xfId="9786"/>
    <cellStyle name="常规 7 8 4 2 2 2" xfId="17086"/>
    <cellStyle name="常规 7 8 4 2 2 2 2" xfId="35378"/>
    <cellStyle name="常规 7 8 4 2 2 3" xfId="28971"/>
    <cellStyle name="常规 7 8 4 2 3" xfId="25346"/>
    <cellStyle name="常规 7 8 4 3" xfId="4422"/>
    <cellStyle name="常规 7 8 4 3 2" xfId="9787"/>
    <cellStyle name="常规 7 8 4 3 2 2" xfId="17087"/>
    <cellStyle name="常规 7 8 4 3 2 2 2" xfId="35379"/>
    <cellStyle name="常规 7 8 4 3 2 3" xfId="28972"/>
    <cellStyle name="常规 7 8 4 3 3" xfId="25347"/>
    <cellStyle name="常规 7 8 4 4" xfId="4423"/>
    <cellStyle name="常规 7 8 4 4 2" xfId="9788"/>
    <cellStyle name="常规 7 8 4 4 2 2" xfId="17088"/>
    <cellStyle name="常规 7 8 4 4 2 2 2" xfId="35380"/>
    <cellStyle name="常规 7 8 4 4 2 3" xfId="28973"/>
    <cellStyle name="常规 7 8 4 4 3" xfId="25348"/>
    <cellStyle name="常规 7 8 4 5" xfId="9785"/>
    <cellStyle name="常规 7 8 4 5 2" xfId="17089"/>
    <cellStyle name="常规 7 8 4 5 2 2" xfId="35381"/>
    <cellStyle name="常规 7 8 4 5 3" xfId="28970"/>
    <cellStyle name="常规 7 8 4 6" xfId="10869"/>
    <cellStyle name="常规 7 8 4 6 2" xfId="17090"/>
    <cellStyle name="常规 7 8 4 6 2 2" xfId="35382"/>
    <cellStyle name="常规 7 8 4 6 3" xfId="21984"/>
    <cellStyle name="常规 7 8 4 6 4" xfId="30053"/>
    <cellStyle name="常规 7 8 4 7" xfId="17091"/>
    <cellStyle name="常规 7 8 4 7 2" xfId="21985"/>
    <cellStyle name="常规 7 8 4 7 3" xfId="35383"/>
    <cellStyle name="常规 7 8 4 8" xfId="25345"/>
    <cellStyle name="常规 7 8 5" xfId="4424"/>
    <cellStyle name="常规 7 8 5 2" xfId="9789"/>
    <cellStyle name="常规 7 8 5 2 2" xfId="17092"/>
    <cellStyle name="常规 7 8 5 2 2 2" xfId="35384"/>
    <cellStyle name="常规 7 8 5 2 3" xfId="28974"/>
    <cellStyle name="常规 7 8 5 3" xfId="25349"/>
    <cellStyle name="常规 7 8 6" xfId="4425"/>
    <cellStyle name="常规 7 8 6 2" xfId="9790"/>
    <cellStyle name="常规 7 8 6 2 2" xfId="17093"/>
    <cellStyle name="常规 7 8 6 2 2 2" xfId="35385"/>
    <cellStyle name="常规 7 8 6 2 3" xfId="28975"/>
    <cellStyle name="常规 7 8 6 3" xfId="25350"/>
    <cellStyle name="常规 7 8 7" xfId="9770"/>
    <cellStyle name="常规 7 8 7 2" xfId="17094"/>
    <cellStyle name="常规 7 8 7 2 2" xfId="35386"/>
    <cellStyle name="常规 7 8 7 3" xfId="28955"/>
    <cellStyle name="常规 7 8 8" xfId="10864"/>
    <cellStyle name="常规 7 8 8 2" xfId="17095"/>
    <cellStyle name="常规 7 8 8 2 2" xfId="35387"/>
    <cellStyle name="常规 7 8 8 3" xfId="21986"/>
    <cellStyle name="常规 7 8 8 4" xfId="30048"/>
    <cellStyle name="常规 7 8 9" xfId="17096"/>
    <cellStyle name="常规 7 8 9 2" xfId="21987"/>
    <cellStyle name="常规 7 8 9 3" xfId="35388"/>
    <cellStyle name="常规 7 9" xfId="4426"/>
    <cellStyle name="常规 7 9 2" xfId="4427"/>
    <cellStyle name="常规 7 9 2 2" xfId="4428"/>
    <cellStyle name="常规 7 9 2 2 2" xfId="9793"/>
    <cellStyle name="常规 7 9 2 2 2 2" xfId="17097"/>
    <cellStyle name="常规 7 9 2 2 2 2 2" xfId="35389"/>
    <cellStyle name="常规 7 9 2 2 2 3" xfId="28978"/>
    <cellStyle name="常规 7 9 2 2 3" xfId="25353"/>
    <cellStyle name="常规 7 9 2 3" xfId="4429"/>
    <cellStyle name="常规 7 9 2 3 2" xfId="9794"/>
    <cellStyle name="常规 7 9 2 3 2 2" xfId="17098"/>
    <cellStyle name="常规 7 9 2 3 2 2 2" xfId="35390"/>
    <cellStyle name="常规 7 9 2 3 2 3" xfId="28979"/>
    <cellStyle name="常规 7 9 2 3 3" xfId="25354"/>
    <cellStyle name="常规 7 9 2 4" xfId="4430"/>
    <cellStyle name="常规 7 9 2 4 2" xfId="9795"/>
    <cellStyle name="常规 7 9 2 4 2 2" xfId="17099"/>
    <cellStyle name="常规 7 9 2 4 2 2 2" xfId="35391"/>
    <cellStyle name="常规 7 9 2 4 2 3" xfId="28980"/>
    <cellStyle name="常规 7 9 2 4 3" xfId="25355"/>
    <cellStyle name="常规 7 9 2 5" xfId="9792"/>
    <cellStyle name="常规 7 9 2 5 2" xfId="17100"/>
    <cellStyle name="常规 7 9 2 5 2 2" xfId="35392"/>
    <cellStyle name="常规 7 9 2 5 3" xfId="28977"/>
    <cellStyle name="常规 7 9 2 6" xfId="10871"/>
    <cellStyle name="常规 7 9 2 6 2" xfId="17101"/>
    <cellStyle name="常规 7 9 2 6 2 2" xfId="35393"/>
    <cellStyle name="常规 7 9 2 6 3" xfId="21988"/>
    <cellStyle name="常规 7 9 2 6 4" xfId="30055"/>
    <cellStyle name="常规 7 9 2 7" xfId="17102"/>
    <cellStyle name="常规 7 9 2 7 2" xfId="21989"/>
    <cellStyle name="常规 7 9 2 7 3" xfId="35394"/>
    <cellStyle name="常规 7 9 2 8" xfId="25352"/>
    <cellStyle name="常规 7 9 3" xfId="4431"/>
    <cellStyle name="常规 7 9 3 2" xfId="9796"/>
    <cellStyle name="常规 7 9 3 2 2" xfId="17103"/>
    <cellStyle name="常规 7 9 3 2 2 2" xfId="35395"/>
    <cellStyle name="常规 7 9 3 2 3" xfId="28981"/>
    <cellStyle name="常规 7 9 3 3" xfId="25356"/>
    <cellStyle name="常规 7 9 4" xfId="4432"/>
    <cellStyle name="常规 7 9 4 2" xfId="9797"/>
    <cellStyle name="常规 7 9 4 2 2" xfId="17104"/>
    <cellStyle name="常规 7 9 4 2 2 2" xfId="35396"/>
    <cellStyle name="常规 7 9 4 2 3" xfId="28982"/>
    <cellStyle name="常规 7 9 4 3" xfId="25357"/>
    <cellStyle name="常规 7 9 5" xfId="9791"/>
    <cellStyle name="常规 7 9 5 2" xfId="17105"/>
    <cellStyle name="常规 7 9 5 2 2" xfId="35397"/>
    <cellStyle name="常规 7 9 5 3" xfId="28976"/>
    <cellStyle name="常规 7 9 6" xfId="10870"/>
    <cellStyle name="常规 7 9 6 2" xfId="17106"/>
    <cellStyle name="常规 7 9 6 2 2" xfId="35398"/>
    <cellStyle name="常规 7 9 6 3" xfId="21990"/>
    <cellStyle name="常规 7 9 6 4" xfId="30054"/>
    <cellStyle name="常规 7 9 7" xfId="17107"/>
    <cellStyle name="常规 7 9 7 2" xfId="21991"/>
    <cellStyle name="常规 7 9 7 3" xfId="35399"/>
    <cellStyle name="常规 7 9 8" xfId="17108"/>
    <cellStyle name="常规 7 9 8 2" xfId="21992"/>
    <cellStyle name="常规 7 9 8 3" xfId="35400"/>
    <cellStyle name="常规 7 9 9" xfId="25351"/>
    <cellStyle name="常规 8" xfId="4433"/>
    <cellStyle name="常规 8 10" xfId="4434"/>
    <cellStyle name="常规 8 10 2" xfId="4435"/>
    <cellStyle name="常规 8 10 2 2" xfId="4436"/>
    <cellStyle name="常规 8 10 2 2 2" xfId="9801"/>
    <cellStyle name="常规 8 10 2 2 2 2" xfId="17109"/>
    <cellStyle name="常规 8 10 2 2 2 2 2" xfId="35401"/>
    <cellStyle name="常规 8 10 2 2 2 3" xfId="28986"/>
    <cellStyle name="常规 8 10 2 2 3" xfId="25361"/>
    <cellStyle name="常规 8 10 2 3" xfId="4437"/>
    <cellStyle name="常规 8 10 2 3 2" xfId="9802"/>
    <cellStyle name="常规 8 10 2 3 2 2" xfId="17110"/>
    <cellStyle name="常规 8 10 2 3 2 2 2" xfId="35402"/>
    <cellStyle name="常规 8 10 2 3 2 3" xfId="28987"/>
    <cellStyle name="常规 8 10 2 3 3" xfId="25362"/>
    <cellStyle name="常规 8 10 2 4" xfId="4438"/>
    <cellStyle name="常规 8 10 2 4 2" xfId="9803"/>
    <cellStyle name="常规 8 10 2 4 2 2" xfId="17111"/>
    <cellStyle name="常规 8 10 2 4 2 2 2" xfId="35403"/>
    <cellStyle name="常规 8 10 2 4 2 3" xfId="28988"/>
    <cellStyle name="常规 8 10 2 4 3" xfId="25363"/>
    <cellStyle name="常规 8 10 2 5" xfId="9800"/>
    <cellStyle name="常规 8 10 2 5 2" xfId="17112"/>
    <cellStyle name="常规 8 10 2 5 2 2" xfId="35404"/>
    <cellStyle name="常规 8 10 2 5 3" xfId="28985"/>
    <cellStyle name="常规 8 10 2 6" xfId="10874"/>
    <cellStyle name="常规 8 10 2 6 2" xfId="17113"/>
    <cellStyle name="常规 8 10 2 6 2 2" xfId="35405"/>
    <cellStyle name="常规 8 10 2 6 3" xfId="21993"/>
    <cellStyle name="常规 8 10 2 6 4" xfId="30058"/>
    <cellStyle name="常规 8 10 2 7" xfId="17114"/>
    <cellStyle name="常规 8 10 2 7 2" xfId="21994"/>
    <cellStyle name="常规 8 10 2 7 3" xfId="35406"/>
    <cellStyle name="常规 8 10 2 8" xfId="25360"/>
    <cellStyle name="常规 8 10 3" xfId="4439"/>
    <cellStyle name="常规 8 10 3 2" xfId="9804"/>
    <cellStyle name="常规 8 10 3 2 2" xfId="17115"/>
    <cellStyle name="常规 8 10 3 2 2 2" xfId="35407"/>
    <cellStyle name="常规 8 10 3 2 3" xfId="28989"/>
    <cellStyle name="常规 8 10 3 3" xfId="25364"/>
    <cellStyle name="常规 8 10 4" xfId="4440"/>
    <cellStyle name="常规 8 10 4 2" xfId="9805"/>
    <cellStyle name="常规 8 10 4 2 2" xfId="17116"/>
    <cellStyle name="常规 8 10 4 2 2 2" xfId="35408"/>
    <cellStyle name="常规 8 10 4 2 3" xfId="28990"/>
    <cellStyle name="常规 8 10 4 3" xfId="25365"/>
    <cellStyle name="常规 8 10 5" xfId="9799"/>
    <cellStyle name="常规 8 10 5 2" xfId="17117"/>
    <cellStyle name="常规 8 10 5 2 2" xfId="35409"/>
    <cellStyle name="常规 8 10 5 3" xfId="28984"/>
    <cellStyle name="常规 8 10 6" xfId="10873"/>
    <cellStyle name="常规 8 10 6 2" xfId="17118"/>
    <cellStyle name="常规 8 10 6 2 2" xfId="35410"/>
    <cellStyle name="常规 8 10 6 3" xfId="21995"/>
    <cellStyle name="常规 8 10 6 4" xfId="30057"/>
    <cellStyle name="常规 8 10 7" xfId="17119"/>
    <cellStyle name="常规 8 10 7 2" xfId="21996"/>
    <cellStyle name="常规 8 10 7 3" xfId="35411"/>
    <cellStyle name="常规 8 10 8" xfId="17120"/>
    <cellStyle name="常规 8 10 8 2" xfId="21997"/>
    <cellStyle name="常规 8 10 8 3" xfId="35412"/>
    <cellStyle name="常规 8 10 9" xfId="25359"/>
    <cellStyle name="常规 8 11" xfId="4441"/>
    <cellStyle name="常规 8 11 10" xfId="17121"/>
    <cellStyle name="常规 8 11 10 2" xfId="21998"/>
    <cellStyle name="常规 8 11 10 3" xfId="35413"/>
    <cellStyle name="常规 8 11 11" xfId="25366"/>
    <cellStyle name="常规 8 11 2" xfId="4442"/>
    <cellStyle name="常规 8 11 2 2" xfId="4443"/>
    <cellStyle name="常规 8 11 2 2 2" xfId="9808"/>
    <cellStyle name="常规 8 11 2 2 2 2" xfId="17122"/>
    <cellStyle name="常规 8 11 2 2 2 2 2" xfId="35414"/>
    <cellStyle name="常规 8 11 2 2 2 3" xfId="28993"/>
    <cellStyle name="常规 8 11 2 2 3" xfId="25368"/>
    <cellStyle name="常规 8 11 2 3" xfId="4444"/>
    <cellStyle name="常规 8 11 2 3 2" xfId="9809"/>
    <cellStyle name="常规 8 11 2 3 2 2" xfId="17123"/>
    <cellStyle name="常规 8 11 2 3 2 2 2" xfId="35415"/>
    <cellStyle name="常规 8 11 2 3 2 3" xfId="28994"/>
    <cellStyle name="常规 8 11 2 3 3" xfId="25369"/>
    <cellStyle name="常规 8 11 2 4" xfId="4445"/>
    <cellStyle name="常规 8 11 2 4 2" xfId="9810"/>
    <cellStyle name="常规 8 11 2 4 2 2" xfId="17124"/>
    <cellStyle name="常规 8 11 2 4 2 2 2" xfId="35416"/>
    <cellStyle name="常规 8 11 2 4 2 3" xfId="28995"/>
    <cellStyle name="常规 8 11 2 4 3" xfId="25370"/>
    <cellStyle name="常规 8 11 2 5" xfId="9807"/>
    <cellStyle name="常规 8 11 2 5 2" xfId="17125"/>
    <cellStyle name="常规 8 11 2 5 2 2" xfId="35417"/>
    <cellStyle name="常规 8 11 2 5 3" xfId="28992"/>
    <cellStyle name="常规 8 11 2 6" xfId="10876"/>
    <cellStyle name="常规 8 11 2 6 2" xfId="17126"/>
    <cellStyle name="常规 8 11 2 6 2 2" xfId="35418"/>
    <cellStyle name="常规 8 11 2 6 3" xfId="21999"/>
    <cellStyle name="常规 8 11 2 6 4" xfId="30060"/>
    <cellStyle name="常规 8 11 2 7" xfId="17127"/>
    <cellStyle name="常规 8 11 2 7 2" xfId="22000"/>
    <cellStyle name="常规 8 11 2 7 3" xfId="35419"/>
    <cellStyle name="常规 8 11 2 8" xfId="25367"/>
    <cellStyle name="常规 8 11 3" xfId="4446"/>
    <cellStyle name="常规 8 11 3 2" xfId="4447"/>
    <cellStyle name="常规 8 11 3 2 2" xfId="9812"/>
    <cellStyle name="常规 8 11 3 2 2 2" xfId="17128"/>
    <cellStyle name="常规 8 11 3 2 2 2 2" xfId="35420"/>
    <cellStyle name="常规 8 11 3 2 2 3" xfId="28997"/>
    <cellStyle name="常规 8 11 3 2 3" xfId="25372"/>
    <cellStyle name="常规 8 11 3 3" xfId="4448"/>
    <cellStyle name="常规 8 11 3 3 2" xfId="9813"/>
    <cellStyle name="常规 8 11 3 3 2 2" xfId="17129"/>
    <cellStyle name="常规 8 11 3 3 2 2 2" xfId="35421"/>
    <cellStyle name="常规 8 11 3 3 2 3" xfId="28998"/>
    <cellStyle name="常规 8 11 3 3 3" xfId="25373"/>
    <cellStyle name="常规 8 11 3 4" xfId="9811"/>
    <cellStyle name="常规 8 11 3 4 2" xfId="17130"/>
    <cellStyle name="常规 8 11 3 4 2 2" xfId="35422"/>
    <cellStyle name="常规 8 11 3 4 3" xfId="28996"/>
    <cellStyle name="常规 8 11 3 5" xfId="10877"/>
    <cellStyle name="常规 8 11 3 5 2" xfId="17131"/>
    <cellStyle name="常规 8 11 3 5 2 2" xfId="35423"/>
    <cellStyle name="常规 8 11 3 5 3" xfId="22001"/>
    <cellStyle name="常规 8 11 3 5 4" xfId="30061"/>
    <cellStyle name="常规 8 11 3 6" xfId="17132"/>
    <cellStyle name="常规 8 11 3 6 2" xfId="22002"/>
    <cellStyle name="常规 8 11 3 6 3" xfId="35424"/>
    <cellStyle name="常规 8 11 3 7" xfId="25371"/>
    <cellStyle name="常规 8 11 4" xfId="4449"/>
    <cellStyle name="常规 8 11 4 2" xfId="9814"/>
    <cellStyle name="常规 8 11 4 2 2" xfId="17133"/>
    <cellStyle name="常规 8 11 4 2 2 2" xfId="35425"/>
    <cellStyle name="常规 8 11 4 2 3" xfId="28999"/>
    <cellStyle name="常规 8 11 4 3" xfId="25374"/>
    <cellStyle name="常规 8 11 5" xfId="4450"/>
    <cellStyle name="常规 8 11 5 2" xfId="9815"/>
    <cellStyle name="常规 8 11 5 2 2" xfId="17134"/>
    <cellStyle name="常规 8 11 5 2 2 2" xfId="35426"/>
    <cellStyle name="常规 8 11 5 2 3" xfId="29000"/>
    <cellStyle name="常规 8 11 5 3" xfId="25375"/>
    <cellStyle name="常规 8 11 6" xfId="4451"/>
    <cellStyle name="常规 8 11 6 2" xfId="9816"/>
    <cellStyle name="常规 8 11 6 2 2" xfId="17135"/>
    <cellStyle name="常规 8 11 6 2 2 2" xfId="35427"/>
    <cellStyle name="常规 8 11 6 2 3" xfId="29001"/>
    <cellStyle name="常规 8 11 6 3" xfId="25376"/>
    <cellStyle name="常规 8 11 7" xfId="9806"/>
    <cellStyle name="常规 8 11 7 2" xfId="17136"/>
    <cellStyle name="常规 8 11 7 2 2" xfId="35428"/>
    <cellStyle name="常规 8 11 7 3" xfId="28991"/>
    <cellStyle name="常规 8 11 8" xfId="10875"/>
    <cellStyle name="常规 8 11 8 2" xfId="17137"/>
    <cellStyle name="常规 8 11 8 2 2" xfId="35429"/>
    <cellStyle name="常规 8 11 8 3" xfId="22003"/>
    <cellStyle name="常规 8 11 8 4" xfId="30059"/>
    <cellStyle name="常规 8 11 9" xfId="17138"/>
    <cellStyle name="常规 8 11 9 2" xfId="22004"/>
    <cellStyle name="常规 8 11 9 3" xfId="35430"/>
    <cellStyle name="常规 8 12" xfId="4452"/>
    <cellStyle name="常规 8 12 2" xfId="4453"/>
    <cellStyle name="常规 8 12 2 2" xfId="9818"/>
    <cellStyle name="常规 8 12 2 2 2" xfId="17139"/>
    <cellStyle name="常规 8 12 2 2 2 2" xfId="35431"/>
    <cellStyle name="常规 8 12 2 2 3" xfId="29003"/>
    <cellStyle name="常规 8 12 2 3" xfId="25378"/>
    <cellStyle name="常规 8 12 3" xfId="4454"/>
    <cellStyle name="常规 8 12 3 2" xfId="9819"/>
    <cellStyle name="常规 8 12 3 2 2" xfId="17140"/>
    <cellStyle name="常规 8 12 3 2 2 2" xfId="35432"/>
    <cellStyle name="常规 8 12 3 2 3" xfId="29004"/>
    <cellStyle name="常规 8 12 3 3" xfId="25379"/>
    <cellStyle name="常规 8 12 4" xfId="4455"/>
    <cellStyle name="常规 8 12 4 2" xfId="9820"/>
    <cellStyle name="常规 8 12 4 2 2" xfId="17141"/>
    <cellStyle name="常规 8 12 4 2 2 2" xfId="35433"/>
    <cellStyle name="常规 8 12 4 2 3" xfId="29005"/>
    <cellStyle name="常规 8 12 4 3" xfId="25380"/>
    <cellStyle name="常规 8 12 5" xfId="9817"/>
    <cellStyle name="常规 8 12 5 2" xfId="17142"/>
    <cellStyle name="常规 8 12 5 2 2" xfId="35434"/>
    <cellStyle name="常规 8 12 5 3" xfId="29002"/>
    <cellStyle name="常规 8 12 6" xfId="10878"/>
    <cellStyle name="常规 8 12 6 2" xfId="17143"/>
    <cellStyle name="常规 8 12 6 2 2" xfId="35435"/>
    <cellStyle name="常规 8 12 6 3" xfId="22005"/>
    <cellStyle name="常规 8 12 6 4" xfId="30062"/>
    <cellStyle name="常规 8 12 7" xfId="17144"/>
    <cellStyle name="常规 8 12 7 2" xfId="22006"/>
    <cellStyle name="常规 8 12 7 3" xfId="35436"/>
    <cellStyle name="常规 8 12 8" xfId="25377"/>
    <cellStyle name="常规 8 13" xfId="4456"/>
    <cellStyle name="常规 8 13 2" xfId="9821"/>
    <cellStyle name="常规 8 13 2 2" xfId="17145"/>
    <cellStyle name="常规 8 13 2 2 2" xfId="35437"/>
    <cellStyle name="常规 8 13 2 3" xfId="29006"/>
    <cellStyle name="常规 8 13 3" xfId="25381"/>
    <cellStyle name="常规 8 14" xfId="4457"/>
    <cellStyle name="常规 8 14 2" xfId="9822"/>
    <cellStyle name="常规 8 14 2 2" xfId="17146"/>
    <cellStyle name="常规 8 14 2 2 2" xfId="35438"/>
    <cellStyle name="常规 8 14 2 3" xfId="29007"/>
    <cellStyle name="常规 8 14 3" xfId="25382"/>
    <cellStyle name="常规 8 15" xfId="9798"/>
    <cellStyle name="常规 8 15 2" xfId="17147"/>
    <cellStyle name="常规 8 15 2 2" xfId="35439"/>
    <cellStyle name="常规 8 15 3" xfId="28983"/>
    <cellStyle name="常规 8 16" xfId="10872"/>
    <cellStyle name="常规 8 16 2" xfId="17148"/>
    <cellStyle name="常规 8 16 2 2" xfId="35440"/>
    <cellStyle name="常规 8 16 3" xfId="22007"/>
    <cellStyle name="常规 8 16 4" xfId="30056"/>
    <cellStyle name="常规 8 17" xfId="17149"/>
    <cellStyle name="常规 8 17 2" xfId="22008"/>
    <cellStyle name="常规 8 17 3" xfId="35441"/>
    <cellStyle name="常规 8 18" xfId="17150"/>
    <cellStyle name="常规 8 18 2" xfId="22009"/>
    <cellStyle name="常规 8 18 3" xfId="35442"/>
    <cellStyle name="常规 8 19" xfId="25358"/>
    <cellStyle name="常规 8 2" xfId="4458"/>
    <cellStyle name="常规 8 2 10" xfId="4459"/>
    <cellStyle name="常规 8 2 10 2" xfId="9824"/>
    <cellStyle name="常规 8 2 10 2 2" xfId="17151"/>
    <cellStyle name="常规 8 2 10 2 2 2" xfId="35443"/>
    <cellStyle name="常规 8 2 10 2 3" xfId="29009"/>
    <cellStyle name="常规 8 2 10 3" xfId="25384"/>
    <cellStyle name="常规 8 2 11" xfId="9823"/>
    <cellStyle name="常规 8 2 11 2" xfId="17152"/>
    <cellStyle name="常规 8 2 11 2 2" xfId="35444"/>
    <cellStyle name="常规 8 2 11 3" xfId="29008"/>
    <cellStyle name="常规 8 2 12" xfId="10879"/>
    <cellStyle name="常规 8 2 12 2" xfId="17153"/>
    <cellStyle name="常规 8 2 12 2 2" xfId="35445"/>
    <cellStyle name="常规 8 2 12 3" xfId="22010"/>
    <cellStyle name="常规 8 2 12 4" xfId="30063"/>
    <cellStyle name="常规 8 2 13" xfId="17154"/>
    <cellStyle name="常规 8 2 13 2" xfId="22011"/>
    <cellStyle name="常规 8 2 13 3" xfId="35446"/>
    <cellStyle name="常规 8 2 14" xfId="17155"/>
    <cellStyle name="常规 8 2 14 2" xfId="22012"/>
    <cellStyle name="常规 8 2 14 3" xfId="35447"/>
    <cellStyle name="常规 8 2 15" xfId="25383"/>
    <cellStyle name="常规 8 2 2" xfId="4460"/>
    <cellStyle name="常规 8 2 2 10" xfId="9825"/>
    <cellStyle name="常规 8 2 2 10 2" xfId="17156"/>
    <cellStyle name="常规 8 2 2 10 2 2" xfId="35448"/>
    <cellStyle name="常规 8 2 2 10 3" xfId="29010"/>
    <cellStyle name="常规 8 2 2 11" xfId="10880"/>
    <cellStyle name="常规 8 2 2 11 2" xfId="17157"/>
    <cellStyle name="常规 8 2 2 11 2 2" xfId="35449"/>
    <cellStyle name="常规 8 2 2 11 3" xfId="22013"/>
    <cellStyle name="常规 8 2 2 11 4" xfId="30064"/>
    <cellStyle name="常规 8 2 2 12" xfId="17158"/>
    <cellStyle name="常规 8 2 2 12 2" xfId="22014"/>
    <cellStyle name="常规 8 2 2 12 3" xfId="35450"/>
    <cellStyle name="常规 8 2 2 13" xfId="17159"/>
    <cellStyle name="常规 8 2 2 13 2" xfId="22015"/>
    <cellStyle name="常规 8 2 2 13 3" xfId="35451"/>
    <cellStyle name="常规 8 2 2 14" xfId="25385"/>
    <cellStyle name="常规 8 2 2 2" xfId="4461"/>
    <cellStyle name="常规 8 2 2 2 10" xfId="17160"/>
    <cellStyle name="常规 8 2 2 2 10 2" xfId="22016"/>
    <cellStyle name="常规 8 2 2 2 10 3" xfId="35452"/>
    <cellStyle name="常规 8 2 2 2 11" xfId="17161"/>
    <cellStyle name="常规 8 2 2 2 11 2" xfId="22017"/>
    <cellStyle name="常规 8 2 2 2 11 3" xfId="35453"/>
    <cellStyle name="常规 8 2 2 2 12" xfId="25386"/>
    <cellStyle name="常规 8 2 2 2 2" xfId="4462"/>
    <cellStyle name="常规 8 2 2 2 2 2" xfId="4463"/>
    <cellStyle name="常规 8 2 2 2 2 2 2" xfId="9828"/>
    <cellStyle name="常规 8 2 2 2 2 2 2 2" xfId="17162"/>
    <cellStyle name="常规 8 2 2 2 2 2 2 2 2" xfId="35454"/>
    <cellStyle name="常规 8 2 2 2 2 2 2 3" xfId="29013"/>
    <cellStyle name="常规 8 2 2 2 2 2 3" xfId="25388"/>
    <cellStyle name="常规 8 2 2 2 2 3" xfId="9827"/>
    <cellStyle name="常规 8 2 2 2 2 3 2" xfId="17163"/>
    <cellStyle name="常规 8 2 2 2 2 3 2 2" xfId="35455"/>
    <cellStyle name="常规 8 2 2 2 2 3 3" xfId="29012"/>
    <cellStyle name="常规 8 2 2 2 2 4" xfId="10882"/>
    <cellStyle name="常规 8 2 2 2 2 4 2" xfId="17164"/>
    <cellStyle name="常规 8 2 2 2 2 4 2 2" xfId="35456"/>
    <cellStyle name="常规 8 2 2 2 2 4 3" xfId="22018"/>
    <cellStyle name="常规 8 2 2 2 2 4 4" xfId="30066"/>
    <cellStyle name="常规 8 2 2 2 2 5" xfId="11159"/>
    <cellStyle name="常规 8 2 2 2 2 5 2" xfId="17165"/>
    <cellStyle name="常规 8 2 2 2 2 5 2 2" xfId="35457"/>
    <cellStyle name="常规 8 2 2 2 2 5 3" xfId="22019"/>
    <cellStyle name="常规 8 2 2 2 2 5 4" xfId="30343"/>
    <cellStyle name="常规 8 2 2 2 2 6" xfId="17166"/>
    <cellStyle name="常规 8 2 2 2 2 6 2" xfId="22020"/>
    <cellStyle name="常规 8 2 2 2 2 6 3" xfId="35458"/>
    <cellStyle name="常规 8 2 2 2 2 7" xfId="17167"/>
    <cellStyle name="常规 8 2 2 2 2 7 2" xfId="22021"/>
    <cellStyle name="常规 8 2 2 2 2 7 3" xfId="35459"/>
    <cellStyle name="常规 8 2 2 2 2 8" xfId="25387"/>
    <cellStyle name="常规 8 2 2 2 3" xfId="4464"/>
    <cellStyle name="常规 8 2 2 2 3 2" xfId="4465"/>
    <cellStyle name="常规 8 2 2 2 3 2 2" xfId="9830"/>
    <cellStyle name="常规 8 2 2 2 3 2 2 2" xfId="17168"/>
    <cellStyle name="常规 8 2 2 2 3 2 2 2 2" xfId="35460"/>
    <cellStyle name="常规 8 2 2 2 3 2 2 3" xfId="29015"/>
    <cellStyle name="常规 8 2 2 2 3 2 3" xfId="25390"/>
    <cellStyle name="常规 8 2 2 2 3 3" xfId="9829"/>
    <cellStyle name="常规 8 2 2 2 3 3 2" xfId="17169"/>
    <cellStyle name="常规 8 2 2 2 3 3 2 2" xfId="35461"/>
    <cellStyle name="常规 8 2 2 2 3 3 3" xfId="29014"/>
    <cellStyle name="常规 8 2 2 2 3 4" xfId="10883"/>
    <cellStyle name="常规 8 2 2 2 3 4 2" xfId="17170"/>
    <cellStyle name="常规 8 2 2 2 3 4 2 2" xfId="35462"/>
    <cellStyle name="常规 8 2 2 2 3 4 3" xfId="22022"/>
    <cellStyle name="常规 8 2 2 2 3 4 4" xfId="30067"/>
    <cellStyle name="常规 8 2 2 2 3 5" xfId="11160"/>
    <cellStyle name="常规 8 2 2 2 3 5 2" xfId="17171"/>
    <cellStyle name="常规 8 2 2 2 3 5 2 2" xfId="35463"/>
    <cellStyle name="常规 8 2 2 2 3 5 3" xfId="22023"/>
    <cellStyle name="常规 8 2 2 2 3 5 4" xfId="30344"/>
    <cellStyle name="常规 8 2 2 2 3 6" xfId="17172"/>
    <cellStyle name="常规 8 2 2 2 3 6 2" xfId="22024"/>
    <cellStyle name="常规 8 2 2 2 3 6 3" xfId="35464"/>
    <cellStyle name="常规 8 2 2 2 3 7" xfId="17173"/>
    <cellStyle name="常规 8 2 2 2 3 7 2" xfId="22025"/>
    <cellStyle name="常规 8 2 2 2 3 7 3" xfId="35465"/>
    <cellStyle name="常规 8 2 2 2 3 8" xfId="25389"/>
    <cellStyle name="常规 8 2 2 2 4" xfId="4466"/>
    <cellStyle name="常规 8 2 2 2 4 2" xfId="4467"/>
    <cellStyle name="常规 8 2 2 2 4 2 2" xfId="4468"/>
    <cellStyle name="常规 8 2 2 2 4 2 2 2" xfId="9833"/>
    <cellStyle name="常规 8 2 2 2 4 2 2 2 2" xfId="17174"/>
    <cellStyle name="常规 8 2 2 2 4 2 2 2 2 2" xfId="35466"/>
    <cellStyle name="常规 8 2 2 2 4 2 2 2 3" xfId="29018"/>
    <cellStyle name="常规 8 2 2 2 4 2 2 3" xfId="25393"/>
    <cellStyle name="常规 8 2 2 2 4 2 3" xfId="4469"/>
    <cellStyle name="常规 8 2 2 2 4 2 3 2" xfId="9834"/>
    <cellStyle name="常规 8 2 2 2 4 2 3 2 2" xfId="17175"/>
    <cellStyle name="常规 8 2 2 2 4 2 3 2 2 2" xfId="35467"/>
    <cellStyle name="常规 8 2 2 2 4 2 3 2 3" xfId="29019"/>
    <cellStyle name="常规 8 2 2 2 4 2 3 3" xfId="25394"/>
    <cellStyle name="常规 8 2 2 2 4 2 4" xfId="4470"/>
    <cellStyle name="常规 8 2 2 2 4 2 4 2" xfId="9835"/>
    <cellStyle name="常规 8 2 2 2 4 2 4 2 2" xfId="17176"/>
    <cellStyle name="常规 8 2 2 2 4 2 4 2 2 2" xfId="35468"/>
    <cellStyle name="常规 8 2 2 2 4 2 4 2 3" xfId="29020"/>
    <cellStyle name="常规 8 2 2 2 4 2 4 3" xfId="25395"/>
    <cellStyle name="常规 8 2 2 2 4 2 5" xfId="9832"/>
    <cellStyle name="常规 8 2 2 2 4 2 5 2" xfId="17177"/>
    <cellStyle name="常规 8 2 2 2 4 2 5 2 2" xfId="35469"/>
    <cellStyle name="常规 8 2 2 2 4 2 5 3" xfId="29017"/>
    <cellStyle name="常规 8 2 2 2 4 2 6" xfId="10885"/>
    <cellStyle name="常规 8 2 2 2 4 2 6 2" xfId="17178"/>
    <cellStyle name="常规 8 2 2 2 4 2 6 2 2" xfId="35470"/>
    <cellStyle name="常规 8 2 2 2 4 2 6 3" xfId="22026"/>
    <cellStyle name="常规 8 2 2 2 4 2 6 4" xfId="30069"/>
    <cellStyle name="常规 8 2 2 2 4 2 7" xfId="17179"/>
    <cellStyle name="常规 8 2 2 2 4 2 7 2" xfId="22027"/>
    <cellStyle name="常规 8 2 2 2 4 2 7 3" xfId="35471"/>
    <cellStyle name="常规 8 2 2 2 4 2 8" xfId="25392"/>
    <cellStyle name="常规 8 2 2 2 4 3" xfId="4471"/>
    <cellStyle name="常规 8 2 2 2 4 3 2" xfId="9836"/>
    <cellStyle name="常规 8 2 2 2 4 3 2 2" xfId="17180"/>
    <cellStyle name="常规 8 2 2 2 4 3 2 2 2" xfId="35472"/>
    <cellStyle name="常规 8 2 2 2 4 3 2 3" xfId="29021"/>
    <cellStyle name="常规 8 2 2 2 4 3 3" xfId="25396"/>
    <cellStyle name="常规 8 2 2 2 4 4" xfId="4472"/>
    <cellStyle name="常规 8 2 2 2 4 4 2" xfId="9837"/>
    <cellStyle name="常规 8 2 2 2 4 4 2 2" xfId="17181"/>
    <cellStyle name="常规 8 2 2 2 4 4 2 2 2" xfId="35473"/>
    <cellStyle name="常规 8 2 2 2 4 4 2 3" xfId="29022"/>
    <cellStyle name="常规 8 2 2 2 4 4 3" xfId="25397"/>
    <cellStyle name="常规 8 2 2 2 4 5" xfId="9831"/>
    <cellStyle name="常规 8 2 2 2 4 5 2" xfId="17182"/>
    <cellStyle name="常规 8 2 2 2 4 5 2 2" xfId="35474"/>
    <cellStyle name="常规 8 2 2 2 4 5 3" xfId="29016"/>
    <cellStyle name="常规 8 2 2 2 4 6" xfId="10884"/>
    <cellStyle name="常规 8 2 2 2 4 6 2" xfId="17183"/>
    <cellStyle name="常规 8 2 2 2 4 6 2 2" xfId="35475"/>
    <cellStyle name="常规 8 2 2 2 4 6 3" xfId="22028"/>
    <cellStyle name="常规 8 2 2 2 4 6 4" xfId="30068"/>
    <cellStyle name="常规 8 2 2 2 4 7" xfId="17184"/>
    <cellStyle name="常规 8 2 2 2 4 7 2" xfId="22029"/>
    <cellStyle name="常规 8 2 2 2 4 7 3" xfId="35476"/>
    <cellStyle name="常规 8 2 2 2 4 8" xfId="17185"/>
    <cellStyle name="常规 8 2 2 2 4 8 2" xfId="22030"/>
    <cellStyle name="常规 8 2 2 2 4 8 3" xfId="35477"/>
    <cellStyle name="常规 8 2 2 2 4 9" xfId="25391"/>
    <cellStyle name="常规 8 2 2 2 5" xfId="4473"/>
    <cellStyle name="常规 8 2 2 2 5 2" xfId="4474"/>
    <cellStyle name="常规 8 2 2 2 5 2 2" xfId="9839"/>
    <cellStyle name="常规 8 2 2 2 5 2 2 2" xfId="17186"/>
    <cellStyle name="常规 8 2 2 2 5 2 2 2 2" xfId="35478"/>
    <cellStyle name="常规 8 2 2 2 5 2 2 3" xfId="29024"/>
    <cellStyle name="常规 8 2 2 2 5 2 3" xfId="25399"/>
    <cellStyle name="常规 8 2 2 2 5 3" xfId="4475"/>
    <cellStyle name="常规 8 2 2 2 5 3 2" xfId="9840"/>
    <cellStyle name="常规 8 2 2 2 5 3 2 2" xfId="17187"/>
    <cellStyle name="常规 8 2 2 2 5 3 2 2 2" xfId="35479"/>
    <cellStyle name="常规 8 2 2 2 5 3 2 3" xfId="29025"/>
    <cellStyle name="常规 8 2 2 2 5 3 3" xfId="25400"/>
    <cellStyle name="常规 8 2 2 2 5 4" xfId="9838"/>
    <cellStyle name="常规 8 2 2 2 5 4 2" xfId="17188"/>
    <cellStyle name="常规 8 2 2 2 5 4 2 2" xfId="35480"/>
    <cellStyle name="常规 8 2 2 2 5 4 3" xfId="29023"/>
    <cellStyle name="常规 8 2 2 2 5 5" xfId="10886"/>
    <cellStyle name="常规 8 2 2 2 5 5 2" xfId="17189"/>
    <cellStyle name="常规 8 2 2 2 5 5 2 2" xfId="35481"/>
    <cellStyle name="常规 8 2 2 2 5 5 3" xfId="22031"/>
    <cellStyle name="常规 8 2 2 2 5 5 4" xfId="30070"/>
    <cellStyle name="常规 8 2 2 2 5 6" xfId="11161"/>
    <cellStyle name="常规 8 2 2 2 5 6 2" xfId="17190"/>
    <cellStyle name="常规 8 2 2 2 5 6 2 2" xfId="35482"/>
    <cellStyle name="常规 8 2 2 2 5 6 3" xfId="22032"/>
    <cellStyle name="常规 8 2 2 2 5 6 4" xfId="30345"/>
    <cellStyle name="常规 8 2 2 2 5 7" xfId="17191"/>
    <cellStyle name="常规 8 2 2 2 5 7 2" xfId="22033"/>
    <cellStyle name="常规 8 2 2 2 5 7 3" xfId="35483"/>
    <cellStyle name="常规 8 2 2 2 5 8" xfId="25398"/>
    <cellStyle name="常规 8 2 2 2 6" xfId="4476"/>
    <cellStyle name="常规 8 2 2 2 6 2" xfId="9841"/>
    <cellStyle name="常规 8 2 2 2 6 2 2" xfId="17192"/>
    <cellStyle name="常规 8 2 2 2 6 2 2 2" xfId="35484"/>
    <cellStyle name="常规 8 2 2 2 6 2 3" xfId="29026"/>
    <cellStyle name="常规 8 2 2 2 6 3" xfId="25401"/>
    <cellStyle name="常规 8 2 2 2 7" xfId="4477"/>
    <cellStyle name="常规 8 2 2 2 7 2" xfId="9842"/>
    <cellStyle name="常规 8 2 2 2 7 2 2" xfId="17193"/>
    <cellStyle name="常规 8 2 2 2 7 2 2 2" xfId="35485"/>
    <cellStyle name="常规 8 2 2 2 7 2 3" xfId="29027"/>
    <cellStyle name="常规 8 2 2 2 7 3" xfId="25402"/>
    <cellStyle name="常规 8 2 2 2 8" xfId="9826"/>
    <cellStyle name="常规 8 2 2 2 8 2" xfId="17194"/>
    <cellStyle name="常规 8 2 2 2 8 2 2" xfId="35486"/>
    <cellStyle name="常规 8 2 2 2 8 3" xfId="29011"/>
    <cellStyle name="常规 8 2 2 2 9" xfId="10881"/>
    <cellStyle name="常规 8 2 2 2 9 2" xfId="17195"/>
    <cellStyle name="常规 8 2 2 2 9 2 2" xfId="35487"/>
    <cellStyle name="常规 8 2 2 2 9 3" xfId="22034"/>
    <cellStyle name="常规 8 2 2 2 9 4" xfId="30065"/>
    <cellStyle name="常规 8 2 2 3" xfId="4478"/>
    <cellStyle name="常规 8 2 2 3 2" xfId="4479"/>
    <cellStyle name="常规 8 2 2 3 2 2" xfId="4480"/>
    <cellStyle name="常规 8 2 2 3 2 2 2" xfId="9845"/>
    <cellStyle name="常规 8 2 2 3 2 2 2 2" xfId="17196"/>
    <cellStyle name="常规 8 2 2 3 2 2 2 2 2" xfId="35488"/>
    <cellStyle name="常规 8 2 2 3 2 2 2 3" xfId="29030"/>
    <cellStyle name="常规 8 2 2 3 2 2 3" xfId="25405"/>
    <cellStyle name="常规 8 2 2 3 2 3" xfId="4481"/>
    <cellStyle name="常规 8 2 2 3 2 3 2" xfId="9846"/>
    <cellStyle name="常规 8 2 2 3 2 3 2 2" xfId="17197"/>
    <cellStyle name="常规 8 2 2 3 2 3 2 2 2" xfId="35489"/>
    <cellStyle name="常规 8 2 2 3 2 3 2 3" xfId="29031"/>
    <cellStyle name="常规 8 2 2 3 2 3 3" xfId="25406"/>
    <cellStyle name="常规 8 2 2 3 2 4" xfId="4482"/>
    <cellStyle name="常规 8 2 2 3 2 4 2" xfId="9847"/>
    <cellStyle name="常规 8 2 2 3 2 4 2 2" xfId="17198"/>
    <cellStyle name="常规 8 2 2 3 2 4 2 2 2" xfId="35490"/>
    <cellStyle name="常规 8 2 2 3 2 4 2 3" xfId="29032"/>
    <cellStyle name="常规 8 2 2 3 2 4 3" xfId="25407"/>
    <cellStyle name="常规 8 2 2 3 2 5" xfId="9844"/>
    <cellStyle name="常规 8 2 2 3 2 5 2" xfId="17199"/>
    <cellStyle name="常规 8 2 2 3 2 5 2 2" xfId="35491"/>
    <cellStyle name="常规 8 2 2 3 2 5 3" xfId="29029"/>
    <cellStyle name="常规 8 2 2 3 2 6" xfId="10888"/>
    <cellStyle name="常规 8 2 2 3 2 6 2" xfId="17200"/>
    <cellStyle name="常规 8 2 2 3 2 6 2 2" xfId="35492"/>
    <cellStyle name="常规 8 2 2 3 2 6 3" xfId="22035"/>
    <cellStyle name="常规 8 2 2 3 2 6 4" xfId="30072"/>
    <cellStyle name="常规 8 2 2 3 2 7" xfId="17201"/>
    <cellStyle name="常规 8 2 2 3 2 7 2" xfId="22036"/>
    <cellStyle name="常规 8 2 2 3 2 7 3" xfId="35493"/>
    <cellStyle name="常规 8 2 2 3 2 8" xfId="25404"/>
    <cellStyle name="常规 8 2 2 3 3" xfId="4483"/>
    <cellStyle name="常规 8 2 2 3 3 2" xfId="9848"/>
    <cellStyle name="常规 8 2 2 3 3 2 2" xfId="17202"/>
    <cellStyle name="常规 8 2 2 3 3 2 2 2" xfId="35494"/>
    <cellStyle name="常规 8 2 2 3 3 2 3" xfId="29033"/>
    <cellStyle name="常规 8 2 2 3 3 3" xfId="25408"/>
    <cellStyle name="常规 8 2 2 3 4" xfId="4484"/>
    <cellStyle name="常规 8 2 2 3 4 2" xfId="9849"/>
    <cellStyle name="常规 8 2 2 3 4 2 2" xfId="17203"/>
    <cellStyle name="常规 8 2 2 3 4 2 2 2" xfId="35495"/>
    <cellStyle name="常规 8 2 2 3 4 2 3" xfId="29034"/>
    <cellStyle name="常规 8 2 2 3 4 3" xfId="25409"/>
    <cellStyle name="常规 8 2 2 3 5" xfId="9843"/>
    <cellStyle name="常规 8 2 2 3 5 2" xfId="17204"/>
    <cellStyle name="常规 8 2 2 3 5 2 2" xfId="35496"/>
    <cellStyle name="常规 8 2 2 3 5 3" xfId="29028"/>
    <cellStyle name="常规 8 2 2 3 6" xfId="10887"/>
    <cellStyle name="常规 8 2 2 3 6 2" xfId="17205"/>
    <cellStyle name="常规 8 2 2 3 6 2 2" xfId="35497"/>
    <cellStyle name="常规 8 2 2 3 6 3" xfId="22037"/>
    <cellStyle name="常规 8 2 2 3 6 4" xfId="30071"/>
    <cellStyle name="常规 8 2 2 3 7" xfId="17206"/>
    <cellStyle name="常规 8 2 2 3 7 2" xfId="22038"/>
    <cellStyle name="常规 8 2 2 3 7 3" xfId="35498"/>
    <cellStyle name="常规 8 2 2 3 8" xfId="17207"/>
    <cellStyle name="常规 8 2 2 3 8 2" xfId="22039"/>
    <cellStyle name="常规 8 2 2 3 8 3" xfId="35499"/>
    <cellStyle name="常规 8 2 2 3 9" xfId="25403"/>
    <cellStyle name="常规 8 2 2 4" xfId="4485"/>
    <cellStyle name="常规 8 2 2 4 2" xfId="4486"/>
    <cellStyle name="常规 8 2 2 4 2 2" xfId="4487"/>
    <cellStyle name="常规 8 2 2 4 2 2 2" xfId="9852"/>
    <cellStyle name="常规 8 2 2 4 2 2 2 2" xfId="17208"/>
    <cellStyle name="常规 8 2 2 4 2 2 2 2 2" xfId="35500"/>
    <cellStyle name="常规 8 2 2 4 2 2 2 3" xfId="29037"/>
    <cellStyle name="常规 8 2 2 4 2 2 3" xfId="25412"/>
    <cellStyle name="常规 8 2 2 4 2 3" xfId="4488"/>
    <cellStyle name="常规 8 2 2 4 2 3 2" xfId="9853"/>
    <cellStyle name="常规 8 2 2 4 2 3 2 2" xfId="17209"/>
    <cellStyle name="常规 8 2 2 4 2 3 2 2 2" xfId="35501"/>
    <cellStyle name="常规 8 2 2 4 2 3 2 3" xfId="29038"/>
    <cellStyle name="常规 8 2 2 4 2 3 3" xfId="25413"/>
    <cellStyle name="常规 8 2 2 4 2 4" xfId="4489"/>
    <cellStyle name="常规 8 2 2 4 2 4 2" xfId="9854"/>
    <cellStyle name="常规 8 2 2 4 2 4 2 2" xfId="17210"/>
    <cellStyle name="常规 8 2 2 4 2 4 2 2 2" xfId="35502"/>
    <cellStyle name="常规 8 2 2 4 2 4 2 3" xfId="29039"/>
    <cellStyle name="常规 8 2 2 4 2 4 3" xfId="25414"/>
    <cellStyle name="常规 8 2 2 4 2 5" xfId="9851"/>
    <cellStyle name="常规 8 2 2 4 2 5 2" xfId="17211"/>
    <cellStyle name="常规 8 2 2 4 2 5 2 2" xfId="35503"/>
    <cellStyle name="常规 8 2 2 4 2 5 3" xfId="29036"/>
    <cellStyle name="常规 8 2 2 4 2 6" xfId="10890"/>
    <cellStyle name="常规 8 2 2 4 2 6 2" xfId="17212"/>
    <cellStyle name="常规 8 2 2 4 2 6 2 2" xfId="35504"/>
    <cellStyle name="常规 8 2 2 4 2 6 3" xfId="22040"/>
    <cellStyle name="常规 8 2 2 4 2 6 4" xfId="30074"/>
    <cellStyle name="常规 8 2 2 4 2 7" xfId="17213"/>
    <cellStyle name="常规 8 2 2 4 2 7 2" xfId="22041"/>
    <cellStyle name="常规 8 2 2 4 2 7 3" xfId="35505"/>
    <cellStyle name="常规 8 2 2 4 2 8" xfId="25411"/>
    <cellStyle name="常规 8 2 2 4 3" xfId="4490"/>
    <cellStyle name="常规 8 2 2 4 3 2" xfId="9855"/>
    <cellStyle name="常规 8 2 2 4 3 2 2" xfId="17214"/>
    <cellStyle name="常规 8 2 2 4 3 2 2 2" xfId="35506"/>
    <cellStyle name="常规 8 2 2 4 3 2 3" xfId="29040"/>
    <cellStyle name="常规 8 2 2 4 3 3" xfId="25415"/>
    <cellStyle name="常规 8 2 2 4 4" xfId="4491"/>
    <cellStyle name="常规 8 2 2 4 4 2" xfId="9856"/>
    <cellStyle name="常规 8 2 2 4 4 2 2" xfId="17215"/>
    <cellStyle name="常规 8 2 2 4 4 2 2 2" xfId="35507"/>
    <cellStyle name="常规 8 2 2 4 4 2 3" xfId="29041"/>
    <cellStyle name="常规 8 2 2 4 4 3" xfId="25416"/>
    <cellStyle name="常规 8 2 2 4 5" xfId="9850"/>
    <cellStyle name="常规 8 2 2 4 5 2" xfId="17216"/>
    <cellStyle name="常规 8 2 2 4 5 2 2" xfId="35508"/>
    <cellStyle name="常规 8 2 2 4 5 3" xfId="29035"/>
    <cellStyle name="常规 8 2 2 4 6" xfId="10889"/>
    <cellStyle name="常规 8 2 2 4 6 2" xfId="17217"/>
    <cellStyle name="常规 8 2 2 4 6 2 2" xfId="35509"/>
    <cellStyle name="常规 8 2 2 4 6 3" xfId="22042"/>
    <cellStyle name="常规 8 2 2 4 6 4" xfId="30073"/>
    <cellStyle name="常规 8 2 2 4 7" xfId="17218"/>
    <cellStyle name="常规 8 2 2 4 7 2" xfId="22043"/>
    <cellStyle name="常规 8 2 2 4 7 3" xfId="35510"/>
    <cellStyle name="常规 8 2 2 4 8" xfId="17219"/>
    <cellStyle name="常规 8 2 2 4 8 2" xfId="22044"/>
    <cellStyle name="常规 8 2 2 4 8 3" xfId="35511"/>
    <cellStyle name="常规 8 2 2 4 9" xfId="25410"/>
    <cellStyle name="常规 8 2 2 5" xfId="4492"/>
    <cellStyle name="常规 8 2 2 5 2" xfId="4493"/>
    <cellStyle name="常规 8 2 2 5 2 2" xfId="4494"/>
    <cellStyle name="常规 8 2 2 5 2 2 2" xfId="9859"/>
    <cellStyle name="常规 8 2 2 5 2 2 2 2" xfId="17220"/>
    <cellStyle name="常规 8 2 2 5 2 2 2 2 2" xfId="35512"/>
    <cellStyle name="常规 8 2 2 5 2 2 2 3" xfId="29044"/>
    <cellStyle name="常规 8 2 2 5 2 2 3" xfId="25419"/>
    <cellStyle name="常规 8 2 2 5 2 3" xfId="4495"/>
    <cellStyle name="常规 8 2 2 5 2 3 2" xfId="9860"/>
    <cellStyle name="常规 8 2 2 5 2 3 2 2" xfId="17221"/>
    <cellStyle name="常规 8 2 2 5 2 3 2 2 2" xfId="35513"/>
    <cellStyle name="常规 8 2 2 5 2 3 2 3" xfId="29045"/>
    <cellStyle name="常规 8 2 2 5 2 3 3" xfId="25420"/>
    <cellStyle name="常规 8 2 2 5 2 4" xfId="4496"/>
    <cellStyle name="常规 8 2 2 5 2 4 2" xfId="9861"/>
    <cellStyle name="常规 8 2 2 5 2 4 2 2" xfId="17222"/>
    <cellStyle name="常规 8 2 2 5 2 4 2 2 2" xfId="35514"/>
    <cellStyle name="常规 8 2 2 5 2 4 2 3" xfId="29046"/>
    <cellStyle name="常规 8 2 2 5 2 4 3" xfId="25421"/>
    <cellStyle name="常规 8 2 2 5 2 5" xfId="9858"/>
    <cellStyle name="常规 8 2 2 5 2 5 2" xfId="17223"/>
    <cellStyle name="常规 8 2 2 5 2 5 2 2" xfId="35515"/>
    <cellStyle name="常规 8 2 2 5 2 5 3" xfId="29043"/>
    <cellStyle name="常规 8 2 2 5 2 6" xfId="10892"/>
    <cellStyle name="常规 8 2 2 5 2 6 2" xfId="17224"/>
    <cellStyle name="常规 8 2 2 5 2 6 2 2" xfId="35516"/>
    <cellStyle name="常规 8 2 2 5 2 6 3" xfId="22045"/>
    <cellStyle name="常规 8 2 2 5 2 6 4" xfId="30076"/>
    <cellStyle name="常规 8 2 2 5 2 7" xfId="17225"/>
    <cellStyle name="常规 8 2 2 5 2 7 2" xfId="22046"/>
    <cellStyle name="常规 8 2 2 5 2 7 3" xfId="35517"/>
    <cellStyle name="常规 8 2 2 5 2 8" xfId="25418"/>
    <cellStyle name="常规 8 2 2 5 3" xfId="4497"/>
    <cellStyle name="常规 8 2 2 5 3 2" xfId="9862"/>
    <cellStyle name="常规 8 2 2 5 3 2 2" xfId="17226"/>
    <cellStyle name="常规 8 2 2 5 3 2 2 2" xfId="35518"/>
    <cellStyle name="常规 8 2 2 5 3 2 3" xfId="29047"/>
    <cellStyle name="常规 8 2 2 5 3 3" xfId="25422"/>
    <cellStyle name="常规 8 2 2 5 4" xfId="4498"/>
    <cellStyle name="常规 8 2 2 5 4 2" xfId="9863"/>
    <cellStyle name="常规 8 2 2 5 4 2 2" xfId="17227"/>
    <cellStyle name="常规 8 2 2 5 4 2 2 2" xfId="35519"/>
    <cellStyle name="常规 8 2 2 5 4 2 3" xfId="29048"/>
    <cellStyle name="常规 8 2 2 5 4 3" xfId="25423"/>
    <cellStyle name="常规 8 2 2 5 5" xfId="9857"/>
    <cellStyle name="常规 8 2 2 5 5 2" xfId="17228"/>
    <cellStyle name="常规 8 2 2 5 5 2 2" xfId="35520"/>
    <cellStyle name="常规 8 2 2 5 5 3" xfId="29042"/>
    <cellStyle name="常规 8 2 2 5 6" xfId="10891"/>
    <cellStyle name="常规 8 2 2 5 6 2" xfId="17229"/>
    <cellStyle name="常规 8 2 2 5 6 2 2" xfId="35521"/>
    <cellStyle name="常规 8 2 2 5 6 3" xfId="22047"/>
    <cellStyle name="常规 8 2 2 5 6 4" xfId="30075"/>
    <cellStyle name="常规 8 2 2 5 7" xfId="17230"/>
    <cellStyle name="常规 8 2 2 5 7 2" xfId="22048"/>
    <cellStyle name="常规 8 2 2 5 7 3" xfId="35522"/>
    <cellStyle name="常规 8 2 2 5 8" xfId="17231"/>
    <cellStyle name="常规 8 2 2 5 8 2" xfId="22049"/>
    <cellStyle name="常规 8 2 2 5 8 3" xfId="35523"/>
    <cellStyle name="常规 8 2 2 5 9" xfId="25417"/>
    <cellStyle name="常规 8 2 2 6" xfId="4499"/>
    <cellStyle name="常规 8 2 2 6 2" xfId="4500"/>
    <cellStyle name="常规 8 2 2 6 2 2" xfId="4501"/>
    <cellStyle name="常规 8 2 2 6 2 2 2" xfId="9866"/>
    <cellStyle name="常规 8 2 2 6 2 2 2 2" xfId="17232"/>
    <cellStyle name="常规 8 2 2 6 2 2 2 2 2" xfId="35524"/>
    <cellStyle name="常规 8 2 2 6 2 2 2 3" xfId="29051"/>
    <cellStyle name="常规 8 2 2 6 2 2 3" xfId="25426"/>
    <cellStyle name="常规 8 2 2 6 2 3" xfId="4502"/>
    <cellStyle name="常规 8 2 2 6 2 3 2" xfId="9867"/>
    <cellStyle name="常规 8 2 2 6 2 3 2 2" xfId="17233"/>
    <cellStyle name="常规 8 2 2 6 2 3 2 2 2" xfId="35525"/>
    <cellStyle name="常规 8 2 2 6 2 3 2 3" xfId="29052"/>
    <cellStyle name="常规 8 2 2 6 2 3 3" xfId="25427"/>
    <cellStyle name="常规 8 2 2 6 2 4" xfId="4503"/>
    <cellStyle name="常规 8 2 2 6 2 4 2" xfId="9868"/>
    <cellStyle name="常规 8 2 2 6 2 4 2 2" xfId="17234"/>
    <cellStyle name="常规 8 2 2 6 2 4 2 2 2" xfId="35526"/>
    <cellStyle name="常规 8 2 2 6 2 4 2 3" xfId="29053"/>
    <cellStyle name="常规 8 2 2 6 2 4 3" xfId="25428"/>
    <cellStyle name="常规 8 2 2 6 2 5" xfId="9865"/>
    <cellStyle name="常规 8 2 2 6 2 5 2" xfId="17235"/>
    <cellStyle name="常规 8 2 2 6 2 5 2 2" xfId="35527"/>
    <cellStyle name="常规 8 2 2 6 2 5 3" xfId="29050"/>
    <cellStyle name="常规 8 2 2 6 2 6" xfId="10894"/>
    <cellStyle name="常规 8 2 2 6 2 6 2" xfId="17236"/>
    <cellStyle name="常规 8 2 2 6 2 6 2 2" xfId="35528"/>
    <cellStyle name="常规 8 2 2 6 2 6 3" xfId="22050"/>
    <cellStyle name="常规 8 2 2 6 2 6 4" xfId="30078"/>
    <cellStyle name="常规 8 2 2 6 2 7" xfId="17237"/>
    <cellStyle name="常规 8 2 2 6 2 7 2" xfId="22051"/>
    <cellStyle name="常规 8 2 2 6 2 7 3" xfId="35529"/>
    <cellStyle name="常规 8 2 2 6 2 8" xfId="25425"/>
    <cellStyle name="常规 8 2 2 6 3" xfId="4504"/>
    <cellStyle name="常规 8 2 2 6 3 2" xfId="9869"/>
    <cellStyle name="常规 8 2 2 6 3 2 2" xfId="17238"/>
    <cellStyle name="常规 8 2 2 6 3 2 2 2" xfId="35530"/>
    <cellStyle name="常规 8 2 2 6 3 2 3" xfId="29054"/>
    <cellStyle name="常规 8 2 2 6 3 3" xfId="25429"/>
    <cellStyle name="常规 8 2 2 6 4" xfId="4505"/>
    <cellStyle name="常规 8 2 2 6 4 2" xfId="9870"/>
    <cellStyle name="常规 8 2 2 6 4 2 2" xfId="17239"/>
    <cellStyle name="常规 8 2 2 6 4 2 2 2" xfId="35531"/>
    <cellStyle name="常规 8 2 2 6 4 2 3" xfId="29055"/>
    <cellStyle name="常规 8 2 2 6 4 3" xfId="25430"/>
    <cellStyle name="常规 8 2 2 6 5" xfId="9864"/>
    <cellStyle name="常规 8 2 2 6 5 2" xfId="17240"/>
    <cellStyle name="常规 8 2 2 6 5 2 2" xfId="35532"/>
    <cellStyle name="常规 8 2 2 6 5 3" xfId="29049"/>
    <cellStyle name="常规 8 2 2 6 6" xfId="10893"/>
    <cellStyle name="常规 8 2 2 6 6 2" xfId="17241"/>
    <cellStyle name="常规 8 2 2 6 6 2 2" xfId="35533"/>
    <cellStyle name="常规 8 2 2 6 6 3" xfId="22052"/>
    <cellStyle name="常规 8 2 2 6 6 4" xfId="30077"/>
    <cellStyle name="常规 8 2 2 6 7" xfId="17242"/>
    <cellStyle name="常规 8 2 2 6 7 2" xfId="22053"/>
    <cellStyle name="常规 8 2 2 6 7 3" xfId="35534"/>
    <cellStyle name="常规 8 2 2 6 8" xfId="17243"/>
    <cellStyle name="常规 8 2 2 6 8 2" xfId="22054"/>
    <cellStyle name="常规 8 2 2 6 8 3" xfId="35535"/>
    <cellStyle name="常规 8 2 2 6 9" xfId="25424"/>
    <cellStyle name="常规 8 2 2 7" xfId="4506"/>
    <cellStyle name="常规 8 2 2 7 2" xfId="4507"/>
    <cellStyle name="常规 8 2 2 7 2 2" xfId="9872"/>
    <cellStyle name="常规 8 2 2 7 2 2 2" xfId="17244"/>
    <cellStyle name="常规 8 2 2 7 2 2 2 2" xfId="35536"/>
    <cellStyle name="常规 8 2 2 7 2 2 3" xfId="29057"/>
    <cellStyle name="常规 8 2 2 7 2 3" xfId="25432"/>
    <cellStyle name="常规 8 2 2 7 3" xfId="4508"/>
    <cellStyle name="常规 8 2 2 7 3 2" xfId="9873"/>
    <cellStyle name="常规 8 2 2 7 3 2 2" xfId="17245"/>
    <cellStyle name="常规 8 2 2 7 3 2 2 2" xfId="35537"/>
    <cellStyle name="常规 8 2 2 7 3 2 3" xfId="29058"/>
    <cellStyle name="常规 8 2 2 7 3 3" xfId="25433"/>
    <cellStyle name="常规 8 2 2 7 4" xfId="4509"/>
    <cellStyle name="常规 8 2 2 7 4 2" xfId="9874"/>
    <cellStyle name="常规 8 2 2 7 4 2 2" xfId="17246"/>
    <cellStyle name="常规 8 2 2 7 4 2 2 2" xfId="35538"/>
    <cellStyle name="常规 8 2 2 7 4 2 3" xfId="29059"/>
    <cellStyle name="常规 8 2 2 7 4 3" xfId="25434"/>
    <cellStyle name="常规 8 2 2 7 5" xfId="9871"/>
    <cellStyle name="常规 8 2 2 7 5 2" xfId="17247"/>
    <cellStyle name="常规 8 2 2 7 5 2 2" xfId="35539"/>
    <cellStyle name="常规 8 2 2 7 5 3" xfId="29056"/>
    <cellStyle name="常规 8 2 2 7 6" xfId="10895"/>
    <cellStyle name="常规 8 2 2 7 6 2" xfId="17248"/>
    <cellStyle name="常规 8 2 2 7 6 2 2" xfId="35540"/>
    <cellStyle name="常规 8 2 2 7 6 3" xfId="22055"/>
    <cellStyle name="常规 8 2 2 7 6 4" xfId="30079"/>
    <cellStyle name="常规 8 2 2 7 7" xfId="17249"/>
    <cellStyle name="常规 8 2 2 7 7 2" xfId="22056"/>
    <cellStyle name="常规 8 2 2 7 7 3" xfId="35541"/>
    <cellStyle name="常规 8 2 2 7 8" xfId="25431"/>
    <cellStyle name="常规 8 2 2 8" xfId="4510"/>
    <cellStyle name="常规 8 2 2 8 2" xfId="9875"/>
    <cellStyle name="常规 8 2 2 8 2 2" xfId="17250"/>
    <cellStyle name="常规 8 2 2 8 2 2 2" xfId="35542"/>
    <cellStyle name="常规 8 2 2 8 2 3" xfId="29060"/>
    <cellStyle name="常规 8 2 2 8 3" xfId="25435"/>
    <cellStyle name="常规 8 2 2 9" xfId="4511"/>
    <cellStyle name="常规 8 2 2 9 2" xfId="9876"/>
    <cellStyle name="常规 8 2 2 9 2 2" xfId="17251"/>
    <cellStyle name="常规 8 2 2 9 2 2 2" xfId="35543"/>
    <cellStyle name="常规 8 2 2 9 2 3" xfId="29061"/>
    <cellStyle name="常规 8 2 2 9 3" xfId="25436"/>
    <cellStyle name="常规 8 2 3" xfId="4512"/>
    <cellStyle name="常规 8 2 3 10" xfId="17252"/>
    <cellStyle name="常规 8 2 3 10 2" xfId="22057"/>
    <cellStyle name="常规 8 2 3 10 3" xfId="35544"/>
    <cellStyle name="常规 8 2 3 11" xfId="17253"/>
    <cellStyle name="常规 8 2 3 11 2" xfId="22058"/>
    <cellStyle name="常规 8 2 3 11 3" xfId="35545"/>
    <cellStyle name="常规 8 2 3 12" xfId="25437"/>
    <cellStyle name="常规 8 2 3 2" xfId="4513"/>
    <cellStyle name="常规 8 2 3 2 2" xfId="4514"/>
    <cellStyle name="常规 8 2 3 2 2 2" xfId="4515"/>
    <cellStyle name="常规 8 2 3 2 2 2 2" xfId="9880"/>
    <cellStyle name="常规 8 2 3 2 2 2 2 2" xfId="17254"/>
    <cellStyle name="常规 8 2 3 2 2 2 2 2 2" xfId="35546"/>
    <cellStyle name="常规 8 2 3 2 2 2 2 3" xfId="29065"/>
    <cellStyle name="常规 8 2 3 2 2 2 3" xfId="25440"/>
    <cellStyle name="常规 8 2 3 2 2 3" xfId="4516"/>
    <cellStyle name="常规 8 2 3 2 2 3 2" xfId="9881"/>
    <cellStyle name="常规 8 2 3 2 2 3 2 2" xfId="17255"/>
    <cellStyle name="常规 8 2 3 2 2 3 2 2 2" xfId="35547"/>
    <cellStyle name="常规 8 2 3 2 2 3 2 3" xfId="29066"/>
    <cellStyle name="常规 8 2 3 2 2 3 3" xfId="25441"/>
    <cellStyle name="常规 8 2 3 2 2 4" xfId="4517"/>
    <cellStyle name="常规 8 2 3 2 2 4 2" xfId="9882"/>
    <cellStyle name="常规 8 2 3 2 2 4 2 2" xfId="17256"/>
    <cellStyle name="常规 8 2 3 2 2 4 2 2 2" xfId="35548"/>
    <cellStyle name="常规 8 2 3 2 2 4 2 3" xfId="29067"/>
    <cellStyle name="常规 8 2 3 2 2 4 3" xfId="25442"/>
    <cellStyle name="常规 8 2 3 2 2 5" xfId="9879"/>
    <cellStyle name="常规 8 2 3 2 2 5 2" xfId="17257"/>
    <cellStyle name="常规 8 2 3 2 2 5 2 2" xfId="35549"/>
    <cellStyle name="常规 8 2 3 2 2 5 3" xfId="29064"/>
    <cellStyle name="常规 8 2 3 2 2 6" xfId="10898"/>
    <cellStyle name="常规 8 2 3 2 2 6 2" xfId="17258"/>
    <cellStyle name="常规 8 2 3 2 2 6 2 2" xfId="35550"/>
    <cellStyle name="常规 8 2 3 2 2 6 3" xfId="22059"/>
    <cellStyle name="常规 8 2 3 2 2 6 4" xfId="30082"/>
    <cellStyle name="常规 8 2 3 2 2 7" xfId="17259"/>
    <cellStyle name="常规 8 2 3 2 2 7 2" xfId="22060"/>
    <cellStyle name="常规 8 2 3 2 2 7 3" xfId="35551"/>
    <cellStyle name="常规 8 2 3 2 2 8" xfId="25439"/>
    <cellStyle name="常规 8 2 3 2 3" xfId="4518"/>
    <cellStyle name="常规 8 2 3 2 3 2" xfId="9883"/>
    <cellStyle name="常规 8 2 3 2 3 2 2" xfId="17260"/>
    <cellStyle name="常规 8 2 3 2 3 2 2 2" xfId="35552"/>
    <cellStyle name="常规 8 2 3 2 3 2 3" xfId="29068"/>
    <cellStyle name="常规 8 2 3 2 3 3" xfId="25443"/>
    <cellStyle name="常规 8 2 3 2 4" xfId="4519"/>
    <cellStyle name="常规 8 2 3 2 4 2" xfId="9884"/>
    <cellStyle name="常规 8 2 3 2 4 2 2" xfId="17261"/>
    <cellStyle name="常规 8 2 3 2 4 2 2 2" xfId="35553"/>
    <cellStyle name="常规 8 2 3 2 4 2 3" xfId="29069"/>
    <cellStyle name="常规 8 2 3 2 4 3" xfId="25444"/>
    <cellStyle name="常规 8 2 3 2 5" xfId="9878"/>
    <cellStyle name="常规 8 2 3 2 5 2" xfId="17262"/>
    <cellStyle name="常规 8 2 3 2 5 2 2" xfId="35554"/>
    <cellStyle name="常规 8 2 3 2 5 3" xfId="29063"/>
    <cellStyle name="常规 8 2 3 2 6" xfId="10897"/>
    <cellStyle name="常规 8 2 3 2 6 2" xfId="17263"/>
    <cellStyle name="常规 8 2 3 2 6 2 2" xfId="35555"/>
    <cellStyle name="常规 8 2 3 2 6 3" xfId="22061"/>
    <cellStyle name="常规 8 2 3 2 6 4" xfId="30081"/>
    <cellStyle name="常规 8 2 3 2 7" xfId="17264"/>
    <cellStyle name="常规 8 2 3 2 7 2" xfId="22062"/>
    <cellStyle name="常规 8 2 3 2 7 3" xfId="35556"/>
    <cellStyle name="常规 8 2 3 2 8" xfId="17265"/>
    <cellStyle name="常规 8 2 3 2 8 2" xfId="22063"/>
    <cellStyle name="常规 8 2 3 2 8 3" xfId="35557"/>
    <cellStyle name="常规 8 2 3 2 9" xfId="25438"/>
    <cellStyle name="常规 8 2 3 3" xfId="4520"/>
    <cellStyle name="常规 8 2 3 3 2" xfId="4521"/>
    <cellStyle name="常规 8 2 3 3 2 2" xfId="4522"/>
    <cellStyle name="常规 8 2 3 3 2 2 2" xfId="9887"/>
    <cellStyle name="常规 8 2 3 3 2 2 2 2" xfId="17266"/>
    <cellStyle name="常规 8 2 3 3 2 2 2 2 2" xfId="35558"/>
    <cellStyle name="常规 8 2 3 3 2 2 2 3" xfId="29072"/>
    <cellStyle name="常规 8 2 3 3 2 2 3" xfId="25447"/>
    <cellStyle name="常规 8 2 3 3 2 3" xfId="4523"/>
    <cellStyle name="常规 8 2 3 3 2 3 2" xfId="9888"/>
    <cellStyle name="常规 8 2 3 3 2 3 2 2" xfId="17267"/>
    <cellStyle name="常规 8 2 3 3 2 3 2 2 2" xfId="35559"/>
    <cellStyle name="常规 8 2 3 3 2 3 2 3" xfId="29073"/>
    <cellStyle name="常规 8 2 3 3 2 3 3" xfId="25448"/>
    <cellStyle name="常规 8 2 3 3 2 4" xfId="4524"/>
    <cellStyle name="常规 8 2 3 3 2 4 2" xfId="9889"/>
    <cellStyle name="常规 8 2 3 3 2 4 2 2" xfId="17268"/>
    <cellStyle name="常规 8 2 3 3 2 4 2 2 2" xfId="35560"/>
    <cellStyle name="常规 8 2 3 3 2 4 2 3" xfId="29074"/>
    <cellStyle name="常规 8 2 3 3 2 4 3" xfId="25449"/>
    <cellStyle name="常规 8 2 3 3 2 5" xfId="9886"/>
    <cellStyle name="常规 8 2 3 3 2 5 2" xfId="17269"/>
    <cellStyle name="常规 8 2 3 3 2 5 2 2" xfId="35561"/>
    <cellStyle name="常规 8 2 3 3 2 5 3" xfId="29071"/>
    <cellStyle name="常规 8 2 3 3 2 6" xfId="10900"/>
    <cellStyle name="常规 8 2 3 3 2 6 2" xfId="17270"/>
    <cellStyle name="常规 8 2 3 3 2 6 2 2" xfId="35562"/>
    <cellStyle name="常规 8 2 3 3 2 6 3" xfId="22064"/>
    <cellStyle name="常规 8 2 3 3 2 6 4" xfId="30084"/>
    <cellStyle name="常规 8 2 3 3 2 7" xfId="17271"/>
    <cellStyle name="常规 8 2 3 3 2 7 2" xfId="22065"/>
    <cellStyle name="常规 8 2 3 3 2 7 3" xfId="35563"/>
    <cellStyle name="常规 8 2 3 3 2 8" xfId="25446"/>
    <cellStyle name="常规 8 2 3 3 3" xfId="4525"/>
    <cellStyle name="常规 8 2 3 3 3 2" xfId="9890"/>
    <cellStyle name="常规 8 2 3 3 3 2 2" xfId="17272"/>
    <cellStyle name="常规 8 2 3 3 3 2 2 2" xfId="35564"/>
    <cellStyle name="常规 8 2 3 3 3 2 3" xfId="29075"/>
    <cellStyle name="常规 8 2 3 3 3 3" xfId="25450"/>
    <cellStyle name="常规 8 2 3 3 4" xfId="4526"/>
    <cellStyle name="常规 8 2 3 3 4 2" xfId="9891"/>
    <cellStyle name="常规 8 2 3 3 4 2 2" xfId="17273"/>
    <cellStyle name="常规 8 2 3 3 4 2 2 2" xfId="35565"/>
    <cellStyle name="常规 8 2 3 3 4 2 3" xfId="29076"/>
    <cellStyle name="常规 8 2 3 3 4 3" xfId="25451"/>
    <cellStyle name="常规 8 2 3 3 5" xfId="9885"/>
    <cellStyle name="常规 8 2 3 3 5 2" xfId="17274"/>
    <cellStyle name="常规 8 2 3 3 5 2 2" xfId="35566"/>
    <cellStyle name="常规 8 2 3 3 5 3" xfId="29070"/>
    <cellStyle name="常规 8 2 3 3 6" xfId="10899"/>
    <cellStyle name="常规 8 2 3 3 6 2" xfId="17275"/>
    <cellStyle name="常规 8 2 3 3 6 2 2" xfId="35567"/>
    <cellStyle name="常规 8 2 3 3 6 3" xfId="22066"/>
    <cellStyle name="常规 8 2 3 3 6 4" xfId="30083"/>
    <cellStyle name="常规 8 2 3 3 7" xfId="17276"/>
    <cellStyle name="常规 8 2 3 3 7 2" xfId="22067"/>
    <cellStyle name="常规 8 2 3 3 7 3" xfId="35568"/>
    <cellStyle name="常规 8 2 3 3 8" xfId="17277"/>
    <cellStyle name="常规 8 2 3 3 8 2" xfId="22068"/>
    <cellStyle name="常规 8 2 3 3 8 3" xfId="35569"/>
    <cellStyle name="常规 8 2 3 3 9" xfId="25445"/>
    <cellStyle name="常规 8 2 3 4" xfId="4527"/>
    <cellStyle name="常规 8 2 3 4 2" xfId="4528"/>
    <cellStyle name="常规 8 2 3 4 2 2" xfId="4529"/>
    <cellStyle name="常规 8 2 3 4 2 2 2" xfId="9894"/>
    <cellStyle name="常规 8 2 3 4 2 2 2 2" xfId="17278"/>
    <cellStyle name="常规 8 2 3 4 2 2 2 2 2" xfId="35570"/>
    <cellStyle name="常规 8 2 3 4 2 2 2 3" xfId="29079"/>
    <cellStyle name="常规 8 2 3 4 2 2 3" xfId="25454"/>
    <cellStyle name="常规 8 2 3 4 2 3" xfId="4530"/>
    <cellStyle name="常规 8 2 3 4 2 3 2" xfId="9895"/>
    <cellStyle name="常规 8 2 3 4 2 3 2 2" xfId="17279"/>
    <cellStyle name="常规 8 2 3 4 2 3 2 2 2" xfId="35571"/>
    <cellStyle name="常规 8 2 3 4 2 3 2 3" xfId="29080"/>
    <cellStyle name="常规 8 2 3 4 2 3 3" xfId="25455"/>
    <cellStyle name="常规 8 2 3 4 2 4" xfId="4531"/>
    <cellStyle name="常规 8 2 3 4 2 4 2" xfId="9896"/>
    <cellStyle name="常规 8 2 3 4 2 4 2 2" xfId="17280"/>
    <cellStyle name="常规 8 2 3 4 2 4 2 2 2" xfId="35572"/>
    <cellStyle name="常规 8 2 3 4 2 4 2 3" xfId="29081"/>
    <cellStyle name="常规 8 2 3 4 2 4 3" xfId="25456"/>
    <cellStyle name="常规 8 2 3 4 2 5" xfId="9893"/>
    <cellStyle name="常规 8 2 3 4 2 5 2" xfId="17281"/>
    <cellStyle name="常规 8 2 3 4 2 5 2 2" xfId="35573"/>
    <cellStyle name="常规 8 2 3 4 2 5 3" xfId="29078"/>
    <cellStyle name="常规 8 2 3 4 2 6" xfId="10902"/>
    <cellStyle name="常规 8 2 3 4 2 6 2" xfId="17282"/>
    <cellStyle name="常规 8 2 3 4 2 6 2 2" xfId="35574"/>
    <cellStyle name="常规 8 2 3 4 2 6 3" xfId="22069"/>
    <cellStyle name="常规 8 2 3 4 2 6 4" xfId="30086"/>
    <cellStyle name="常规 8 2 3 4 2 7" xfId="17283"/>
    <cellStyle name="常规 8 2 3 4 2 7 2" xfId="22070"/>
    <cellStyle name="常规 8 2 3 4 2 7 3" xfId="35575"/>
    <cellStyle name="常规 8 2 3 4 2 8" xfId="25453"/>
    <cellStyle name="常规 8 2 3 4 3" xfId="4532"/>
    <cellStyle name="常规 8 2 3 4 3 2" xfId="9897"/>
    <cellStyle name="常规 8 2 3 4 3 2 2" xfId="17284"/>
    <cellStyle name="常规 8 2 3 4 3 2 2 2" xfId="35576"/>
    <cellStyle name="常规 8 2 3 4 3 2 3" xfId="29082"/>
    <cellStyle name="常规 8 2 3 4 3 3" xfId="25457"/>
    <cellStyle name="常规 8 2 3 4 4" xfId="4533"/>
    <cellStyle name="常规 8 2 3 4 4 2" xfId="9898"/>
    <cellStyle name="常规 8 2 3 4 4 2 2" xfId="17285"/>
    <cellStyle name="常规 8 2 3 4 4 2 2 2" xfId="35577"/>
    <cellStyle name="常规 8 2 3 4 4 2 3" xfId="29083"/>
    <cellStyle name="常规 8 2 3 4 4 3" xfId="25458"/>
    <cellStyle name="常规 8 2 3 4 5" xfId="9892"/>
    <cellStyle name="常规 8 2 3 4 5 2" xfId="17286"/>
    <cellStyle name="常规 8 2 3 4 5 2 2" xfId="35578"/>
    <cellStyle name="常规 8 2 3 4 5 3" xfId="29077"/>
    <cellStyle name="常规 8 2 3 4 6" xfId="10901"/>
    <cellStyle name="常规 8 2 3 4 6 2" xfId="17287"/>
    <cellStyle name="常规 8 2 3 4 6 2 2" xfId="35579"/>
    <cellStyle name="常规 8 2 3 4 6 3" xfId="22071"/>
    <cellStyle name="常规 8 2 3 4 6 4" xfId="30085"/>
    <cellStyle name="常规 8 2 3 4 7" xfId="17288"/>
    <cellStyle name="常规 8 2 3 4 7 2" xfId="22072"/>
    <cellStyle name="常规 8 2 3 4 7 3" xfId="35580"/>
    <cellStyle name="常规 8 2 3 4 8" xfId="17289"/>
    <cellStyle name="常规 8 2 3 4 8 2" xfId="22073"/>
    <cellStyle name="常规 8 2 3 4 8 3" xfId="35581"/>
    <cellStyle name="常规 8 2 3 4 9" xfId="25452"/>
    <cellStyle name="常规 8 2 3 5" xfId="4534"/>
    <cellStyle name="常规 8 2 3 5 2" xfId="4535"/>
    <cellStyle name="常规 8 2 3 5 2 2" xfId="9900"/>
    <cellStyle name="常规 8 2 3 5 2 2 2" xfId="17290"/>
    <cellStyle name="常规 8 2 3 5 2 2 2 2" xfId="35582"/>
    <cellStyle name="常规 8 2 3 5 2 2 3" xfId="29085"/>
    <cellStyle name="常规 8 2 3 5 2 3" xfId="25460"/>
    <cellStyle name="常规 8 2 3 5 3" xfId="4536"/>
    <cellStyle name="常规 8 2 3 5 3 2" xfId="9901"/>
    <cellStyle name="常规 8 2 3 5 3 2 2" xfId="17291"/>
    <cellStyle name="常规 8 2 3 5 3 2 2 2" xfId="35583"/>
    <cellStyle name="常规 8 2 3 5 3 2 3" xfId="29086"/>
    <cellStyle name="常规 8 2 3 5 3 3" xfId="25461"/>
    <cellStyle name="常规 8 2 3 5 4" xfId="4537"/>
    <cellStyle name="常规 8 2 3 5 4 2" xfId="9902"/>
    <cellStyle name="常规 8 2 3 5 4 2 2" xfId="17292"/>
    <cellStyle name="常规 8 2 3 5 4 2 2 2" xfId="35584"/>
    <cellStyle name="常规 8 2 3 5 4 2 3" xfId="29087"/>
    <cellStyle name="常规 8 2 3 5 4 3" xfId="25462"/>
    <cellStyle name="常规 8 2 3 5 5" xfId="9899"/>
    <cellStyle name="常规 8 2 3 5 5 2" xfId="17293"/>
    <cellStyle name="常规 8 2 3 5 5 2 2" xfId="35585"/>
    <cellStyle name="常规 8 2 3 5 5 3" xfId="29084"/>
    <cellStyle name="常规 8 2 3 5 6" xfId="10903"/>
    <cellStyle name="常规 8 2 3 5 6 2" xfId="17294"/>
    <cellStyle name="常规 8 2 3 5 6 2 2" xfId="35586"/>
    <cellStyle name="常规 8 2 3 5 6 3" xfId="22074"/>
    <cellStyle name="常规 8 2 3 5 6 4" xfId="30087"/>
    <cellStyle name="常规 8 2 3 5 7" xfId="17295"/>
    <cellStyle name="常规 8 2 3 5 7 2" xfId="22075"/>
    <cellStyle name="常规 8 2 3 5 7 3" xfId="35587"/>
    <cellStyle name="常规 8 2 3 5 8" xfId="25459"/>
    <cellStyle name="常规 8 2 3 6" xfId="4538"/>
    <cellStyle name="常规 8 2 3 6 2" xfId="9903"/>
    <cellStyle name="常规 8 2 3 6 2 2" xfId="17296"/>
    <cellStyle name="常规 8 2 3 6 2 2 2" xfId="35588"/>
    <cellStyle name="常规 8 2 3 6 2 3" xfId="29088"/>
    <cellStyle name="常规 8 2 3 6 3" xfId="25463"/>
    <cellStyle name="常规 8 2 3 7" xfId="4539"/>
    <cellStyle name="常规 8 2 3 7 2" xfId="9904"/>
    <cellStyle name="常规 8 2 3 7 2 2" xfId="17297"/>
    <cellStyle name="常规 8 2 3 7 2 2 2" xfId="35589"/>
    <cellStyle name="常规 8 2 3 7 2 3" xfId="29089"/>
    <cellStyle name="常规 8 2 3 7 3" xfId="25464"/>
    <cellStyle name="常规 8 2 3 8" xfId="9877"/>
    <cellStyle name="常规 8 2 3 8 2" xfId="17298"/>
    <cellStyle name="常规 8 2 3 8 2 2" xfId="35590"/>
    <cellStyle name="常规 8 2 3 8 3" xfId="29062"/>
    <cellStyle name="常规 8 2 3 9" xfId="10896"/>
    <cellStyle name="常规 8 2 3 9 2" xfId="17299"/>
    <cellStyle name="常规 8 2 3 9 2 2" xfId="35591"/>
    <cellStyle name="常规 8 2 3 9 3" xfId="22076"/>
    <cellStyle name="常规 8 2 3 9 4" xfId="30080"/>
    <cellStyle name="常规 8 2 4" xfId="4540"/>
    <cellStyle name="常规 8 2 4 10" xfId="17300"/>
    <cellStyle name="常规 8 2 4 10 2" xfId="22077"/>
    <cellStyle name="常规 8 2 4 10 3" xfId="35592"/>
    <cellStyle name="常规 8 2 4 11" xfId="17301"/>
    <cellStyle name="常规 8 2 4 11 2" xfId="22078"/>
    <cellStyle name="常规 8 2 4 11 3" xfId="35593"/>
    <cellStyle name="常规 8 2 4 12" xfId="25465"/>
    <cellStyle name="常规 8 2 4 2" xfId="4541"/>
    <cellStyle name="常规 8 2 4 2 2" xfId="4542"/>
    <cellStyle name="常规 8 2 4 2 2 2" xfId="4543"/>
    <cellStyle name="常规 8 2 4 2 2 2 2" xfId="9908"/>
    <cellStyle name="常规 8 2 4 2 2 2 2 2" xfId="17302"/>
    <cellStyle name="常规 8 2 4 2 2 2 2 2 2" xfId="35594"/>
    <cellStyle name="常规 8 2 4 2 2 2 2 3" xfId="29093"/>
    <cellStyle name="常规 8 2 4 2 2 2 3" xfId="25468"/>
    <cellStyle name="常规 8 2 4 2 2 3" xfId="4544"/>
    <cellStyle name="常规 8 2 4 2 2 3 2" xfId="9909"/>
    <cellStyle name="常规 8 2 4 2 2 3 2 2" xfId="17303"/>
    <cellStyle name="常规 8 2 4 2 2 3 2 2 2" xfId="35595"/>
    <cellStyle name="常规 8 2 4 2 2 3 2 3" xfId="29094"/>
    <cellStyle name="常规 8 2 4 2 2 3 3" xfId="25469"/>
    <cellStyle name="常规 8 2 4 2 2 4" xfId="4545"/>
    <cellStyle name="常规 8 2 4 2 2 4 2" xfId="9910"/>
    <cellStyle name="常规 8 2 4 2 2 4 2 2" xfId="17304"/>
    <cellStyle name="常规 8 2 4 2 2 4 2 2 2" xfId="35596"/>
    <cellStyle name="常规 8 2 4 2 2 4 2 3" xfId="29095"/>
    <cellStyle name="常规 8 2 4 2 2 4 3" xfId="25470"/>
    <cellStyle name="常规 8 2 4 2 2 5" xfId="9907"/>
    <cellStyle name="常规 8 2 4 2 2 5 2" xfId="17305"/>
    <cellStyle name="常规 8 2 4 2 2 5 2 2" xfId="35597"/>
    <cellStyle name="常规 8 2 4 2 2 5 3" xfId="29092"/>
    <cellStyle name="常规 8 2 4 2 2 6" xfId="10906"/>
    <cellStyle name="常规 8 2 4 2 2 6 2" xfId="17306"/>
    <cellStyle name="常规 8 2 4 2 2 6 2 2" xfId="35598"/>
    <cellStyle name="常规 8 2 4 2 2 6 3" xfId="22079"/>
    <cellStyle name="常规 8 2 4 2 2 6 4" xfId="30090"/>
    <cellStyle name="常规 8 2 4 2 2 7" xfId="17307"/>
    <cellStyle name="常规 8 2 4 2 2 7 2" xfId="22080"/>
    <cellStyle name="常规 8 2 4 2 2 7 3" xfId="35599"/>
    <cellStyle name="常规 8 2 4 2 2 8" xfId="25467"/>
    <cellStyle name="常规 8 2 4 2 3" xfId="4546"/>
    <cellStyle name="常规 8 2 4 2 3 2" xfId="9911"/>
    <cellStyle name="常规 8 2 4 2 3 2 2" xfId="17308"/>
    <cellStyle name="常规 8 2 4 2 3 2 2 2" xfId="35600"/>
    <cellStyle name="常规 8 2 4 2 3 2 3" xfId="29096"/>
    <cellStyle name="常规 8 2 4 2 3 3" xfId="25471"/>
    <cellStyle name="常规 8 2 4 2 4" xfId="4547"/>
    <cellStyle name="常规 8 2 4 2 4 2" xfId="9912"/>
    <cellStyle name="常规 8 2 4 2 4 2 2" xfId="17309"/>
    <cellStyle name="常规 8 2 4 2 4 2 2 2" xfId="35601"/>
    <cellStyle name="常规 8 2 4 2 4 2 3" xfId="29097"/>
    <cellStyle name="常规 8 2 4 2 4 3" xfId="25472"/>
    <cellStyle name="常规 8 2 4 2 5" xfId="9906"/>
    <cellStyle name="常规 8 2 4 2 5 2" xfId="17310"/>
    <cellStyle name="常规 8 2 4 2 5 2 2" xfId="35602"/>
    <cellStyle name="常规 8 2 4 2 5 3" xfId="29091"/>
    <cellStyle name="常规 8 2 4 2 6" xfId="10905"/>
    <cellStyle name="常规 8 2 4 2 6 2" xfId="17311"/>
    <cellStyle name="常规 8 2 4 2 6 2 2" xfId="35603"/>
    <cellStyle name="常规 8 2 4 2 6 3" xfId="22081"/>
    <cellStyle name="常规 8 2 4 2 6 4" xfId="30089"/>
    <cellStyle name="常规 8 2 4 2 7" xfId="17312"/>
    <cellStyle name="常规 8 2 4 2 7 2" xfId="22082"/>
    <cellStyle name="常规 8 2 4 2 7 3" xfId="35604"/>
    <cellStyle name="常规 8 2 4 2 8" xfId="17313"/>
    <cellStyle name="常规 8 2 4 2 8 2" xfId="22083"/>
    <cellStyle name="常规 8 2 4 2 8 3" xfId="35605"/>
    <cellStyle name="常规 8 2 4 2 9" xfId="25466"/>
    <cellStyle name="常规 8 2 4 3" xfId="4548"/>
    <cellStyle name="常规 8 2 4 3 2" xfId="4549"/>
    <cellStyle name="常规 8 2 4 3 2 2" xfId="4550"/>
    <cellStyle name="常规 8 2 4 3 2 2 2" xfId="9915"/>
    <cellStyle name="常规 8 2 4 3 2 2 2 2" xfId="17314"/>
    <cellStyle name="常规 8 2 4 3 2 2 2 2 2" xfId="35606"/>
    <cellStyle name="常规 8 2 4 3 2 2 2 3" xfId="29100"/>
    <cellStyle name="常规 8 2 4 3 2 2 3" xfId="25475"/>
    <cellStyle name="常规 8 2 4 3 2 3" xfId="4551"/>
    <cellStyle name="常规 8 2 4 3 2 3 2" xfId="9916"/>
    <cellStyle name="常规 8 2 4 3 2 3 2 2" xfId="17315"/>
    <cellStyle name="常规 8 2 4 3 2 3 2 2 2" xfId="35607"/>
    <cellStyle name="常规 8 2 4 3 2 3 2 3" xfId="29101"/>
    <cellStyle name="常规 8 2 4 3 2 3 3" xfId="25476"/>
    <cellStyle name="常规 8 2 4 3 2 4" xfId="4552"/>
    <cellStyle name="常规 8 2 4 3 2 4 2" xfId="9917"/>
    <cellStyle name="常规 8 2 4 3 2 4 2 2" xfId="17316"/>
    <cellStyle name="常规 8 2 4 3 2 4 2 2 2" xfId="35608"/>
    <cellStyle name="常规 8 2 4 3 2 4 2 3" xfId="29102"/>
    <cellStyle name="常规 8 2 4 3 2 4 3" xfId="25477"/>
    <cellStyle name="常规 8 2 4 3 2 5" xfId="9914"/>
    <cellStyle name="常规 8 2 4 3 2 5 2" xfId="17317"/>
    <cellStyle name="常规 8 2 4 3 2 5 2 2" xfId="35609"/>
    <cellStyle name="常规 8 2 4 3 2 5 3" xfId="29099"/>
    <cellStyle name="常规 8 2 4 3 2 6" xfId="10908"/>
    <cellStyle name="常规 8 2 4 3 2 6 2" xfId="17318"/>
    <cellStyle name="常规 8 2 4 3 2 6 2 2" xfId="35610"/>
    <cellStyle name="常规 8 2 4 3 2 6 3" xfId="22084"/>
    <cellStyle name="常规 8 2 4 3 2 6 4" xfId="30092"/>
    <cellStyle name="常规 8 2 4 3 2 7" xfId="17319"/>
    <cellStyle name="常规 8 2 4 3 2 7 2" xfId="22085"/>
    <cellStyle name="常规 8 2 4 3 2 7 3" xfId="35611"/>
    <cellStyle name="常规 8 2 4 3 2 8" xfId="25474"/>
    <cellStyle name="常规 8 2 4 3 3" xfId="4553"/>
    <cellStyle name="常规 8 2 4 3 3 2" xfId="9918"/>
    <cellStyle name="常规 8 2 4 3 3 2 2" xfId="17320"/>
    <cellStyle name="常规 8 2 4 3 3 2 2 2" xfId="35612"/>
    <cellStyle name="常规 8 2 4 3 3 2 3" xfId="29103"/>
    <cellStyle name="常规 8 2 4 3 3 3" xfId="25478"/>
    <cellStyle name="常规 8 2 4 3 4" xfId="4554"/>
    <cellStyle name="常规 8 2 4 3 4 2" xfId="9919"/>
    <cellStyle name="常规 8 2 4 3 4 2 2" xfId="17321"/>
    <cellStyle name="常规 8 2 4 3 4 2 2 2" xfId="35613"/>
    <cellStyle name="常规 8 2 4 3 4 2 3" xfId="29104"/>
    <cellStyle name="常规 8 2 4 3 4 3" xfId="25479"/>
    <cellStyle name="常规 8 2 4 3 5" xfId="9913"/>
    <cellStyle name="常规 8 2 4 3 5 2" xfId="17322"/>
    <cellStyle name="常规 8 2 4 3 5 2 2" xfId="35614"/>
    <cellStyle name="常规 8 2 4 3 5 3" xfId="29098"/>
    <cellStyle name="常规 8 2 4 3 6" xfId="10907"/>
    <cellStyle name="常规 8 2 4 3 6 2" xfId="17323"/>
    <cellStyle name="常规 8 2 4 3 6 2 2" xfId="35615"/>
    <cellStyle name="常规 8 2 4 3 6 3" xfId="22086"/>
    <cellStyle name="常规 8 2 4 3 6 4" xfId="30091"/>
    <cellStyle name="常规 8 2 4 3 7" xfId="17324"/>
    <cellStyle name="常规 8 2 4 3 7 2" xfId="22087"/>
    <cellStyle name="常规 8 2 4 3 7 3" xfId="35616"/>
    <cellStyle name="常规 8 2 4 3 8" xfId="17325"/>
    <cellStyle name="常规 8 2 4 3 8 2" xfId="22088"/>
    <cellStyle name="常规 8 2 4 3 8 3" xfId="35617"/>
    <cellStyle name="常规 8 2 4 3 9" xfId="25473"/>
    <cellStyle name="常规 8 2 4 4" xfId="4555"/>
    <cellStyle name="常规 8 2 4 4 2" xfId="4556"/>
    <cellStyle name="常规 8 2 4 4 2 2" xfId="4557"/>
    <cellStyle name="常规 8 2 4 4 2 2 2" xfId="9922"/>
    <cellStyle name="常规 8 2 4 4 2 2 2 2" xfId="17326"/>
    <cellStyle name="常规 8 2 4 4 2 2 2 2 2" xfId="35618"/>
    <cellStyle name="常规 8 2 4 4 2 2 2 3" xfId="29107"/>
    <cellStyle name="常规 8 2 4 4 2 2 3" xfId="25482"/>
    <cellStyle name="常规 8 2 4 4 2 3" xfId="4558"/>
    <cellStyle name="常规 8 2 4 4 2 3 2" xfId="9923"/>
    <cellStyle name="常规 8 2 4 4 2 3 2 2" xfId="17327"/>
    <cellStyle name="常规 8 2 4 4 2 3 2 2 2" xfId="35619"/>
    <cellStyle name="常规 8 2 4 4 2 3 2 3" xfId="29108"/>
    <cellStyle name="常规 8 2 4 4 2 3 3" xfId="25483"/>
    <cellStyle name="常规 8 2 4 4 2 4" xfId="4559"/>
    <cellStyle name="常规 8 2 4 4 2 4 2" xfId="9924"/>
    <cellStyle name="常规 8 2 4 4 2 4 2 2" xfId="17328"/>
    <cellStyle name="常规 8 2 4 4 2 4 2 2 2" xfId="35620"/>
    <cellStyle name="常规 8 2 4 4 2 4 2 3" xfId="29109"/>
    <cellStyle name="常规 8 2 4 4 2 4 3" xfId="25484"/>
    <cellStyle name="常规 8 2 4 4 2 5" xfId="9921"/>
    <cellStyle name="常规 8 2 4 4 2 5 2" xfId="17329"/>
    <cellStyle name="常规 8 2 4 4 2 5 2 2" xfId="35621"/>
    <cellStyle name="常规 8 2 4 4 2 5 3" xfId="29106"/>
    <cellStyle name="常规 8 2 4 4 2 6" xfId="10910"/>
    <cellStyle name="常规 8 2 4 4 2 6 2" xfId="17330"/>
    <cellStyle name="常规 8 2 4 4 2 6 2 2" xfId="35622"/>
    <cellStyle name="常规 8 2 4 4 2 6 3" xfId="22089"/>
    <cellStyle name="常规 8 2 4 4 2 6 4" xfId="30094"/>
    <cellStyle name="常规 8 2 4 4 2 7" xfId="17331"/>
    <cellStyle name="常规 8 2 4 4 2 7 2" xfId="22090"/>
    <cellStyle name="常规 8 2 4 4 2 7 3" xfId="35623"/>
    <cellStyle name="常规 8 2 4 4 2 8" xfId="25481"/>
    <cellStyle name="常规 8 2 4 4 3" xfId="4560"/>
    <cellStyle name="常规 8 2 4 4 3 2" xfId="9925"/>
    <cellStyle name="常规 8 2 4 4 3 2 2" xfId="17332"/>
    <cellStyle name="常规 8 2 4 4 3 2 2 2" xfId="35624"/>
    <cellStyle name="常规 8 2 4 4 3 2 3" xfId="29110"/>
    <cellStyle name="常规 8 2 4 4 3 3" xfId="25485"/>
    <cellStyle name="常规 8 2 4 4 4" xfId="4561"/>
    <cellStyle name="常规 8 2 4 4 4 2" xfId="9926"/>
    <cellStyle name="常规 8 2 4 4 4 2 2" xfId="17333"/>
    <cellStyle name="常规 8 2 4 4 4 2 2 2" xfId="35625"/>
    <cellStyle name="常规 8 2 4 4 4 2 3" xfId="29111"/>
    <cellStyle name="常规 8 2 4 4 4 3" xfId="25486"/>
    <cellStyle name="常规 8 2 4 4 5" xfId="9920"/>
    <cellStyle name="常规 8 2 4 4 5 2" xfId="17334"/>
    <cellStyle name="常规 8 2 4 4 5 2 2" xfId="35626"/>
    <cellStyle name="常规 8 2 4 4 5 3" xfId="29105"/>
    <cellStyle name="常规 8 2 4 4 6" xfId="10909"/>
    <cellStyle name="常规 8 2 4 4 6 2" xfId="17335"/>
    <cellStyle name="常规 8 2 4 4 6 2 2" xfId="35627"/>
    <cellStyle name="常规 8 2 4 4 6 3" xfId="22091"/>
    <cellStyle name="常规 8 2 4 4 6 4" xfId="30093"/>
    <cellStyle name="常规 8 2 4 4 7" xfId="17336"/>
    <cellStyle name="常规 8 2 4 4 7 2" xfId="22092"/>
    <cellStyle name="常规 8 2 4 4 7 3" xfId="35628"/>
    <cellStyle name="常规 8 2 4 4 8" xfId="17337"/>
    <cellStyle name="常规 8 2 4 4 8 2" xfId="22093"/>
    <cellStyle name="常规 8 2 4 4 8 3" xfId="35629"/>
    <cellStyle name="常规 8 2 4 4 9" xfId="25480"/>
    <cellStyle name="常规 8 2 4 5" xfId="4562"/>
    <cellStyle name="常规 8 2 4 5 2" xfId="4563"/>
    <cellStyle name="常规 8 2 4 5 2 2" xfId="9928"/>
    <cellStyle name="常规 8 2 4 5 2 2 2" xfId="17338"/>
    <cellStyle name="常规 8 2 4 5 2 2 2 2" xfId="35630"/>
    <cellStyle name="常规 8 2 4 5 2 2 3" xfId="29113"/>
    <cellStyle name="常规 8 2 4 5 2 3" xfId="25488"/>
    <cellStyle name="常规 8 2 4 5 3" xfId="4564"/>
    <cellStyle name="常规 8 2 4 5 3 2" xfId="9929"/>
    <cellStyle name="常规 8 2 4 5 3 2 2" xfId="17339"/>
    <cellStyle name="常规 8 2 4 5 3 2 2 2" xfId="35631"/>
    <cellStyle name="常规 8 2 4 5 3 2 3" xfId="29114"/>
    <cellStyle name="常规 8 2 4 5 3 3" xfId="25489"/>
    <cellStyle name="常规 8 2 4 5 4" xfId="4565"/>
    <cellStyle name="常规 8 2 4 5 4 2" xfId="9930"/>
    <cellStyle name="常规 8 2 4 5 4 2 2" xfId="17340"/>
    <cellStyle name="常规 8 2 4 5 4 2 2 2" xfId="35632"/>
    <cellStyle name="常规 8 2 4 5 4 2 3" xfId="29115"/>
    <cellStyle name="常规 8 2 4 5 4 3" xfId="25490"/>
    <cellStyle name="常规 8 2 4 5 5" xfId="9927"/>
    <cellStyle name="常规 8 2 4 5 5 2" xfId="17341"/>
    <cellStyle name="常规 8 2 4 5 5 2 2" xfId="35633"/>
    <cellStyle name="常规 8 2 4 5 5 3" xfId="29112"/>
    <cellStyle name="常规 8 2 4 5 6" xfId="10911"/>
    <cellStyle name="常规 8 2 4 5 6 2" xfId="17342"/>
    <cellStyle name="常规 8 2 4 5 6 2 2" xfId="35634"/>
    <cellStyle name="常规 8 2 4 5 6 3" xfId="22094"/>
    <cellStyle name="常规 8 2 4 5 6 4" xfId="30095"/>
    <cellStyle name="常规 8 2 4 5 7" xfId="17343"/>
    <cellStyle name="常规 8 2 4 5 7 2" xfId="22095"/>
    <cellStyle name="常规 8 2 4 5 7 3" xfId="35635"/>
    <cellStyle name="常规 8 2 4 5 8" xfId="25487"/>
    <cellStyle name="常规 8 2 4 6" xfId="4566"/>
    <cellStyle name="常规 8 2 4 6 2" xfId="9931"/>
    <cellStyle name="常规 8 2 4 6 2 2" xfId="17344"/>
    <cellStyle name="常规 8 2 4 6 2 2 2" xfId="35636"/>
    <cellStyle name="常规 8 2 4 6 2 3" xfId="29116"/>
    <cellStyle name="常规 8 2 4 6 3" xfId="25491"/>
    <cellStyle name="常规 8 2 4 7" xfId="4567"/>
    <cellStyle name="常规 8 2 4 7 2" xfId="9932"/>
    <cellStyle name="常规 8 2 4 7 2 2" xfId="17345"/>
    <cellStyle name="常规 8 2 4 7 2 2 2" xfId="35637"/>
    <cellStyle name="常规 8 2 4 7 2 3" xfId="29117"/>
    <cellStyle name="常规 8 2 4 7 3" xfId="25492"/>
    <cellStyle name="常规 8 2 4 8" xfId="9905"/>
    <cellStyle name="常规 8 2 4 8 2" xfId="17346"/>
    <cellStyle name="常规 8 2 4 8 2 2" xfId="35638"/>
    <cellStyle name="常规 8 2 4 8 3" xfId="29090"/>
    <cellStyle name="常规 8 2 4 9" xfId="10904"/>
    <cellStyle name="常规 8 2 4 9 2" xfId="17347"/>
    <cellStyle name="常规 8 2 4 9 2 2" xfId="35639"/>
    <cellStyle name="常规 8 2 4 9 3" xfId="22096"/>
    <cellStyle name="常规 8 2 4 9 4" xfId="30088"/>
    <cellStyle name="常规 8 2 5" xfId="4568"/>
    <cellStyle name="常规 8 2 5 10" xfId="17348"/>
    <cellStyle name="常规 8 2 5 10 2" xfId="22097"/>
    <cellStyle name="常规 8 2 5 10 3" xfId="35640"/>
    <cellStyle name="常规 8 2 5 11" xfId="17349"/>
    <cellStyle name="常规 8 2 5 11 2" xfId="22098"/>
    <cellStyle name="常规 8 2 5 11 3" xfId="35641"/>
    <cellStyle name="常规 8 2 5 12" xfId="25493"/>
    <cellStyle name="常规 8 2 5 2" xfId="4569"/>
    <cellStyle name="常规 8 2 5 2 2" xfId="4570"/>
    <cellStyle name="常规 8 2 5 2 2 2" xfId="9935"/>
    <cellStyle name="常规 8 2 5 2 2 2 2" xfId="17350"/>
    <cellStyle name="常规 8 2 5 2 2 2 2 2" xfId="35642"/>
    <cellStyle name="常规 8 2 5 2 2 2 3" xfId="29120"/>
    <cellStyle name="常规 8 2 5 2 2 3" xfId="25495"/>
    <cellStyle name="常规 8 2 5 2 3" xfId="9934"/>
    <cellStyle name="常规 8 2 5 2 3 2" xfId="17351"/>
    <cellStyle name="常规 8 2 5 2 3 2 2" xfId="35643"/>
    <cellStyle name="常规 8 2 5 2 3 3" xfId="29119"/>
    <cellStyle name="常规 8 2 5 2 4" xfId="10913"/>
    <cellStyle name="常规 8 2 5 2 4 2" xfId="17352"/>
    <cellStyle name="常规 8 2 5 2 4 2 2" xfId="35644"/>
    <cellStyle name="常规 8 2 5 2 4 3" xfId="22099"/>
    <cellStyle name="常规 8 2 5 2 4 4" xfId="30097"/>
    <cellStyle name="常规 8 2 5 2 5" xfId="11162"/>
    <cellStyle name="常规 8 2 5 2 5 2" xfId="17353"/>
    <cellStyle name="常规 8 2 5 2 5 2 2" xfId="35645"/>
    <cellStyle name="常规 8 2 5 2 5 3" xfId="22100"/>
    <cellStyle name="常规 8 2 5 2 5 4" xfId="30346"/>
    <cellStyle name="常规 8 2 5 2 6" xfId="17354"/>
    <cellStyle name="常规 8 2 5 2 6 2" xfId="22101"/>
    <cellStyle name="常规 8 2 5 2 6 3" xfId="35646"/>
    <cellStyle name="常规 8 2 5 2 7" xfId="17355"/>
    <cellStyle name="常规 8 2 5 2 7 2" xfId="22102"/>
    <cellStyle name="常规 8 2 5 2 7 3" xfId="35647"/>
    <cellStyle name="常规 8 2 5 2 8" xfId="25494"/>
    <cellStyle name="常规 8 2 5 3" xfId="4571"/>
    <cellStyle name="常规 8 2 5 3 2" xfId="4572"/>
    <cellStyle name="常规 8 2 5 3 2 2" xfId="9937"/>
    <cellStyle name="常规 8 2 5 3 2 2 2" xfId="17356"/>
    <cellStyle name="常规 8 2 5 3 2 2 2 2" xfId="35648"/>
    <cellStyle name="常规 8 2 5 3 2 2 3" xfId="29122"/>
    <cellStyle name="常规 8 2 5 3 2 3" xfId="25497"/>
    <cellStyle name="常规 8 2 5 3 3" xfId="9936"/>
    <cellStyle name="常规 8 2 5 3 3 2" xfId="17357"/>
    <cellStyle name="常规 8 2 5 3 3 2 2" xfId="35649"/>
    <cellStyle name="常规 8 2 5 3 3 3" xfId="29121"/>
    <cellStyle name="常规 8 2 5 3 4" xfId="10914"/>
    <cellStyle name="常规 8 2 5 3 4 2" xfId="17358"/>
    <cellStyle name="常规 8 2 5 3 4 2 2" xfId="35650"/>
    <cellStyle name="常规 8 2 5 3 4 3" xfId="22103"/>
    <cellStyle name="常规 8 2 5 3 4 4" xfId="30098"/>
    <cellStyle name="常规 8 2 5 3 5" xfId="11163"/>
    <cellStyle name="常规 8 2 5 3 5 2" xfId="17359"/>
    <cellStyle name="常规 8 2 5 3 5 2 2" xfId="35651"/>
    <cellStyle name="常规 8 2 5 3 5 3" xfId="22104"/>
    <cellStyle name="常规 8 2 5 3 5 4" xfId="30347"/>
    <cellStyle name="常规 8 2 5 3 6" xfId="17360"/>
    <cellStyle name="常规 8 2 5 3 6 2" xfId="22105"/>
    <cellStyle name="常规 8 2 5 3 6 3" xfId="35652"/>
    <cellStyle name="常规 8 2 5 3 7" xfId="17361"/>
    <cellStyle name="常规 8 2 5 3 7 2" xfId="22106"/>
    <cellStyle name="常规 8 2 5 3 7 3" xfId="35653"/>
    <cellStyle name="常规 8 2 5 3 8" xfId="25496"/>
    <cellStyle name="常规 8 2 5 4" xfId="4573"/>
    <cellStyle name="常规 8 2 5 4 2" xfId="4574"/>
    <cellStyle name="常规 8 2 5 4 2 2" xfId="4575"/>
    <cellStyle name="常规 8 2 5 4 2 2 2" xfId="9940"/>
    <cellStyle name="常规 8 2 5 4 2 2 2 2" xfId="17362"/>
    <cellStyle name="常规 8 2 5 4 2 2 2 2 2" xfId="35654"/>
    <cellStyle name="常规 8 2 5 4 2 2 2 3" xfId="29125"/>
    <cellStyle name="常规 8 2 5 4 2 2 3" xfId="25500"/>
    <cellStyle name="常规 8 2 5 4 2 3" xfId="4576"/>
    <cellStyle name="常规 8 2 5 4 2 3 2" xfId="9941"/>
    <cellStyle name="常规 8 2 5 4 2 3 2 2" xfId="17363"/>
    <cellStyle name="常规 8 2 5 4 2 3 2 2 2" xfId="35655"/>
    <cellStyle name="常规 8 2 5 4 2 3 2 3" xfId="29126"/>
    <cellStyle name="常规 8 2 5 4 2 3 3" xfId="25501"/>
    <cellStyle name="常规 8 2 5 4 2 4" xfId="4577"/>
    <cellStyle name="常规 8 2 5 4 2 4 2" xfId="9942"/>
    <cellStyle name="常规 8 2 5 4 2 4 2 2" xfId="17364"/>
    <cellStyle name="常规 8 2 5 4 2 4 2 2 2" xfId="35656"/>
    <cellStyle name="常规 8 2 5 4 2 4 2 3" xfId="29127"/>
    <cellStyle name="常规 8 2 5 4 2 4 3" xfId="25502"/>
    <cellStyle name="常规 8 2 5 4 2 5" xfId="9939"/>
    <cellStyle name="常规 8 2 5 4 2 5 2" xfId="17365"/>
    <cellStyle name="常规 8 2 5 4 2 5 2 2" xfId="35657"/>
    <cellStyle name="常规 8 2 5 4 2 5 3" xfId="29124"/>
    <cellStyle name="常规 8 2 5 4 2 6" xfId="10916"/>
    <cellStyle name="常规 8 2 5 4 2 6 2" xfId="17366"/>
    <cellStyle name="常规 8 2 5 4 2 6 2 2" xfId="35658"/>
    <cellStyle name="常规 8 2 5 4 2 6 3" xfId="22107"/>
    <cellStyle name="常规 8 2 5 4 2 6 4" xfId="30100"/>
    <cellStyle name="常规 8 2 5 4 2 7" xfId="17367"/>
    <cellStyle name="常规 8 2 5 4 2 7 2" xfId="22108"/>
    <cellStyle name="常规 8 2 5 4 2 7 3" xfId="35659"/>
    <cellStyle name="常规 8 2 5 4 2 8" xfId="25499"/>
    <cellStyle name="常规 8 2 5 4 3" xfId="4578"/>
    <cellStyle name="常规 8 2 5 4 3 2" xfId="9943"/>
    <cellStyle name="常规 8 2 5 4 3 2 2" xfId="17368"/>
    <cellStyle name="常规 8 2 5 4 3 2 2 2" xfId="35660"/>
    <cellStyle name="常规 8 2 5 4 3 2 3" xfId="29128"/>
    <cellStyle name="常规 8 2 5 4 3 3" xfId="25503"/>
    <cellStyle name="常规 8 2 5 4 4" xfId="4579"/>
    <cellStyle name="常规 8 2 5 4 4 2" xfId="9944"/>
    <cellStyle name="常规 8 2 5 4 4 2 2" xfId="17369"/>
    <cellStyle name="常规 8 2 5 4 4 2 2 2" xfId="35661"/>
    <cellStyle name="常规 8 2 5 4 4 2 3" xfId="29129"/>
    <cellStyle name="常规 8 2 5 4 4 3" xfId="25504"/>
    <cellStyle name="常规 8 2 5 4 5" xfId="9938"/>
    <cellStyle name="常规 8 2 5 4 5 2" xfId="17370"/>
    <cellStyle name="常规 8 2 5 4 5 2 2" xfId="35662"/>
    <cellStyle name="常规 8 2 5 4 5 3" xfId="29123"/>
    <cellStyle name="常规 8 2 5 4 6" xfId="10915"/>
    <cellStyle name="常规 8 2 5 4 6 2" xfId="17371"/>
    <cellStyle name="常规 8 2 5 4 6 2 2" xfId="35663"/>
    <cellStyle name="常规 8 2 5 4 6 3" xfId="22109"/>
    <cellStyle name="常规 8 2 5 4 6 4" xfId="30099"/>
    <cellStyle name="常规 8 2 5 4 7" xfId="17372"/>
    <cellStyle name="常规 8 2 5 4 7 2" xfId="22110"/>
    <cellStyle name="常规 8 2 5 4 7 3" xfId="35664"/>
    <cellStyle name="常规 8 2 5 4 8" xfId="17373"/>
    <cellStyle name="常规 8 2 5 4 8 2" xfId="22111"/>
    <cellStyle name="常规 8 2 5 4 8 3" xfId="35665"/>
    <cellStyle name="常规 8 2 5 4 9" xfId="25498"/>
    <cellStyle name="常规 8 2 5 5" xfId="4580"/>
    <cellStyle name="常规 8 2 5 5 2" xfId="4581"/>
    <cellStyle name="常规 8 2 5 5 2 2" xfId="9946"/>
    <cellStyle name="常规 8 2 5 5 2 2 2" xfId="17374"/>
    <cellStyle name="常规 8 2 5 5 2 2 2 2" xfId="35666"/>
    <cellStyle name="常规 8 2 5 5 2 2 3" xfId="29131"/>
    <cellStyle name="常规 8 2 5 5 2 3" xfId="25506"/>
    <cellStyle name="常规 8 2 5 5 3" xfId="4582"/>
    <cellStyle name="常规 8 2 5 5 3 2" xfId="9947"/>
    <cellStyle name="常规 8 2 5 5 3 2 2" xfId="17375"/>
    <cellStyle name="常规 8 2 5 5 3 2 2 2" xfId="35667"/>
    <cellStyle name="常规 8 2 5 5 3 2 3" xfId="29132"/>
    <cellStyle name="常规 8 2 5 5 3 3" xfId="25507"/>
    <cellStyle name="常规 8 2 5 5 4" xfId="9945"/>
    <cellStyle name="常规 8 2 5 5 4 2" xfId="17376"/>
    <cellStyle name="常规 8 2 5 5 4 2 2" xfId="35668"/>
    <cellStyle name="常规 8 2 5 5 4 3" xfId="29130"/>
    <cellStyle name="常规 8 2 5 5 5" xfId="10917"/>
    <cellStyle name="常规 8 2 5 5 5 2" xfId="17377"/>
    <cellStyle name="常规 8 2 5 5 5 2 2" xfId="35669"/>
    <cellStyle name="常规 8 2 5 5 5 3" xfId="22112"/>
    <cellStyle name="常规 8 2 5 5 5 4" xfId="30101"/>
    <cellStyle name="常规 8 2 5 5 6" xfId="11164"/>
    <cellStyle name="常规 8 2 5 5 6 2" xfId="17378"/>
    <cellStyle name="常规 8 2 5 5 6 2 2" xfId="35670"/>
    <cellStyle name="常规 8 2 5 5 6 3" xfId="22113"/>
    <cellStyle name="常规 8 2 5 5 6 4" xfId="30348"/>
    <cellStyle name="常规 8 2 5 5 7" xfId="17379"/>
    <cellStyle name="常规 8 2 5 5 7 2" xfId="22114"/>
    <cellStyle name="常规 8 2 5 5 7 3" xfId="35671"/>
    <cellStyle name="常规 8 2 5 5 8" xfId="25505"/>
    <cellStyle name="常规 8 2 5 6" xfId="4583"/>
    <cellStyle name="常规 8 2 5 6 2" xfId="9948"/>
    <cellStyle name="常规 8 2 5 6 2 2" xfId="17380"/>
    <cellStyle name="常规 8 2 5 6 2 2 2" xfId="35672"/>
    <cellStyle name="常规 8 2 5 6 2 3" xfId="29133"/>
    <cellStyle name="常规 8 2 5 6 3" xfId="25508"/>
    <cellStyle name="常规 8 2 5 7" xfId="4584"/>
    <cellStyle name="常规 8 2 5 7 2" xfId="9949"/>
    <cellStyle name="常规 8 2 5 7 2 2" xfId="17381"/>
    <cellStyle name="常规 8 2 5 7 2 2 2" xfId="35673"/>
    <cellStyle name="常规 8 2 5 7 2 3" xfId="29134"/>
    <cellStyle name="常规 8 2 5 7 3" xfId="25509"/>
    <cellStyle name="常规 8 2 5 8" xfId="9933"/>
    <cellStyle name="常规 8 2 5 8 2" xfId="17382"/>
    <cellStyle name="常规 8 2 5 8 2 2" xfId="35674"/>
    <cellStyle name="常规 8 2 5 8 3" xfId="29118"/>
    <cellStyle name="常规 8 2 5 9" xfId="10912"/>
    <cellStyle name="常规 8 2 5 9 2" xfId="17383"/>
    <cellStyle name="常规 8 2 5 9 2 2" xfId="35675"/>
    <cellStyle name="常规 8 2 5 9 3" xfId="22115"/>
    <cellStyle name="常规 8 2 5 9 4" xfId="30096"/>
    <cellStyle name="常规 8 2 6" xfId="4585"/>
    <cellStyle name="常规 8 2 6 2" xfId="4586"/>
    <cellStyle name="常规 8 2 6 2 2" xfId="4587"/>
    <cellStyle name="常规 8 2 6 2 2 2" xfId="9952"/>
    <cellStyle name="常规 8 2 6 2 2 2 2" xfId="17384"/>
    <cellStyle name="常规 8 2 6 2 2 2 2 2" xfId="35676"/>
    <cellStyle name="常规 8 2 6 2 2 2 3" xfId="29137"/>
    <cellStyle name="常规 8 2 6 2 2 3" xfId="25512"/>
    <cellStyle name="常规 8 2 6 2 3" xfId="4588"/>
    <cellStyle name="常规 8 2 6 2 3 2" xfId="9953"/>
    <cellStyle name="常规 8 2 6 2 3 2 2" xfId="17385"/>
    <cellStyle name="常规 8 2 6 2 3 2 2 2" xfId="35677"/>
    <cellStyle name="常规 8 2 6 2 3 2 3" xfId="29138"/>
    <cellStyle name="常规 8 2 6 2 3 3" xfId="25513"/>
    <cellStyle name="常规 8 2 6 2 4" xfId="4589"/>
    <cellStyle name="常规 8 2 6 2 4 2" xfId="9954"/>
    <cellStyle name="常规 8 2 6 2 4 2 2" xfId="17386"/>
    <cellStyle name="常规 8 2 6 2 4 2 2 2" xfId="35678"/>
    <cellStyle name="常规 8 2 6 2 4 2 3" xfId="29139"/>
    <cellStyle name="常规 8 2 6 2 4 3" xfId="25514"/>
    <cellStyle name="常规 8 2 6 2 5" xfId="9951"/>
    <cellStyle name="常规 8 2 6 2 5 2" xfId="17387"/>
    <cellStyle name="常规 8 2 6 2 5 2 2" xfId="35679"/>
    <cellStyle name="常规 8 2 6 2 5 3" xfId="29136"/>
    <cellStyle name="常规 8 2 6 2 6" xfId="10919"/>
    <cellStyle name="常规 8 2 6 2 6 2" xfId="17388"/>
    <cellStyle name="常规 8 2 6 2 6 2 2" xfId="35680"/>
    <cellStyle name="常规 8 2 6 2 6 3" xfId="22116"/>
    <cellStyle name="常规 8 2 6 2 6 4" xfId="30103"/>
    <cellStyle name="常规 8 2 6 2 7" xfId="17389"/>
    <cellStyle name="常规 8 2 6 2 7 2" xfId="22117"/>
    <cellStyle name="常规 8 2 6 2 7 3" xfId="35681"/>
    <cellStyle name="常规 8 2 6 2 8" xfId="25511"/>
    <cellStyle name="常规 8 2 6 3" xfId="4590"/>
    <cellStyle name="常规 8 2 6 3 2" xfId="9955"/>
    <cellStyle name="常规 8 2 6 3 2 2" xfId="17390"/>
    <cellStyle name="常规 8 2 6 3 2 2 2" xfId="35682"/>
    <cellStyle name="常规 8 2 6 3 2 3" xfId="29140"/>
    <cellStyle name="常规 8 2 6 3 3" xfId="25515"/>
    <cellStyle name="常规 8 2 6 4" xfId="4591"/>
    <cellStyle name="常规 8 2 6 4 2" xfId="9956"/>
    <cellStyle name="常规 8 2 6 4 2 2" xfId="17391"/>
    <cellStyle name="常规 8 2 6 4 2 2 2" xfId="35683"/>
    <cellStyle name="常规 8 2 6 4 2 3" xfId="29141"/>
    <cellStyle name="常规 8 2 6 4 3" xfId="25516"/>
    <cellStyle name="常规 8 2 6 5" xfId="9950"/>
    <cellStyle name="常规 8 2 6 5 2" xfId="17392"/>
    <cellStyle name="常规 8 2 6 5 2 2" xfId="35684"/>
    <cellStyle name="常规 8 2 6 5 3" xfId="29135"/>
    <cellStyle name="常规 8 2 6 6" xfId="10918"/>
    <cellStyle name="常规 8 2 6 6 2" xfId="17393"/>
    <cellStyle name="常规 8 2 6 6 2 2" xfId="35685"/>
    <cellStyle name="常规 8 2 6 6 3" xfId="22118"/>
    <cellStyle name="常规 8 2 6 6 4" xfId="30102"/>
    <cellStyle name="常规 8 2 6 7" xfId="17394"/>
    <cellStyle name="常规 8 2 6 7 2" xfId="22119"/>
    <cellStyle name="常规 8 2 6 7 3" xfId="35686"/>
    <cellStyle name="常规 8 2 6 8" xfId="17395"/>
    <cellStyle name="常规 8 2 6 8 2" xfId="22120"/>
    <cellStyle name="常规 8 2 6 8 3" xfId="35687"/>
    <cellStyle name="常规 8 2 6 9" xfId="25510"/>
    <cellStyle name="常规 8 2 7" xfId="4592"/>
    <cellStyle name="常规 8 2 7 2" xfId="4593"/>
    <cellStyle name="常规 8 2 7 2 2" xfId="4594"/>
    <cellStyle name="常规 8 2 7 2 2 2" xfId="9959"/>
    <cellStyle name="常规 8 2 7 2 2 2 2" xfId="17396"/>
    <cellStyle name="常规 8 2 7 2 2 2 2 2" xfId="35688"/>
    <cellStyle name="常规 8 2 7 2 2 2 3" xfId="29144"/>
    <cellStyle name="常规 8 2 7 2 2 3" xfId="25519"/>
    <cellStyle name="常规 8 2 7 2 3" xfId="4595"/>
    <cellStyle name="常规 8 2 7 2 3 2" xfId="9960"/>
    <cellStyle name="常规 8 2 7 2 3 2 2" xfId="17397"/>
    <cellStyle name="常规 8 2 7 2 3 2 2 2" xfId="35689"/>
    <cellStyle name="常规 8 2 7 2 3 2 3" xfId="29145"/>
    <cellStyle name="常规 8 2 7 2 3 3" xfId="25520"/>
    <cellStyle name="常规 8 2 7 2 4" xfId="4596"/>
    <cellStyle name="常规 8 2 7 2 4 2" xfId="9961"/>
    <cellStyle name="常规 8 2 7 2 4 2 2" xfId="17398"/>
    <cellStyle name="常规 8 2 7 2 4 2 2 2" xfId="35690"/>
    <cellStyle name="常规 8 2 7 2 4 2 3" xfId="29146"/>
    <cellStyle name="常规 8 2 7 2 4 3" xfId="25521"/>
    <cellStyle name="常规 8 2 7 2 5" xfId="9958"/>
    <cellStyle name="常规 8 2 7 2 5 2" xfId="17399"/>
    <cellStyle name="常规 8 2 7 2 5 2 2" xfId="35691"/>
    <cellStyle name="常规 8 2 7 2 5 3" xfId="29143"/>
    <cellStyle name="常规 8 2 7 2 6" xfId="10921"/>
    <cellStyle name="常规 8 2 7 2 6 2" xfId="17400"/>
    <cellStyle name="常规 8 2 7 2 6 2 2" xfId="35692"/>
    <cellStyle name="常规 8 2 7 2 6 3" xfId="22121"/>
    <cellStyle name="常规 8 2 7 2 6 4" xfId="30105"/>
    <cellStyle name="常规 8 2 7 2 7" xfId="17401"/>
    <cellStyle name="常规 8 2 7 2 7 2" xfId="22122"/>
    <cellStyle name="常规 8 2 7 2 7 3" xfId="35693"/>
    <cellStyle name="常规 8 2 7 2 8" xfId="25518"/>
    <cellStyle name="常规 8 2 7 3" xfId="4597"/>
    <cellStyle name="常规 8 2 7 3 2" xfId="9962"/>
    <cellStyle name="常规 8 2 7 3 2 2" xfId="17402"/>
    <cellStyle name="常规 8 2 7 3 2 2 2" xfId="35694"/>
    <cellStyle name="常规 8 2 7 3 2 3" xfId="29147"/>
    <cellStyle name="常规 8 2 7 3 3" xfId="25522"/>
    <cellStyle name="常规 8 2 7 4" xfId="4598"/>
    <cellStyle name="常规 8 2 7 4 2" xfId="9963"/>
    <cellStyle name="常规 8 2 7 4 2 2" xfId="17403"/>
    <cellStyle name="常规 8 2 7 4 2 2 2" xfId="35695"/>
    <cellStyle name="常规 8 2 7 4 2 3" xfId="29148"/>
    <cellStyle name="常规 8 2 7 4 3" xfId="25523"/>
    <cellStyle name="常规 8 2 7 5" xfId="9957"/>
    <cellStyle name="常规 8 2 7 5 2" xfId="17404"/>
    <cellStyle name="常规 8 2 7 5 2 2" xfId="35696"/>
    <cellStyle name="常规 8 2 7 5 3" xfId="29142"/>
    <cellStyle name="常规 8 2 7 6" xfId="10920"/>
    <cellStyle name="常规 8 2 7 6 2" xfId="17405"/>
    <cellStyle name="常规 8 2 7 6 2 2" xfId="35697"/>
    <cellStyle name="常规 8 2 7 6 3" xfId="22123"/>
    <cellStyle name="常规 8 2 7 6 4" xfId="30104"/>
    <cellStyle name="常规 8 2 7 7" xfId="17406"/>
    <cellStyle name="常规 8 2 7 7 2" xfId="22124"/>
    <cellStyle name="常规 8 2 7 7 3" xfId="35698"/>
    <cellStyle name="常规 8 2 7 8" xfId="17407"/>
    <cellStyle name="常规 8 2 7 8 2" xfId="22125"/>
    <cellStyle name="常规 8 2 7 8 3" xfId="35699"/>
    <cellStyle name="常规 8 2 7 9" xfId="25517"/>
    <cellStyle name="常规 8 2 8" xfId="4599"/>
    <cellStyle name="常规 8 2 8 2" xfId="4600"/>
    <cellStyle name="常规 8 2 8 2 2" xfId="9965"/>
    <cellStyle name="常规 8 2 8 2 2 2" xfId="17408"/>
    <cellStyle name="常规 8 2 8 2 2 2 2" xfId="35700"/>
    <cellStyle name="常规 8 2 8 2 2 3" xfId="29150"/>
    <cellStyle name="常规 8 2 8 2 3" xfId="25525"/>
    <cellStyle name="常规 8 2 8 3" xfId="4601"/>
    <cellStyle name="常规 8 2 8 3 2" xfId="9966"/>
    <cellStyle name="常规 8 2 8 3 2 2" xfId="17409"/>
    <cellStyle name="常规 8 2 8 3 2 2 2" xfId="35701"/>
    <cellStyle name="常规 8 2 8 3 2 3" xfId="29151"/>
    <cellStyle name="常规 8 2 8 3 3" xfId="25526"/>
    <cellStyle name="常规 8 2 8 4" xfId="4602"/>
    <cellStyle name="常规 8 2 8 4 2" xfId="9967"/>
    <cellStyle name="常规 8 2 8 4 2 2" xfId="17410"/>
    <cellStyle name="常规 8 2 8 4 2 2 2" xfId="35702"/>
    <cellStyle name="常规 8 2 8 4 2 3" xfId="29152"/>
    <cellStyle name="常规 8 2 8 4 3" xfId="25527"/>
    <cellStyle name="常规 8 2 8 5" xfId="9964"/>
    <cellStyle name="常规 8 2 8 5 2" xfId="17411"/>
    <cellStyle name="常规 8 2 8 5 2 2" xfId="35703"/>
    <cellStyle name="常规 8 2 8 5 3" xfId="29149"/>
    <cellStyle name="常规 8 2 8 6" xfId="10922"/>
    <cellStyle name="常规 8 2 8 6 2" xfId="17412"/>
    <cellStyle name="常规 8 2 8 6 2 2" xfId="35704"/>
    <cellStyle name="常规 8 2 8 6 3" xfId="22126"/>
    <cellStyle name="常规 8 2 8 6 4" xfId="30106"/>
    <cellStyle name="常规 8 2 8 7" xfId="17413"/>
    <cellStyle name="常规 8 2 8 7 2" xfId="22127"/>
    <cellStyle name="常规 8 2 8 7 3" xfId="35705"/>
    <cellStyle name="常规 8 2 8 8" xfId="25524"/>
    <cellStyle name="常规 8 2 9" xfId="4603"/>
    <cellStyle name="常规 8 2 9 2" xfId="9968"/>
    <cellStyle name="常规 8 2 9 2 2" xfId="17414"/>
    <cellStyle name="常规 8 2 9 2 2 2" xfId="35706"/>
    <cellStyle name="常规 8 2 9 2 3" xfId="29153"/>
    <cellStyle name="常规 8 2 9 3" xfId="25528"/>
    <cellStyle name="常规 8 20" xfId="37044"/>
    <cellStyle name="常规 8 3" xfId="4604"/>
    <cellStyle name="常规 8 3 10" xfId="9969"/>
    <cellStyle name="常规 8 3 10 2" xfId="17415"/>
    <cellStyle name="常规 8 3 10 2 2" xfId="35707"/>
    <cellStyle name="常规 8 3 10 3" xfId="29154"/>
    <cellStyle name="常规 8 3 11" xfId="10923"/>
    <cellStyle name="常规 8 3 11 2" xfId="17416"/>
    <cellStyle name="常规 8 3 11 2 2" xfId="35708"/>
    <cellStyle name="常规 8 3 11 3" xfId="22128"/>
    <cellStyle name="常规 8 3 11 4" xfId="30107"/>
    <cellStyle name="常规 8 3 12" xfId="17417"/>
    <cellStyle name="常规 8 3 12 2" xfId="22129"/>
    <cellStyle name="常规 8 3 12 3" xfId="35709"/>
    <cellStyle name="常规 8 3 13" xfId="17418"/>
    <cellStyle name="常规 8 3 13 2" xfId="22130"/>
    <cellStyle name="常规 8 3 13 3" xfId="35710"/>
    <cellStyle name="常规 8 3 14" xfId="25529"/>
    <cellStyle name="常规 8 3 2" xfId="4605"/>
    <cellStyle name="常规 8 3 2 2" xfId="4606"/>
    <cellStyle name="常规 8 3 2 2 2" xfId="4607"/>
    <cellStyle name="常规 8 3 2 2 2 2" xfId="9972"/>
    <cellStyle name="常规 8 3 2 2 2 2 2" xfId="17419"/>
    <cellStyle name="常规 8 3 2 2 2 2 2 2" xfId="35711"/>
    <cellStyle name="常规 8 3 2 2 2 2 3" xfId="29157"/>
    <cellStyle name="常规 8 3 2 2 2 3" xfId="25532"/>
    <cellStyle name="常规 8 3 2 2 3" xfId="4608"/>
    <cellStyle name="常规 8 3 2 2 3 2" xfId="9973"/>
    <cellStyle name="常规 8 3 2 2 3 2 2" xfId="17420"/>
    <cellStyle name="常规 8 3 2 2 3 2 2 2" xfId="35712"/>
    <cellStyle name="常规 8 3 2 2 3 2 3" xfId="29158"/>
    <cellStyle name="常规 8 3 2 2 3 3" xfId="25533"/>
    <cellStyle name="常规 8 3 2 2 4" xfId="4609"/>
    <cellStyle name="常规 8 3 2 2 4 2" xfId="9974"/>
    <cellStyle name="常规 8 3 2 2 4 2 2" xfId="17421"/>
    <cellStyle name="常规 8 3 2 2 4 2 2 2" xfId="35713"/>
    <cellStyle name="常规 8 3 2 2 4 2 3" xfId="29159"/>
    <cellStyle name="常规 8 3 2 2 4 3" xfId="25534"/>
    <cellStyle name="常规 8 3 2 2 5" xfId="9971"/>
    <cellStyle name="常规 8 3 2 2 5 2" xfId="17422"/>
    <cellStyle name="常规 8 3 2 2 5 2 2" xfId="35714"/>
    <cellStyle name="常规 8 3 2 2 5 3" xfId="29156"/>
    <cellStyle name="常规 8 3 2 2 6" xfId="10925"/>
    <cellStyle name="常规 8 3 2 2 6 2" xfId="17423"/>
    <cellStyle name="常规 8 3 2 2 6 2 2" xfId="35715"/>
    <cellStyle name="常规 8 3 2 2 6 3" xfId="22131"/>
    <cellStyle name="常规 8 3 2 2 6 4" xfId="30109"/>
    <cellStyle name="常规 8 3 2 2 7" xfId="17424"/>
    <cellStyle name="常规 8 3 2 2 7 2" xfId="22132"/>
    <cellStyle name="常规 8 3 2 2 7 3" xfId="35716"/>
    <cellStyle name="常规 8 3 2 2 8" xfId="25531"/>
    <cellStyle name="常规 8 3 2 3" xfId="4610"/>
    <cellStyle name="常规 8 3 2 3 2" xfId="9975"/>
    <cellStyle name="常规 8 3 2 3 2 2" xfId="17425"/>
    <cellStyle name="常规 8 3 2 3 2 2 2" xfId="35717"/>
    <cellStyle name="常规 8 3 2 3 2 3" xfId="29160"/>
    <cellStyle name="常规 8 3 2 3 3" xfId="25535"/>
    <cellStyle name="常规 8 3 2 4" xfId="4611"/>
    <cellStyle name="常规 8 3 2 4 2" xfId="9976"/>
    <cellStyle name="常规 8 3 2 4 2 2" xfId="17426"/>
    <cellStyle name="常规 8 3 2 4 2 2 2" xfId="35718"/>
    <cellStyle name="常规 8 3 2 4 2 3" xfId="29161"/>
    <cellStyle name="常规 8 3 2 4 3" xfId="25536"/>
    <cellStyle name="常规 8 3 2 5" xfId="9970"/>
    <cellStyle name="常规 8 3 2 5 2" xfId="17427"/>
    <cellStyle name="常规 8 3 2 5 2 2" xfId="35719"/>
    <cellStyle name="常规 8 3 2 5 3" xfId="29155"/>
    <cellStyle name="常规 8 3 2 6" xfId="10924"/>
    <cellStyle name="常规 8 3 2 6 2" xfId="17428"/>
    <cellStyle name="常规 8 3 2 6 2 2" xfId="35720"/>
    <cellStyle name="常规 8 3 2 6 3" xfId="22133"/>
    <cellStyle name="常规 8 3 2 6 4" xfId="30108"/>
    <cellStyle name="常规 8 3 2 7" xfId="17429"/>
    <cellStyle name="常规 8 3 2 7 2" xfId="22134"/>
    <cellStyle name="常规 8 3 2 7 3" xfId="35721"/>
    <cellStyle name="常规 8 3 2 8" xfId="17430"/>
    <cellStyle name="常规 8 3 2 8 2" xfId="22135"/>
    <cellStyle name="常规 8 3 2 8 3" xfId="35722"/>
    <cellStyle name="常规 8 3 2 9" xfId="25530"/>
    <cellStyle name="常规 8 3 3" xfId="4612"/>
    <cellStyle name="常规 8 3 3 2" xfId="4613"/>
    <cellStyle name="常规 8 3 3 2 2" xfId="4614"/>
    <cellStyle name="常规 8 3 3 2 2 2" xfId="9979"/>
    <cellStyle name="常规 8 3 3 2 2 2 2" xfId="17431"/>
    <cellStyle name="常规 8 3 3 2 2 2 2 2" xfId="35723"/>
    <cellStyle name="常规 8 3 3 2 2 2 3" xfId="29164"/>
    <cellStyle name="常规 8 3 3 2 2 3" xfId="25539"/>
    <cellStyle name="常规 8 3 3 2 3" xfId="4615"/>
    <cellStyle name="常规 8 3 3 2 3 2" xfId="9980"/>
    <cellStyle name="常规 8 3 3 2 3 2 2" xfId="17432"/>
    <cellStyle name="常规 8 3 3 2 3 2 2 2" xfId="35724"/>
    <cellStyle name="常规 8 3 3 2 3 2 3" xfId="29165"/>
    <cellStyle name="常规 8 3 3 2 3 3" xfId="25540"/>
    <cellStyle name="常规 8 3 3 2 4" xfId="4616"/>
    <cellStyle name="常规 8 3 3 2 4 2" xfId="9981"/>
    <cellStyle name="常规 8 3 3 2 4 2 2" xfId="17433"/>
    <cellStyle name="常规 8 3 3 2 4 2 2 2" xfId="35725"/>
    <cellStyle name="常规 8 3 3 2 4 2 3" xfId="29166"/>
    <cellStyle name="常规 8 3 3 2 4 3" xfId="25541"/>
    <cellStyle name="常规 8 3 3 2 5" xfId="9978"/>
    <cellStyle name="常规 8 3 3 2 5 2" xfId="17434"/>
    <cellStyle name="常规 8 3 3 2 5 2 2" xfId="35726"/>
    <cellStyle name="常规 8 3 3 2 5 3" xfId="29163"/>
    <cellStyle name="常规 8 3 3 2 6" xfId="10927"/>
    <cellStyle name="常规 8 3 3 2 6 2" xfId="17435"/>
    <cellStyle name="常规 8 3 3 2 6 2 2" xfId="35727"/>
    <cellStyle name="常规 8 3 3 2 6 3" xfId="22136"/>
    <cellStyle name="常规 8 3 3 2 6 4" xfId="30111"/>
    <cellStyle name="常规 8 3 3 2 7" xfId="17436"/>
    <cellStyle name="常规 8 3 3 2 7 2" xfId="22137"/>
    <cellStyle name="常规 8 3 3 2 7 3" xfId="35728"/>
    <cellStyle name="常规 8 3 3 2 8" xfId="25538"/>
    <cellStyle name="常规 8 3 3 3" xfId="4617"/>
    <cellStyle name="常规 8 3 3 3 2" xfId="9982"/>
    <cellStyle name="常规 8 3 3 3 2 2" xfId="17437"/>
    <cellStyle name="常规 8 3 3 3 2 2 2" xfId="35729"/>
    <cellStyle name="常规 8 3 3 3 2 3" xfId="29167"/>
    <cellStyle name="常规 8 3 3 3 3" xfId="25542"/>
    <cellStyle name="常规 8 3 3 4" xfId="4618"/>
    <cellStyle name="常规 8 3 3 4 2" xfId="9983"/>
    <cellStyle name="常规 8 3 3 4 2 2" xfId="17438"/>
    <cellStyle name="常规 8 3 3 4 2 2 2" xfId="35730"/>
    <cellStyle name="常规 8 3 3 4 2 3" xfId="29168"/>
    <cellStyle name="常规 8 3 3 4 3" xfId="25543"/>
    <cellStyle name="常规 8 3 3 5" xfId="9977"/>
    <cellStyle name="常规 8 3 3 5 2" xfId="17439"/>
    <cellStyle name="常规 8 3 3 5 2 2" xfId="35731"/>
    <cellStyle name="常规 8 3 3 5 3" xfId="29162"/>
    <cellStyle name="常规 8 3 3 6" xfId="10926"/>
    <cellStyle name="常规 8 3 3 6 2" xfId="17440"/>
    <cellStyle name="常规 8 3 3 6 2 2" xfId="35732"/>
    <cellStyle name="常规 8 3 3 6 3" xfId="22138"/>
    <cellStyle name="常规 8 3 3 6 4" xfId="30110"/>
    <cellStyle name="常规 8 3 3 7" xfId="17441"/>
    <cellStyle name="常规 8 3 3 7 2" xfId="22139"/>
    <cellStyle name="常规 8 3 3 7 3" xfId="35733"/>
    <cellStyle name="常规 8 3 3 8" xfId="17442"/>
    <cellStyle name="常规 8 3 3 8 2" xfId="22140"/>
    <cellStyle name="常规 8 3 3 8 3" xfId="35734"/>
    <cellStyle name="常规 8 3 3 9" xfId="25537"/>
    <cellStyle name="常规 8 3 4" xfId="4619"/>
    <cellStyle name="常规 8 3 4 2" xfId="4620"/>
    <cellStyle name="常规 8 3 4 2 2" xfId="4621"/>
    <cellStyle name="常规 8 3 4 2 2 2" xfId="9986"/>
    <cellStyle name="常规 8 3 4 2 2 2 2" xfId="17443"/>
    <cellStyle name="常规 8 3 4 2 2 2 2 2" xfId="35735"/>
    <cellStyle name="常规 8 3 4 2 2 2 3" xfId="29171"/>
    <cellStyle name="常规 8 3 4 2 2 3" xfId="25546"/>
    <cellStyle name="常规 8 3 4 2 3" xfId="4622"/>
    <cellStyle name="常规 8 3 4 2 3 2" xfId="9987"/>
    <cellStyle name="常规 8 3 4 2 3 2 2" xfId="17444"/>
    <cellStyle name="常规 8 3 4 2 3 2 2 2" xfId="35736"/>
    <cellStyle name="常规 8 3 4 2 3 2 3" xfId="29172"/>
    <cellStyle name="常规 8 3 4 2 3 3" xfId="25547"/>
    <cellStyle name="常规 8 3 4 2 4" xfId="4623"/>
    <cellStyle name="常规 8 3 4 2 4 2" xfId="9988"/>
    <cellStyle name="常规 8 3 4 2 4 2 2" xfId="17445"/>
    <cellStyle name="常规 8 3 4 2 4 2 2 2" xfId="35737"/>
    <cellStyle name="常规 8 3 4 2 4 2 3" xfId="29173"/>
    <cellStyle name="常规 8 3 4 2 4 3" xfId="25548"/>
    <cellStyle name="常规 8 3 4 2 5" xfId="9985"/>
    <cellStyle name="常规 8 3 4 2 5 2" xfId="17446"/>
    <cellStyle name="常规 8 3 4 2 5 2 2" xfId="35738"/>
    <cellStyle name="常规 8 3 4 2 5 3" xfId="29170"/>
    <cellStyle name="常规 8 3 4 2 6" xfId="10929"/>
    <cellStyle name="常规 8 3 4 2 6 2" xfId="17447"/>
    <cellStyle name="常规 8 3 4 2 6 2 2" xfId="35739"/>
    <cellStyle name="常规 8 3 4 2 6 3" xfId="22141"/>
    <cellStyle name="常规 8 3 4 2 6 4" xfId="30113"/>
    <cellStyle name="常规 8 3 4 2 7" xfId="17448"/>
    <cellStyle name="常规 8 3 4 2 7 2" xfId="22142"/>
    <cellStyle name="常规 8 3 4 2 7 3" xfId="35740"/>
    <cellStyle name="常规 8 3 4 2 8" xfId="25545"/>
    <cellStyle name="常规 8 3 4 3" xfId="4624"/>
    <cellStyle name="常规 8 3 4 3 2" xfId="9989"/>
    <cellStyle name="常规 8 3 4 3 2 2" xfId="17449"/>
    <cellStyle name="常规 8 3 4 3 2 2 2" xfId="35741"/>
    <cellStyle name="常规 8 3 4 3 2 3" xfId="29174"/>
    <cellStyle name="常规 8 3 4 3 3" xfId="25549"/>
    <cellStyle name="常规 8 3 4 4" xfId="4625"/>
    <cellStyle name="常规 8 3 4 4 2" xfId="9990"/>
    <cellStyle name="常规 8 3 4 4 2 2" xfId="17450"/>
    <cellStyle name="常规 8 3 4 4 2 2 2" xfId="35742"/>
    <cellStyle name="常规 8 3 4 4 2 3" xfId="29175"/>
    <cellStyle name="常规 8 3 4 4 3" xfId="25550"/>
    <cellStyle name="常规 8 3 4 5" xfId="9984"/>
    <cellStyle name="常规 8 3 4 5 2" xfId="17451"/>
    <cellStyle name="常规 8 3 4 5 2 2" xfId="35743"/>
    <cellStyle name="常规 8 3 4 5 3" xfId="29169"/>
    <cellStyle name="常规 8 3 4 6" xfId="10928"/>
    <cellStyle name="常规 8 3 4 6 2" xfId="17452"/>
    <cellStyle name="常规 8 3 4 6 2 2" xfId="35744"/>
    <cellStyle name="常规 8 3 4 6 3" xfId="22143"/>
    <cellStyle name="常规 8 3 4 6 4" xfId="30112"/>
    <cellStyle name="常规 8 3 4 7" xfId="17453"/>
    <cellStyle name="常规 8 3 4 7 2" xfId="22144"/>
    <cellStyle name="常规 8 3 4 7 3" xfId="35745"/>
    <cellStyle name="常规 8 3 4 8" xfId="17454"/>
    <cellStyle name="常规 8 3 4 8 2" xfId="22145"/>
    <cellStyle name="常规 8 3 4 8 3" xfId="35746"/>
    <cellStyle name="常规 8 3 4 9" xfId="25544"/>
    <cellStyle name="常规 8 3 5" xfId="4626"/>
    <cellStyle name="常规 8 3 5 2" xfId="4627"/>
    <cellStyle name="常规 8 3 5 2 2" xfId="4628"/>
    <cellStyle name="常规 8 3 5 2 2 2" xfId="9993"/>
    <cellStyle name="常规 8 3 5 2 2 2 2" xfId="17455"/>
    <cellStyle name="常规 8 3 5 2 2 2 2 2" xfId="35747"/>
    <cellStyle name="常规 8 3 5 2 2 2 3" xfId="29178"/>
    <cellStyle name="常规 8 3 5 2 2 3" xfId="25553"/>
    <cellStyle name="常规 8 3 5 2 3" xfId="4629"/>
    <cellStyle name="常规 8 3 5 2 3 2" xfId="9994"/>
    <cellStyle name="常规 8 3 5 2 3 2 2" xfId="17456"/>
    <cellStyle name="常规 8 3 5 2 3 2 2 2" xfId="35748"/>
    <cellStyle name="常规 8 3 5 2 3 2 3" xfId="29179"/>
    <cellStyle name="常规 8 3 5 2 3 3" xfId="25554"/>
    <cellStyle name="常规 8 3 5 2 4" xfId="4630"/>
    <cellStyle name="常规 8 3 5 2 4 2" xfId="9995"/>
    <cellStyle name="常规 8 3 5 2 4 2 2" xfId="17457"/>
    <cellStyle name="常规 8 3 5 2 4 2 2 2" xfId="35749"/>
    <cellStyle name="常规 8 3 5 2 4 2 3" xfId="29180"/>
    <cellStyle name="常规 8 3 5 2 4 3" xfId="25555"/>
    <cellStyle name="常规 8 3 5 2 5" xfId="9992"/>
    <cellStyle name="常规 8 3 5 2 5 2" xfId="17458"/>
    <cellStyle name="常规 8 3 5 2 5 2 2" xfId="35750"/>
    <cellStyle name="常规 8 3 5 2 5 3" xfId="29177"/>
    <cellStyle name="常规 8 3 5 2 6" xfId="10931"/>
    <cellStyle name="常规 8 3 5 2 6 2" xfId="17459"/>
    <cellStyle name="常规 8 3 5 2 6 2 2" xfId="35751"/>
    <cellStyle name="常规 8 3 5 2 6 3" xfId="22146"/>
    <cellStyle name="常规 8 3 5 2 6 4" xfId="30115"/>
    <cellStyle name="常规 8 3 5 2 7" xfId="17460"/>
    <cellStyle name="常规 8 3 5 2 7 2" xfId="22147"/>
    <cellStyle name="常规 8 3 5 2 7 3" xfId="35752"/>
    <cellStyle name="常规 8 3 5 2 8" xfId="25552"/>
    <cellStyle name="常规 8 3 5 3" xfId="4631"/>
    <cellStyle name="常规 8 3 5 3 2" xfId="9996"/>
    <cellStyle name="常规 8 3 5 3 2 2" xfId="17461"/>
    <cellStyle name="常规 8 3 5 3 2 2 2" xfId="35753"/>
    <cellStyle name="常规 8 3 5 3 2 3" xfId="29181"/>
    <cellStyle name="常规 8 3 5 3 3" xfId="25556"/>
    <cellStyle name="常规 8 3 5 4" xfId="4632"/>
    <cellStyle name="常规 8 3 5 4 2" xfId="9997"/>
    <cellStyle name="常规 8 3 5 4 2 2" xfId="17462"/>
    <cellStyle name="常规 8 3 5 4 2 2 2" xfId="35754"/>
    <cellStyle name="常规 8 3 5 4 2 3" xfId="29182"/>
    <cellStyle name="常规 8 3 5 4 3" xfId="25557"/>
    <cellStyle name="常规 8 3 5 5" xfId="9991"/>
    <cellStyle name="常规 8 3 5 5 2" xfId="17463"/>
    <cellStyle name="常规 8 3 5 5 2 2" xfId="35755"/>
    <cellStyle name="常规 8 3 5 5 3" xfId="29176"/>
    <cellStyle name="常规 8 3 5 6" xfId="10930"/>
    <cellStyle name="常规 8 3 5 6 2" xfId="17464"/>
    <cellStyle name="常规 8 3 5 6 2 2" xfId="35756"/>
    <cellStyle name="常规 8 3 5 6 3" xfId="22148"/>
    <cellStyle name="常规 8 3 5 6 4" xfId="30114"/>
    <cellStyle name="常规 8 3 5 7" xfId="17465"/>
    <cellStyle name="常规 8 3 5 7 2" xfId="22149"/>
    <cellStyle name="常规 8 3 5 7 3" xfId="35757"/>
    <cellStyle name="常规 8 3 5 8" xfId="17466"/>
    <cellStyle name="常规 8 3 5 8 2" xfId="22150"/>
    <cellStyle name="常规 8 3 5 8 3" xfId="35758"/>
    <cellStyle name="常规 8 3 5 9" xfId="25551"/>
    <cellStyle name="常规 8 3 6" xfId="4633"/>
    <cellStyle name="常规 8 3 6 2" xfId="4634"/>
    <cellStyle name="常规 8 3 6 2 2" xfId="4635"/>
    <cellStyle name="常规 8 3 6 2 2 2" xfId="10000"/>
    <cellStyle name="常规 8 3 6 2 2 2 2" xfId="17467"/>
    <cellStyle name="常规 8 3 6 2 2 2 2 2" xfId="35759"/>
    <cellStyle name="常规 8 3 6 2 2 2 3" xfId="29185"/>
    <cellStyle name="常规 8 3 6 2 2 3" xfId="25560"/>
    <cellStyle name="常规 8 3 6 2 3" xfId="4636"/>
    <cellStyle name="常规 8 3 6 2 3 2" xfId="10001"/>
    <cellStyle name="常规 8 3 6 2 3 2 2" xfId="17468"/>
    <cellStyle name="常规 8 3 6 2 3 2 2 2" xfId="35760"/>
    <cellStyle name="常规 8 3 6 2 3 2 3" xfId="29186"/>
    <cellStyle name="常规 8 3 6 2 3 3" xfId="25561"/>
    <cellStyle name="常规 8 3 6 2 4" xfId="4637"/>
    <cellStyle name="常规 8 3 6 2 4 2" xfId="10002"/>
    <cellStyle name="常规 8 3 6 2 4 2 2" xfId="17469"/>
    <cellStyle name="常规 8 3 6 2 4 2 2 2" xfId="35761"/>
    <cellStyle name="常规 8 3 6 2 4 2 3" xfId="29187"/>
    <cellStyle name="常规 8 3 6 2 4 3" xfId="25562"/>
    <cellStyle name="常规 8 3 6 2 5" xfId="9999"/>
    <cellStyle name="常规 8 3 6 2 5 2" xfId="17470"/>
    <cellStyle name="常规 8 3 6 2 5 2 2" xfId="35762"/>
    <cellStyle name="常规 8 3 6 2 5 3" xfId="29184"/>
    <cellStyle name="常规 8 3 6 2 6" xfId="10933"/>
    <cellStyle name="常规 8 3 6 2 6 2" xfId="17471"/>
    <cellStyle name="常规 8 3 6 2 6 2 2" xfId="35763"/>
    <cellStyle name="常规 8 3 6 2 6 3" xfId="22151"/>
    <cellStyle name="常规 8 3 6 2 6 4" xfId="30117"/>
    <cellStyle name="常规 8 3 6 2 7" xfId="17472"/>
    <cellStyle name="常规 8 3 6 2 7 2" xfId="22152"/>
    <cellStyle name="常规 8 3 6 2 7 3" xfId="35764"/>
    <cellStyle name="常规 8 3 6 2 8" xfId="25559"/>
    <cellStyle name="常规 8 3 6 3" xfId="4638"/>
    <cellStyle name="常规 8 3 6 3 2" xfId="10003"/>
    <cellStyle name="常规 8 3 6 3 2 2" xfId="17473"/>
    <cellStyle name="常规 8 3 6 3 2 2 2" xfId="35765"/>
    <cellStyle name="常规 8 3 6 3 2 3" xfId="29188"/>
    <cellStyle name="常规 8 3 6 3 3" xfId="25563"/>
    <cellStyle name="常规 8 3 6 4" xfId="4639"/>
    <cellStyle name="常规 8 3 6 4 2" xfId="10004"/>
    <cellStyle name="常规 8 3 6 4 2 2" xfId="17474"/>
    <cellStyle name="常规 8 3 6 4 2 2 2" xfId="35766"/>
    <cellStyle name="常规 8 3 6 4 2 3" xfId="29189"/>
    <cellStyle name="常规 8 3 6 4 3" xfId="25564"/>
    <cellStyle name="常规 8 3 6 5" xfId="9998"/>
    <cellStyle name="常规 8 3 6 5 2" xfId="17475"/>
    <cellStyle name="常规 8 3 6 5 2 2" xfId="35767"/>
    <cellStyle name="常规 8 3 6 5 3" xfId="29183"/>
    <cellStyle name="常规 8 3 6 6" xfId="10932"/>
    <cellStyle name="常规 8 3 6 6 2" xfId="17476"/>
    <cellStyle name="常规 8 3 6 6 2 2" xfId="35768"/>
    <cellStyle name="常规 8 3 6 6 3" xfId="22153"/>
    <cellStyle name="常规 8 3 6 6 4" xfId="30116"/>
    <cellStyle name="常规 8 3 6 7" xfId="17477"/>
    <cellStyle name="常规 8 3 6 7 2" xfId="22154"/>
    <cellStyle name="常规 8 3 6 7 3" xfId="35769"/>
    <cellStyle name="常规 8 3 6 8" xfId="17478"/>
    <cellStyle name="常规 8 3 6 8 2" xfId="22155"/>
    <cellStyle name="常规 8 3 6 8 3" xfId="35770"/>
    <cellStyle name="常规 8 3 6 9" xfId="25558"/>
    <cellStyle name="常规 8 3 7" xfId="4640"/>
    <cellStyle name="常规 8 3 7 2" xfId="4641"/>
    <cellStyle name="常规 8 3 7 2 2" xfId="10006"/>
    <cellStyle name="常规 8 3 7 2 2 2" xfId="17479"/>
    <cellStyle name="常规 8 3 7 2 2 2 2" xfId="35771"/>
    <cellStyle name="常规 8 3 7 2 2 3" xfId="29191"/>
    <cellStyle name="常规 8 3 7 2 3" xfId="25566"/>
    <cellStyle name="常规 8 3 7 3" xfId="4642"/>
    <cellStyle name="常规 8 3 7 3 2" xfId="10007"/>
    <cellStyle name="常规 8 3 7 3 2 2" xfId="17480"/>
    <cellStyle name="常规 8 3 7 3 2 2 2" xfId="35772"/>
    <cellStyle name="常规 8 3 7 3 2 3" xfId="29192"/>
    <cellStyle name="常规 8 3 7 3 3" xfId="25567"/>
    <cellStyle name="常规 8 3 7 4" xfId="4643"/>
    <cellStyle name="常规 8 3 7 4 2" xfId="10008"/>
    <cellStyle name="常规 8 3 7 4 2 2" xfId="17481"/>
    <cellStyle name="常规 8 3 7 4 2 2 2" xfId="35773"/>
    <cellStyle name="常规 8 3 7 4 2 3" xfId="29193"/>
    <cellStyle name="常规 8 3 7 4 3" xfId="25568"/>
    <cellStyle name="常规 8 3 7 5" xfId="10005"/>
    <cellStyle name="常规 8 3 7 5 2" xfId="17482"/>
    <cellStyle name="常规 8 3 7 5 2 2" xfId="35774"/>
    <cellStyle name="常规 8 3 7 5 3" xfId="29190"/>
    <cellStyle name="常规 8 3 7 6" xfId="10934"/>
    <cellStyle name="常规 8 3 7 6 2" xfId="17483"/>
    <cellStyle name="常规 8 3 7 6 2 2" xfId="35775"/>
    <cellStyle name="常规 8 3 7 6 3" xfId="22156"/>
    <cellStyle name="常规 8 3 7 6 4" xfId="30118"/>
    <cellStyle name="常规 8 3 7 7" xfId="17484"/>
    <cellStyle name="常规 8 3 7 7 2" xfId="22157"/>
    <cellStyle name="常规 8 3 7 7 3" xfId="35776"/>
    <cellStyle name="常规 8 3 7 8" xfId="25565"/>
    <cellStyle name="常规 8 3 8" xfId="4644"/>
    <cellStyle name="常规 8 3 8 2" xfId="10009"/>
    <cellStyle name="常规 8 3 8 2 2" xfId="17485"/>
    <cellStyle name="常规 8 3 8 2 2 2" xfId="35777"/>
    <cellStyle name="常规 8 3 8 2 3" xfId="29194"/>
    <cellStyle name="常规 8 3 8 3" xfId="25569"/>
    <cellStyle name="常规 8 3 9" xfId="4645"/>
    <cellStyle name="常规 8 3 9 2" xfId="10010"/>
    <cellStyle name="常规 8 3 9 2 2" xfId="17486"/>
    <cellStyle name="常规 8 3 9 2 2 2" xfId="35778"/>
    <cellStyle name="常规 8 3 9 2 3" xfId="29195"/>
    <cellStyle name="常规 8 3 9 3" xfId="25570"/>
    <cellStyle name="常规 8 4" xfId="4646"/>
    <cellStyle name="常规 8 4 10" xfId="17487"/>
    <cellStyle name="常规 8 4 10 2" xfId="22158"/>
    <cellStyle name="常规 8 4 10 3" xfId="35779"/>
    <cellStyle name="常规 8 4 11" xfId="17488"/>
    <cellStyle name="常规 8 4 11 2" xfId="22159"/>
    <cellStyle name="常规 8 4 11 3" xfId="35780"/>
    <cellStyle name="常规 8 4 12" xfId="25571"/>
    <cellStyle name="常规 8 4 2" xfId="4647"/>
    <cellStyle name="常规 8 4 2 2" xfId="4648"/>
    <cellStyle name="常规 8 4 2 2 2" xfId="4649"/>
    <cellStyle name="常规 8 4 2 2 2 2" xfId="10014"/>
    <cellStyle name="常规 8 4 2 2 2 2 2" xfId="17489"/>
    <cellStyle name="常规 8 4 2 2 2 2 2 2" xfId="35781"/>
    <cellStyle name="常规 8 4 2 2 2 2 3" xfId="29199"/>
    <cellStyle name="常规 8 4 2 2 2 3" xfId="25574"/>
    <cellStyle name="常规 8 4 2 2 3" xfId="4650"/>
    <cellStyle name="常规 8 4 2 2 3 2" xfId="10015"/>
    <cellStyle name="常规 8 4 2 2 3 2 2" xfId="17490"/>
    <cellStyle name="常规 8 4 2 2 3 2 2 2" xfId="35782"/>
    <cellStyle name="常规 8 4 2 2 3 2 3" xfId="29200"/>
    <cellStyle name="常规 8 4 2 2 3 3" xfId="25575"/>
    <cellStyle name="常规 8 4 2 2 4" xfId="4651"/>
    <cellStyle name="常规 8 4 2 2 4 2" xfId="10016"/>
    <cellStyle name="常规 8 4 2 2 4 2 2" xfId="17491"/>
    <cellStyle name="常规 8 4 2 2 4 2 2 2" xfId="35783"/>
    <cellStyle name="常规 8 4 2 2 4 2 3" xfId="29201"/>
    <cellStyle name="常规 8 4 2 2 4 3" xfId="25576"/>
    <cellStyle name="常规 8 4 2 2 5" xfId="10013"/>
    <cellStyle name="常规 8 4 2 2 5 2" xfId="17492"/>
    <cellStyle name="常规 8 4 2 2 5 2 2" xfId="35784"/>
    <cellStyle name="常规 8 4 2 2 5 3" xfId="29198"/>
    <cellStyle name="常规 8 4 2 2 6" xfId="10937"/>
    <cellStyle name="常规 8 4 2 2 6 2" xfId="17493"/>
    <cellStyle name="常规 8 4 2 2 6 2 2" xfId="35785"/>
    <cellStyle name="常规 8 4 2 2 6 3" xfId="22160"/>
    <cellStyle name="常规 8 4 2 2 6 4" xfId="30121"/>
    <cellStyle name="常规 8 4 2 2 7" xfId="17494"/>
    <cellStyle name="常规 8 4 2 2 7 2" xfId="22161"/>
    <cellStyle name="常规 8 4 2 2 7 3" xfId="35786"/>
    <cellStyle name="常规 8 4 2 2 8" xfId="25573"/>
    <cellStyle name="常规 8 4 2 3" xfId="4652"/>
    <cellStyle name="常规 8 4 2 3 2" xfId="10017"/>
    <cellStyle name="常规 8 4 2 3 2 2" xfId="17495"/>
    <cellStyle name="常规 8 4 2 3 2 2 2" xfId="35787"/>
    <cellStyle name="常规 8 4 2 3 2 3" xfId="29202"/>
    <cellStyle name="常规 8 4 2 3 3" xfId="25577"/>
    <cellStyle name="常规 8 4 2 4" xfId="4653"/>
    <cellStyle name="常规 8 4 2 4 2" xfId="10018"/>
    <cellStyle name="常规 8 4 2 4 2 2" xfId="17496"/>
    <cellStyle name="常规 8 4 2 4 2 2 2" xfId="35788"/>
    <cellStyle name="常规 8 4 2 4 2 3" xfId="29203"/>
    <cellStyle name="常规 8 4 2 4 3" xfId="25578"/>
    <cellStyle name="常规 8 4 2 5" xfId="10012"/>
    <cellStyle name="常规 8 4 2 5 2" xfId="17497"/>
    <cellStyle name="常规 8 4 2 5 2 2" xfId="35789"/>
    <cellStyle name="常规 8 4 2 5 3" xfId="29197"/>
    <cellStyle name="常规 8 4 2 6" xfId="10936"/>
    <cellStyle name="常规 8 4 2 6 2" xfId="17498"/>
    <cellStyle name="常规 8 4 2 6 2 2" xfId="35790"/>
    <cellStyle name="常规 8 4 2 6 3" xfId="22162"/>
    <cellStyle name="常规 8 4 2 6 4" xfId="30120"/>
    <cellStyle name="常规 8 4 2 7" xfId="17499"/>
    <cellStyle name="常规 8 4 2 7 2" xfId="22163"/>
    <cellStyle name="常规 8 4 2 7 3" xfId="35791"/>
    <cellStyle name="常规 8 4 2 8" xfId="17500"/>
    <cellStyle name="常规 8 4 2 8 2" xfId="22164"/>
    <cellStyle name="常规 8 4 2 8 3" xfId="35792"/>
    <cellStyle name="常规 8 4 2 9" xfId="25572"/>
    <cellStyle name="常规 8 4 3" xfId="4654"/>
    <cellStyle name="常规 8 4 3 2" xfId="4655"/>
    <cellStyle name="常规 8 4 3 2 2" xfId="4656"/>
    <cellStyle name="常规 8 4 3 2 2 2" xfId="10021"/>
    <cellStyle name="常规 8 4 3 2 2 2 2" xfId="17501"/>
    <cellStyle name="常规 8 4 3 2 2 2 2 2" xfId="35793"/>
    <cellStyle name="常规 8 4 3 2 2 2 3" xfId="29206"/>
    <cellStyle name="常规 8 4 3 2 2 3" xfId="25581"/>
    <cellStyle name="常规 8 4 3 2 3" xfId="4657"/>
    <cellStyle name="常规 8 4 3 2 3 2" xfId="10022"/>
    <cellStyle name="常规 8 4 3 2 3 2 2" xfId="17502"/>
    <cellStyle name="常规 8 4 3 2 3 2 2 2" xfId="35794"/>
    <cellStyle name="常规 8 4 3 2 3 2 3" xfId="29207"/>
    <cellStyle name="常规 8 4 3 2 3 3" xfId="25582"/>
    <cellStyle name="常规 8 4 3 2 4" xfId="4658"/>
    <cellStyle name="常规 8 4 3 2 4 2" xfId="10023"/>
    <cellStyle name="常规 8 4 3 2 4 2 2" xfId="17503"/>
    <cellStyle name="常规 8 4 3 2 4 2 2 2" xfId="35795"/>
    <cellStyle name="常规 8 4 3 2 4 2 3" xfId="29208"/>
    <cellStyle name="常规 8 4 3 2 4 3" xfId="25583"/>
    <cellStyle name="常规 8 4 3 2 5" xfId="10020"/>
    <cellStyle name="常规 8 4 3 2 5 2" xfId="17504"/>
    <cellStyle name="常规 8 4 3 2 5 2 2" xfId="35796"/>
    <cellStyle name="常规 8 4 3 2 5 3" xfId="29205"/>
    <cellStyle name="常规 8 4 3 2 6" xfId="10939"/>
    <cellStyle name="常规 8 4 3 2 6 2" xfId="17505"/>
    <cellStyle name="常规 8 4 3 2 6 2 2" xfId="35797"/>
    <cellStyle name="常规 8 4 3 2 6 3" xfId="22165"/>
    <cellStyle name="常规 8 4 3 2 6 4" xfId="30123"/>
    <cellStyle name="常规 8 4 3 2 7" xfId="17506"/>
    <cellStyle name="常规 8 4 3 2 7 2" xfId="22166"/>
    <cellStyle name="常规 8 4 3 2 7 3" xfId="35798"/>
    <cellStyle name="常规 8 4 3 2 8" xfId="25580"/>
    <cellStyle name="常规 8 4 3 3" xfId="4659"/>
    <cellStyle name="常规 8 4 3 3 2" xfId="10024"/>
    <cellStyle name="常规 8 4 3 3 2 2" xfId="17507"/>
    <cellStyle name="常规 8 4 3 3 2 2 2" xfId="35799"/>
    <cellStyle name="常规 8 4 3 3 2 3" xfId="29209"/>
    <cellStyle name="常规 8 4 3 3 3" xfId="25584"/>
    <cellStyle name="常规 8 4 3 4" xfId="4660"/>
    <cellStyle name="常规 8 4 3 4 2" xfId="10025"/>
    <cellStyle name="常规 8 4 3 4 2 2" xfId="17508"/>
    <cellStyle name="常规 8 4 3 4 2 2 2" xfId="35800"/>
    <cellStyle name="常规 8 4 3 4 2 3" xfId="29210"/>
    <cellStyle name="常规 8 4 3 4 3" xfId="25585"/>
    <cellStyle name="常规 8 4 3 5" xfId="10019"/>
    <cellStyle name="常规 8 4 3 5 2" xfId="17509"/>
    <cellStyle name="常规 8 4 3 5 2 2" xfId="35801"/>
    <cellStyle name="常规 8 4 3 5 3" xfId="29204"/>
    <cellStyle name="常规 8 4 3 6" xfId="10938"/>
    <cellStyle name="常规 8 4 3 6 2" xfId="17510"/>
    <cellStyle name="常规 8 4 3 6 2 2" xfId="35802"/>
    <cellStyle name="常规 8 4 3 6 3" xfId="22167"/>
    <cellStyle name="常规 8 4 3 6 4" xfId="30122"/>
    <cellStyle name="常规 8 4 3 7" xfId="17511"/>
    <cellStyle name="常规 8 4 3 7 2" xfId="22168"/>
    <cellStyle name="常规 8 4 3 7 3" xfId="35803"/>
    <cellStyle name="常规 8 4 3 8" xfId="17512"/>
    <cellStyle name="常规 8 4 3 8 2" xfId="22169"/>
    <cellStyle name="常规 8 4 3 8 3" xfId="35804"/>
    <cellStyle name="常规 8 4 3 9" xfId="25579"/>
    <cellStyle name="常规 8 4 4" xfId="4661"/>
    <cellStyle name="常规 8 4 4 2" xfId="4662"/>
    <cellStyle name="常规 8 4 4 2 2" xfId="4663"/>
    <cellStyle name="常规 8 4 4 2 2 2" xfId="10028"/>
    <cellStyle name="常规 8 4 4 2 2 2 2" xfId="17513"/>
    <cellStyle name="常规 8 4 4 2 2 2 2 2" xfId="35805"/>
    <cellStyle name="常规 8 4 4 2 2 2 3" xfId="29213"/>
    <cellStyle name="常规 8 4 4 2 2 3" xfId="25588"/>
    <cellStyle name="常规 8 4 4 2 3" xfId="4664"/>
    <cellStyle name="常规 8 4 4 2 3 2" xfId="10029"/>
    <cellStyle name="常规 8 4 4 2 3 2 2" xfId="17514"/>
    <cellStyle name="常规 8 4 4 2 3 2 2 2" xfId="35806"/>
    <cellStyle name="常规 8 4 4 2 3 2 3" xfId="29214"/>
    <cellStyle name="常规 8 4 4 2 3 3" xfId="25589"/>
    <cellStyle name="常规 8 4 4 2 4" xfId="4665"/>
    <cellStyle name="常规 8 4 4 2 4 2" xfId="10030"/>
    <cellStyle name="常规 8 4 4 2 4 2 2" xfId="17515"/>
    <cellStyle name="常规 8 4 4 2 4 2 2 2" xfId="35807"/>
    <cellStyle name="常规 8 4 4 2 4 2 3" xfId="29215"/>
    <cellStyle name="常规 8 4 4 2 4 3" xfId="25590"/>
    <cellStyle name="常规 8 4 4 2 5" xfId="10027"/>
    <cellStyle name="常规 8 4 4 2 5 2" xfId="17516"/>
    <cellStyle name="常规 8 4 4 2 5 2 2" xfId="35808"/>
    <cellStyle name="常规 8 4 4 2 5 3" xfId="29212"/>
    <cellStyle name="常规 8 4 4 2 6" xfId="10941"/>
    <cellStyle name="常规 8 4 4 2 6 2" xfId="17517"/>
    <cellStyle name="常规 8 4 4 2 6 2 2" xfId="35809"/>
    <cellStyle name="常规 8 4 4 2 6 3" xfId="22170"/>
    <cellStyle name="常规 8 4 4 2 6 4" xfId="30125"/>
    <cellStyle name="常规 8 4 4 2 7" xfId="17518"/>
    <cellStyle name="常规 8 4 4 2 7 2" xfId="22171"/>
    <cellStyle name="常规 8 4 4 2 7 3" xfId="35810"/>
    <cellStyle name="常规 8 4 4 2 8" xfId="25587"/>
    <cellStyle name="常规 8 4 4 3" xfId="4666"/>
    <cellStyle name="常规 8 4 4 3 2" xfId="10031"/>
    <cellStyle name="常规 8 4 4 3 2 2" xfId="17519"/>
    <cellStyle name="常规 8 4 4 3 2 2 2" xfId="35811"/>
    <cellStyle name="常规 8 4 4 3 2 3" xfId="29216"/>
    <cellStyle name="常规 8 4 4 3 3" xfId="25591"/>
    <cellStyle name="常规 8 4 4 4" xfId="4667"/>
    <cellStyle name="常规 8 4 4 4 2" xfId="10032"/>
    <cellStyle name="常规 8 4 4 4 2 2" xfId="17520"/>
    <cellStyle name="常规 8 4 4 4 2 2 2" xfId="35812"/>
    <cellStyle name="常规 8 4 4 4 2 3" xfId="29217"/>
    <cellStyle name="常规 8 4 4 4 3" xfId="25592"/>
    <cellStyle name="常规 8 4 4 5" xfId="10026"/>
    <cellStyle name="常规 8 4 4 5 2" xfId="17521"/>
    <cellStyle name="常规 8 4 4 5 2 2" xfId="35813"/>
    <cellStyle name="常规 8 4 4 5 3" xfId="29211"/>
    <cellStyle name="常规 8 4 4 6" xfId="10940"/>
    <cellStyle name="常规 8 4 4 6 2" xfId="17522"/>
    <cellStyle name="常规 8 4 4 6 2 2" xfId="35814"/>
    <cellStyle name="常规 8 4 4 6 3" xfId="22172"/>
    <cellStyle name="常规 8 4 4 6 4" xfId="30124"/>
    <cellStyle name="常规 8 4 4 7" xfId="17523"/>
    <cellStyle name="常规 8 4 4 7 2" xfId="22173"/>
    <cellStyle name="常规 8 4 4 7 3" xfId="35815"/>
    <cellStyle name="常规 8 4 4 8" xfId="17524"/>
    <cellStyle name="常规 8 4 4 8 2" xfId="22174"/>
    <cellStyle name="常规 8 4 4 8 3" xfId="35816"/>
    <cellStyle name="常规 8 4 4 9" xfId="25586"/>
    <cellStyle name="常规 8 4 5" xfId="4668"/>
    <cellStyle name="常规 8 4 5 2" xfId="4669"/>
    <cellStyle name="常规 8 4 5 2 2" xfId="10034"/>
    <cellStyle name="常规 8 4 5 2 2 2" xfId="17525"/>
    <cellStyle name="常规 8 4 5 2 2 2 2" xfId="35817"/>
    <cellStyle name="常规 8 4 5 2 2 3" xfId="29219"/>
    <cellStyle name="常规 8 4 5 2 3" xfId="25594"/>
    <cellStyle name="常规 8 4 5 3" xfId="4670"/>
    <cellStyle name="常规 8 4 5 3 2" xfId="10035"/>
    <cellStyle name="常规 8 4 5 3 2 2" xfId="17526"/>
    <cellStyle name="常规 8 4 5 3 2 2 2" xfId="35818"/>
    <cellStyle name="常规 8 4 5 3 2 3" xfId="29220"/>
    <cellStyle name="常规 8 4 5 3 3" xfId="25595"/>
    <cellStyle name="常规 8 4 5 4" xfId="4671"/>
    <cellStyle name="常规 8 4 5 4 2" xfId="10036"/>
    <cellStyle name="常规 8 4 5 4 2 2" xfId="17527"/>
    <cellStyle name="常规 8 4 5 4 2 2 2" xfId="35819"/>
    <cellStyle name="常规 8 4 5 4 2 3" xfId="29221"/>
    <cellStyle name="常规 8 4 5 4 3" xfId="25596"/>
    <cellStyle name="常规 8 4 5 5" xfId="10033"/>
    <cellStyle name="常规 8 4 5 5 2" xfId="17528"/>
    <cellStyle name="常规 8 4 5 5 2 2" xfId="35820"/>
    <cellStyle name="常规 8 4 5 5 3" xfId="29218"/>
    <cellStyle name="常规 8 4 5 6" xfId="10942"/>
    <cellStyle name="常规 8 4 5 6 2" xfId="17529"/>
    <cellStyle name="常规 8 4 5 6 2 2" xfId="35821"/>
    <cellStyle name="常规 8 4 5 6 3" xfId="22175"/>
    <cellStyle name="常规 8 4 5 6 4" xfId="30126"/>
    <cellStyle name="常规 8 4 5 7" xfId="17530"/>
    <cellStyle name="常规 8 4 5 7 2" xfId="22176"/>
    <cellStyle name="常规 8 4 5 7 3" xfId="35822"/>
    <cellStyle name="常规 8 4 5 8" xfId="25593"/>
    <cellStyle name="常规 8 4 6" xfId="4672"/>
    <cellStyle name="常规 8 4 6 2" xfId="10037"/>
    <cellStyle name="常规 8 4 6 2 2" xfId="17531"/>
    <cellStyle name="常规 8 4 6 2 2 2" xfId="35823"/>
    <cellStyle name="常规 8 4 6 2 3" xfId="29222"/>
    <cellStyle name="常规 8 4 6 3" xfId="25597"/>
    <cellStyle name="常规 8 4 7" xfId="4673"/>
    <cellStyle name="常规 8 4 7 2" xfId="10038"/>
    <cellStyle name="常规 8 4 7 2 2" xfId="17532"/>
    <cellStyle name="常规 8 4 7 2 2 2" xfId="35824"/>
    <cellStyle name="常规 8 4 7 2 3" xfId="29223"/>
    <cellStyle name="常规 8 4 7 3" xfId="25598"/>
    <cellStyle name="常规 8 4 8" xfId="10011"/>
    <cellStyle name="常规 8 4 8 2" xfId="17533"/>
    <cellStyle name="常规 8 4 8 2 2" xfId="35825"/>
    <cellStyle name="常规 8 4 8 3" xfId="29196"/>
    <cellStyle name="常规 8 4 9" xfId="10935"/>
    <cellStyle name="常规 8 4 9 2" xfId="17534"/>
    <cellStyle name="常规 8 4 9 2 2" xfId="35826"/>
    <cellStyle name="常规 8 4 9 3" xfId="22177"/>
    <cellStyle name="常规 8 4 9 4" xfId="30119"/>
    <cellStyle name="常规 8 5" xfId="4674"/>
    <cellStyle name="常规 8 5 10" xfId="17535"/>
    <cellStyle name="常规 8 5 10 2" xfId="22178"/>
    <cellStyle name="常规 8 5 10 3" xfId="35827"/>
    <cellStyle name="常规 8 5 11" xfId="17536"/>
    <cellStyle name="常规 8 5 11 2" xfId="22179"/>
    <cellStyle name="常规 8 5 11 3" xfId="35828"/>
    <cellStyle name="常规 8 5 12" xfId="25599"/>
    <cellStyle name="常规 8 5 2" xfId="4675"/>
    <cellStyle name="常规 8 5 2 2" xfId="4676"/>
    <cellStyle name="常规 8 5 2 2 2" xfId="4677"/>
    <cellStyle name="常规 8 5 2 2 2 2" xfId="10042"/>
    <cellStyle name="常规 8 5 2 2 2 2 2" xfId="17537"/>
    <cellStyle name="常规 8 5 2 2 2 2 2 2" xfId="35829"/>
    <cellStyle name="常规 8 5 2 2 2 2 3" xfId="29227"/>
    <cellStyle name="常规 8 5 2 2 2 3" xfId="25602"/>
    <cellStyle name="常规 8 5 2 2 3" xfId="4678"/>
    <cellStyle name="常规 8 5 2 2 3 2" xfId="10043"/>
    <cellStyle name="常规 8 5 2 2 3 2 2" xfId="17538"/>
    <cellStyle name="常规 8 5 2 2 3 2 2 2" xfId="35830"/>
    <cellStyle name="常规 8 5 2 2 3 2 3" xfId="29228"/>
    <cellStyle name="常规 8 5 2 2 3 3" xfId="25603"/>
    <cellStyle name="常规 8 5 2 2 4" xfId="4679"/>
    <cellStyle name="常规 8 5 2 2 4 2" xfId="10044"/>
    <cellStyle name="常规 8 5 2 2 4 2 2" xfId="17539"/>
    <cellStyle name="常规 8 5 2 2 4 2 2 2" xfId="35831"/>
    <cellStyle name="常规 8 5 2 2 4 2 3" xfId="29229"/>
    <cellStyle name="常规 8 5 2 2 4 3" xfId="25604"/>
    <cellStyle name="常规 8 5 2 2 5" xfId="10041"/>
    <cellStyle name="常规 8 5 2 2 5 2" xfId="17540"/>
    <cellStyle name="常规 8 5 2 2 5 2 2" xfId="35832"/>
    <cellStyle name="常规 8 5 2 2 5 3" xfId="29226"/>
    <cellStyle name="常规 8 5 2 2 6" xfId="10945"/>
    <cellStyle name="常规 8 5 2 2 6 2" xfId="17541"/>
    <cellStyle name="常规 8 5 2 2 6 2 2" xfId="35833"/>
    <cellStyle name="常规 8 5 2 2 6 3" xfId="22180"/>
    <cellStyle name="常规 8 5 2 2 6 4" xfId="30129"/>
    <cellStyle name="常规 8 5 2 2 7" xfId="17542"/>
    <cellStyle name="常规 8 5 2 2 7 2" xfId="22181"/>
    <cellStyle name="常规 8 5 2 2 7 3" xfId="35834"/>
    <cellStyle name="常规 8 5 2 2 8" xfId="25601"/>
    <cellStyle name="常规 8 5 2 3" xfId="4680"/>
    <cellStyle name="常规 8 5 2 3 2" xfId="10045"/>
    <cellStyle name="常规 8 5 2 3 2 2" xfId="17543"/>
    <cellStyle name="常规 8 5 2 3 2 2 2" xfId="35835"/>
    <cellStyle name="常规 8 5 2 3 2 3" xfId="29230"/>
    <cellStyle name="常规 8 5 2 3 3" xfId="25605"/>
    <cellStyle name="常规 8 5 2 4" xfId="4681"/>
    <cellStyle name="常规 8 5 2 4 2" xfId="10046"/>
    <cellStyle name="常规 8 5 2 4 2 2" xfId="17544"/>
    <cellStyle name="常规 8 5 2 4 2 2 2" xfId="35836"/>
    <cellStyle name="常规 8 5 2 4 2 3" xfId="29231"/>
    <cellStyle name="常规 8 5 2 4 3" xfId="25606"/>
    <cellStyle name="常规 8 5 2 5" xfId="10040"/>
    <cellStyle name="常规 8 5 2 5 2" xfId="17545"/>
    <cellStyle name="常规 8 5 2 5 2 2" xfId="35837"/>
    <cellStyle name="常规 8 5 2 5 3" xfId="29225"/>
    <cellStyle name="常规 8 5 2 6" xfId="10944"/>
    <cellStyle name="常规 8 5 2 6 2" xfId="17546"/>
    <cellStyle name="常规 8 5 2 6 2 2" xfId="35838"/>
    <cellStyle name="常规 8 5 2 6 3" xfId="22182"/>
    <cellStyle name="常规 8 5 2 6 4" xfId="30128"/>
    <cellStyle name="常规 8 5 2 7" xfId="17547"/>
    <cellStyle name="常规 8 5 2 7 2" xfId="22183"/>
    <cellStyle name="常规 8 5 2 7 3" xfId="35839"/>
    <cellStyle name="常规 8 5 2 8" xfId="17548"/>
    <cellStyle name="常规 8 5 2 8 2" xfId="22184"/>
    <cellStyle name="常规 8 5 2 8 3" xfId="35840"/>
    <cellStyle name="常规 8 5 2 9" xfId="25600"/>
    <cellStyle name="常规 8 5 3" xfId="4682"/>
    <cellStyle name="常规 8 5 3 2" xfId="4683"/>
    <cellStyle name="常规 8 5 3 2 2" xfId="4684"/>
    <cellStyle name="常规 8 5 3 2 2 2" xfId="10049"/>
    <cellStyle name="常规 8 5 3 2 2 2 2" xfId="17549"/>
    <cellStyle name="常规 8 5 3 2 2 2 2 2" xfId="35841"/>
    <cellStyle name="常规 8 5 3 2 2 2 3" xfId="29234"/>
    <cellStyle name="常规 8 5 3 2 2 3" xfId="25609"/>
    <cellStyle name="常规 8 5 3 2 3" xfId="4685"/>
    <cellStyle name="常规 8 5 3 2 3 2" xfId="10050"/>
    <cellStyle name="常规 8 5 3 2 3 2 2" xfId="17550"/>
    <cellStyle name="常规 8 5 3 2 3 2 2 2" xfId="35842"/>
    <cellStyle name="常规 8 5 3 2 3 2 3" xfId="29235"/>
    <cellStyle name="常规 8 5 3 2 3 3" xfId="25610"/>
    <cellStyle name="常规 8 5 3 2 4" xfId="4686"/>
    <cellStyle name="常规 8 5 3 2 4 2" xfId="10051"/>
    <cellStyle name="常规 8 5 3 2 4 2 2" xfId="17551"/>
    <cellStyle name="常规 8 5 3 2 4 2 2 2" xfId="35843"/>
    <cellStyle name="常规 8 5 3 2 4 2 3" xfId="29236"/>
    <cellStyle name="常规 8 5 3 2 4 3" xfId="25611"/>
    <cellStyle name="常规 8 5 3 2 5" xfId="10048"/>
    <cellStyle name="常规 8 5 3 2 5 2" xfId="17552"/>
    <cellStyle name="常规 8 5 3 2 5 2 2" xfId="35844"/>
    <cellStyle name="常规 8 5 3 2 5 3" xfId="29233"/>
    <cellStyle name="常规 8 5 3 2 6" xfId="10947"/>
    <cellStyle name="常规 8 5 3 2 6 2" xfId="17553"/>
    <cellStyle name="常规 8 5 3 2 6 2 2" xfId="35845"/>
    <cellStyle name="常规 8 5 3 2 6 3" xfId="22185"/>
    <cellStyle name="常规 8 5 3 2 6 4" xfId="30131"/>
    <cellStyle name="常规 8 5 3 2 7" xfId="17554"/>
    <cellStyle name="常规 8 5 3 2 7 2" xfId="22186"/>
    <cellStyle name="常规 8 5 3 2 7 3" xfId="35846"/>
    <cellStyle name="常规 8 5 3 2 8" xfId="25608"/>
    <cellStyle name="常规 8 5 3 3" xfId="4687"/>
    <cellStyle name="常规 8 5 3 3 2" xfId="10052"/>
    <cellStyle name="常规 8 5 3 3 2 2" xfId="17555"/>
    <cellStyle name="常规 8 5 3 3 2 2 2" xfId="35847"/>
    <cellStyle name="常规 8 5 3 3 2 3" xfId="29237"/>
    <cellStyle name="常规 8 5 3 3 3" xfId="25612"/>
    <cellStyle name="常规 8 5 3 4" xfId="4688"/>
    <cellStyle name="常规 8 5 3 4 2" xfId="10053"/>
    <cellStyle name="常规 8 5 3 4 2 2" xfId="17556"/>
    <cellStyle name="常规 8 5 3 4 2 2 2" xfId="35848"/>
    <cellStyle name="常规 8 5 3 4 2 3" xfId="29238"/>
    <cellStyle name="常规 8 5 3 4 3" xfId="25613"/>
    <cellStyle name="常规 8 5 3 5" xfId="10047"/>
    <cellStyle name="常规 8 5 3 5 2" xfId="17557"/>
    <cellStyle name="常规 8 5 3 5 2 2" xfId="35849"/>
    <cellStyle name="常规 8 5 3 5 3" xfId="29232"/>
    <cellStyle name="常规 8 5 3 6" xfId="10946"/>
    <cellStyle name="常规 8 5 3 6 2" xfId="17558"/>
    <cellStyle name="常规 8 5 3 6 2 2" xfId="35850"/>
    <cellStyle name="常规 8 5 3 6 3" xfId="22187"/>
    <cellStyle name="常规 8 5 3 6 4" xfId="30130"/>
    <cellStyle name="常规 8 5 3 7" xfId="17559"/>
    <cellStyle name="常规 8 5 3 7 2" xfId="22188"/>
    <cellStyle name="常规 8 5 3 7 3" xfId="35851"/>
    <cellStyle name="常规 8 5 3 8" xfId="17560"/>
    <cellStyle name="常规 8 5 3 8 2" xfId="22189"/>
    <cellStyle name="常规 8 5 3 8 3" xfId="35852"/>
    <cellStyle name="常规 8 5 3 9" xfId="25607"/>
    <cellStyle name="常规 8 5 4" xfId="4689"/>
    <cellStyle name="常规 8 5 4 2" xfId="4690"/>
    <cellStyle name="常规 8 5 4 2 2" xfId="4691"/>
    <cellStyle name="常规 8 5 4 2 2 2" xfId="10056"/>
    <cellStyle name="常规 8 5 4 2 2 2 2" xfId="17561"/>
    <cellStyle name="常规 8 5 4 2 2 2 2 2" xfId="35853"/>
    <cellStyle name="常规 8 5 4 2 2 2 3" xfId="29241"/>
    <cellStyle name="常规 8 5 4 2 2 3" xfId="25616"/>
    <cellStyle name="常规 8 5 4 2 3" xfId="4692"/>
    <cellStyle name="常规 8 5 4 2 3 2" xfId="10057"/>
    <cellStyle name="常规 8 5 4 2 3 2 2" xfId="17562"/>
    <cellStyle name="常规 8 5 4 2 3 2 2 2" xfId="35854"/>
    <cellStyle name="常规 8 5 4 2 3 2 3" xfId="29242"/>
    <cellStyle name="常规 8 5 4 2 3 3" xfId="25617"/>
    <cellStyle name="常规 8 5 4 2 4" xfId="4693"/>
    <cellStyle name="常规 8 5 4 2 4 2" xfId="10058"/>
    <cellStyle name="常规 8 5 4 2 4 2 2" xfId="17563"/>
    <cellStyle name="常规 8 5 4 2 4 2 2 2" xfId="35855"/>
    <cellStyle name="常规 8 5 4 2 4 2 3" xfId="29243"/>
    <cellStyle name="常规 8 5 4 2 4 3" xfId="25618"/>
    <cellStyle name="常规 8 5 4 2 5" xfId="10055"/>
    <cellStyle name="常规 8 5 4 2 5 2" xfId="17564"/>
    <cellStyle name="常规 8 5 4 2 5 2 2" xfId="35856"/>
    <cellStyle name="常规 8 5 4 2 5 3" xfId="29240"/>
    <cellStyle name="常规 8 5 4 2 6" xfId="10949"/>
    <cellStyle name="常规 8 5 4 2 6 2" xfId="17565"/>
    <cellStyle name="常规 8 5 4 2 6 2 2" xfId="35857"/>
    <cellStyle name="常规 8 5 4 2 6 3" xfId="22190"/>
    <cellStyle name="常规 8 5 4 2 6 4" xfId="30133"/>
    <cellStyle name="常规 8 5 4 2 7" xfId="17566"/>
    <cellStyle name="常规 8 5 4 2 7 2" xfId="22191"/>
    <cellStyle name="常规 8 5 4 2 7 3" xfId="35858"/>
    <cellStyle name="常规 8 5 4 2 8" xfId="25615"/>
    <cellStyle name="常规 8 5 4 3" xfId="4694"/>
    <cellStyle name="常规 8 5 4 3 2" xfId="10059"/>
    <cellStyle name="常规 8 5 4 3 2 2" xfId="17567"/>
    <cellStyle name="常规 8 5 4 3 2 2 2" xfId="35859"/>
    <cellStyle name="常规 8 5 4 3 2 3" xfId="29244"/>
    <cellStyle name="常规 8 5 4 3 3" xfId="25619"/>
    <cellStyle name="常规 8 5 4 4" xfId="4695"/>
    <cellStyle name="常规 8 5 4 4 2" xfId="10060"/>
    <cellStyle name="常规 8 5 4 4 2 2" xfId="17568"/>
    <cellStyle name="常规 8 5 4 4 2 2 2" xfId="35860"/>
    <cellStyle name="常规 8 5 4 4 2 3" xfId="29245"/>
    <cellStyle name="常规 8 5 4 4 3" xfId="25620"/>
    <cellStyle name="常规 8 5 4 5" xfId="10054"/>
    <cellStyle name="常规 8 5 4 5 2" xfId="17569"/>
    <cellStyle name="常规 8 5 4 5 2 2" xfId="35861"/>
    <cellStyle name="常规 8 5 4 5 3" xfId="29239"/>
    <cellStyle name="常规 8 5 4 6" xfId="10948"/>
    <cellStyle name="常规 8 5 4 6 2" xfId="17570"/>
    <cellStyle name="常规 8 5 4 6 2 2" xfId="35862"/>
    <cellStyle name="常规 8 5 4 6 3" xfId="22192"/>
    <cellStyle name="常规 8 5 4 6 4" xfId="30132"/>
    <cellStyle name="常规 8 5 4 7" xfId="17571"/>
    <cellStyle name="常规 8 5 4 7 2" xfId="22193"/>
    <cellStyle name="常规 8 5 4 7 3" xfId="35863"/>
    <cellStyle name="常规 8 5 4 8" xfId="17572"/>
    <cellStyle name="常规 8 5 4 8 2" xfId="22194"/>
    <cellStyle name="常规 8 5 4 8 3" xfId="35864"/>
    <cellStyle name="常规 8 5 4 9" xfId="25614"/>
    <cellStyle name="常规 8 5 5" xfId="4696"/>
    <cellStyle name="常规 8 5 5 2" xfId="4697"/>
    <cellStyle name="常规 8 5 5 2 2" xfId="10062"/>
    <cellStyle name="常规 8 5 5 2 2 2" xfId="17573"/>
    <cellStyle name="常规 8 5 5 2 2 2 2" xfId="35865"/>
    <cellStyle name="常规 8 5 5 2 2 3" xfId="29247"/>
    <cellStyle name="常规 8 5 5 2 3" xfId="25622"/>
    <cellStyle name="常规 8 5 5 3" xfId="4698"/>
    <cellStyle name="常规 8 5 5 3 2" xfId="10063"/>
    <cellStyle name="常规 8 5 5 3 2 2" xfId="17574"/>
    <cellStyle name="常规 8 5 5 3 2 2 2" xfId="35866"/>
    <cellStyle name="常规 8 5 5 3 2 3" xfId="29248"/>
    <cellStyle name="常规 8 5 5 3 3" xfId="25623"/>
    <cellStyle name="常规 8 5 5 4" xfId="4699"/>
    <cellStyle name="常规 8 5 5 4 2" xfId="10064"/>
    <cellStyle name="常规 8 5 5 4 2 2" xfId="17575"/>
    <cellStyle name="常规 8 5 5 4 2 2 2" xfId="35867"/>
    <cellStyle name="常规 8 5 5 4 2 3" xfId="29249"/>
    <cellStyle name="常规 8 5 5 4 3" xfId="25624"/>
    <cellStyle name="常规 8 5 5 5" xfId="10061"/>
    <cellStyle name="常规 8 5 5 5 2" xfId="17576"/>
    <cellStyle name="常规 8 5 5 5 2 2" xfId="35868"/>
    <cellStyle name="常规 8 5 5 5 3" xfId="29246"/>
    <cellStyle name="常规 8 5 5 6" xfId="10950"/>
    <cellStyle name="常规 8 5 5 6 2" xfId="17577"/>
    <cellStyle name="常规 8 5 5 6 2 2" xfId="35869"/>
    <cellStyle name="常规 8 5 5 6 3" xfId="22195"/>
    <cellStyle name="常规 8 5 5 6 4" xfId="30134"/>
    <cellStyle name="常规 8 5 5 7" xfId="17578"/>
    <cellStyle name="常规 8 5 5 7 2" xfId="22196"/>
    <cellStyle name="常规 8 5 5 7 3" xfId="35870"/>
    <cellStyle name="常规 8 5 5 8" xfId="25621"/>
    <cellStyle name="常规 8 5 6" xfId="4700"/>
    <cellStyle name="常规 8 5 6 2" xfId="10065"/>
    <cellStyle name="常规 8 5 6 2 2" xfId="17579"/>
    <cellStyle name="常规 8 5 6 2 2 2" xfId="35871"/>
    <cellStyle name="常规 8 5 6 2 3" xfId="29250"/>
    <cellStyle name="常规 8 5 6 3" xfId="25625"/>
    <cellStyle name="常规 8 5 7" xfId="4701"/>
    <cellStyle name="常规 8 5 7 2" xfId="10066"/>
    <cellStyle name="常规 8 5 7 2 2" xfId="17580"/>
    <cellStyle name="常规 8 5 7 2 2 2" xfId="35872"/>
    <cellStyle name="常规 8 5 7 2 3" xfId="29251"/>
    <cellStyle name="常规 8 5 7 3" xfId="25626"/>
    <cellStyle name="常规 8 5 8" xfId="10039"/>
    <cellStyle name="常规 8 5 8 2" xfId="17581"/>
    <cellStyle name="常规 8 5 8 2 2" xfId="35873"/>
    <cellStyle name="常规 8 5 8 3" xfId="29224"/>
    <cellStyle name="常规 8 5 9" xfId="10943"/>
    <cellStyle name="常规 8 5 9 2" xfId="17582"/>
    <cellStyle name="常规 8 5 9 2 2" xfId="35874"/>
    <cellStyle name="常规 8 5 9 3" xfId="22197"/>
    <cellStyle name="常规 8 5 9 4" xfId="30127"/>
    <cellStyle name="常规 8 6" xfId="4702"/>
    <cellStyle name="常规 8 6 10" xfId="17583"/>
    <cellStyle name="常规 8 6 10 2" xfId="22198"/>
    <cellStyle name="常规 8 6 10 3" xfId="35875"/>
    <cellStyle name="常规 8 6 11" xfId="17584"/>
    <cellStyle name="常规 8 6 11 2" xfId="22199"/>
    <cellStyle name="常规 8 6 11 3" xfId="35876"/>
    <cellStyle name="常规 8 6 12" xfId="25627"/>
    <cellStyle name="常规 8 6 2" xfId="4703"/>
    <cellStyle name="常规 8 6 2 2" xfId="4704"/>
    <cellStyle name="常规 8 6 2 2 2" xfId="4705"/>
    <cellStyle name="常规 8 6 2 2 2 2" xfId="10070"/>
    <cellStyle name="常规 8 6 2 2 2 2 2" xfId="17585"/>
    <cellStyle name="常规 8 6 2 2 2 2 2 2" xfId="35877"/>
    <cellStyle name="常规 8 6 2 2 2 2 3" xfId="29255"/>
    <cellStyle name="常规 8 6 2 2 2 3" xfId="25630"/>
    <cellStyle name="常规 8 6 2 2 3" xfId="4706"/>
    <cellStyle name="常规 8 6 2 2 3 2" xfId="10071"/>
    <cellStyle name="常规 8 6 2 2 3 2 2" xfId="17586"/>
    <cellStyle name="常规 8 6 2 2 3 2 2 2" xfId="35878"/>
    <cellStyle name="常规 8 6 2 2 3 2 3" xfId="29256"/>
    <cellStyle name="常规 8 6 2 2 3 3" xfId="25631"/>
    <cellStyle name="常规 8 6 2 2 4" xfId="4707"/>
    <cellStyle name="常规 8 6 2 2 4 2" xfId="10072"/>
    <cellStyle name="常规 8 6 2 2 4 2 2" xfId="17587"/>
    <cellStyle name="常规 8 6 2 2 4 2 2 2" xfId="35879"/>
    <cellStyle name="常规 8 6 2 2 4 2 3" xfId="29257"/>
    <cellStyle name="常规 8 6 2 2 4 3" xfId="25632"/>
    <cellStyle name="常规 8 6 2 2 5" xfId="10069"/>
    <cellStyle name="常规 8 6 2 2 5 2" xfId="17588"/>
    <cellStyle name="常规 8 6 2 2 5 2 2" xfId="35880"/>
    <cellStyle name="常规 8 6 2 2 5 3" xfId="29254"/>
    <cellStyle name="常规 8 6 2 2 6" xfId="10953"/>
    <cellStyle name="常规 8 6 2 2 6 2" xfId="17589"/>
    <cellStyle name="常规 8 6 2 2 6 2 2" xfId="35881"/>
    <cellStyle name="常规 8 6 2 2 6 3" xfId="22200"/>
    <cellStyle name="常规 8 6 2 2 6 4" xfId="30137"/>
    <cellStyle name="常规 8 6 2 2 7" xfId="17590"/>
    <cellStyle name="常规 8 6 2 2 7 2" xfId="22201"/>
    <cellStyle name="常规 8 6 2 2 7 3" xfId="35882"/>
    <cellStyle name="常规 8 6 2 2 8" xfId="25629"/>
    <cellStyle name="常规 8 6 2 3" xfId="4708"/>
    <cellStyle name="常规 8 6 2 3 2" xfId="10073"/>
    <cellStyle name="常规 8 6 2 3 2 2" xfId="17591"/>
    <cellStyle name="常规 8 6 2 3 2 2 2" xfId="35883"/>
    <cellStyle name="常规 8 6 2 3 2 3" xfId="29258"/>
    <cellStyle name="常规 8 6 2 3 3" xfId="25633"/>
    <cellStyle name="常规 8 6 2 4" xfId="4709"/>
    <cellStyle name="常规 8 6 2 4 2" xfId="10074"/>
    <cellStyle name="常规 8 6 2 4 2 2" xfId="17592"/>
    <cellStyle name="常规 8 6 2 4 2 2 2" xfId="35884"/>
    <cellStyle name="常规 8 6 2 4 2 3" xfId="29259"/>
    <cellStyle name="常规 8 6 2 4 3" xfId="25634"/>
    <cellStyle name="常规 8 6 2 5" xfId="10068"/>
    <cellStyle name="常规 8 6 2 5 2" xfId="17593"/>
    <cellStyle name="常规 8 6 2 5 2 2" xfId="35885"/>
    <cellStyle name="常规 8 6 2 5 3" xfId="29253"/>
    <cellStyle name="常规 8 6 2 6" xfId="10952"/>
    <cellStyle name="常规 8 6 2 6 2" xfId="17594"/>
    <cellStyle name="常规 8 6 2 6 2 2" xfId="35886"/>
    <cellStyle name="常规 8 6 2 6 3" xfId="22202"/>
    <cellStyle name="常规 8 6 2 6 4" xfId="30136"/>
    <cellStyle name="常规 8 6 2 7" xfId="17595"/>
    <cellStyle name="常规 8 6 2 7 2" xfId="22203"/>
    <cellStyle name="常规 8 6 2 7 3" xfId="35887"/>
    <cellStyle name="常规 8 6 2 8" xfId="17596"/>
    <cellStyle name="常规 8 6 2 8 2" xfId="22204"/>
    <cellStyle name="常规 8 6 2 8 3" xfId="35888"/>
    <cellStyle name="常规 8 6 2 9" xfId="25628"/>
    <cellStyle name="常规 8 6 3" xfId="4710"/>
    <cellStyle name="常规 8 6 3 2" xfId="4711"/>
    <cellStyle name="常规 8 6 3 2 2" xfId="4712"/>
    <cellStyle name="常规 8 6 3 2 2 2" xfId="10077"/>
    <cellStyle name="常规 8 6 3 2 2 2 2" xfId="17597"/>
    <cellStyle name="常规 8 6 3 2 2 2 2 2" xfId="35889"/>
    <cellStyle name="常规 8 6 3 2 2 2 3" xfId="29262"/>
    <cellStyle name="常规 8 6 3 2 2 3" xfId="25637"/>
    <cellStyle name="常规 8 6 3 2 3" xfId="4713"/>
    <cellStyle name="常规 8 6 3 2 3 2" xfId="10078"/>
    <cellStyle name="常规 8 6 3 2 3 2 2" xfId="17598"/>
    <cellStyle name="常规 8 6 3 2 3 2 2 2" xfId="35890"/>
    <cellStyle name="常规 8 6 3 2 3 2 3" xfId="29263"/>
    <cellStyle name="常规 8 6 3 2 3 3" xfId="25638"/>
    <cellStyle name="常规 8 6 3 2 4" xfId="4714"/>
    <cellStyle name="常规 8 6 3 2 4 2" xfId="10079"/>
    <cellStyle name="常规 8 6 3 2 4 2 2" xfId="17599"/>
    <cellStyle name="常规 8 6 3 2 4 2 2 2" xfId="35891"/>
    <cellStyle name="常规 8 6 3 2 4 2 3" xfId="29264"/>
    <cellStyle name="常规 8 6 3 2 4 3" xfId="25639"/>
    <cellStyle name="常规 8 6 3 2 5" xfId="10076"/>
    <cellStyle name="常规 8 6 3 2 5 2" xfId="17600"/>
    <cellStyle name="常规 8 6 3 2 5 2 2" xfId="35892"/>
    <cellStyle name="常规 8 6 3 2 5 3" xfId="29261"/>
    <cellStyle name="常规 8 6 3 2 6" xfId="10955"/>
    <cellStyle name="常规 8 6 3 2 6 2" xfId="17601"/>
    <cellStyle name="常规 8 6 3 2 6 2 2" xfId="35893"/>
    <cellStyle name="常规 8 6 3 2 6 3" xfId="22205"/>
    <cellStyle name="常规 8 6 3 2 6 4" xfId="30139"/>
    <cellStyle name="常规 8 6 3 2 7" xfId="17602"/>
    <cellStyle name="常规 8 6 3 2 7 2" xfId="22206"/>
    <cellStyle name="常规 8 6 3 2 7 3" xfId="35894"/>
    <cellStyle name="常规 8 6 3 2 8" xfId="25636"/>
    <cellStyle name="常规 8 6 3 3" xfId="4715"/>
    <cellStyle name="常规 8 6 3 3 2" xfId="10080"/>
    <cellStyle name="常规 8 6 3 3 2 2" xfId="17603"/>
    <cellStyle name="常规 8 6 3 3 2 2 2" xfId="35895"/>
    <cellStyle name="常规 8 6 3 3 2 3" xfId="29265"/>
    <cellStyle name="常规 8 6 3 3 3" xfId="25640"/>
    <cellStyle name="常规 8 6 3 4" xfId="4716"/>
    <cellStyle name="常规 8 6 3 4 2" xfId="10081"/>
    <cellStyle name="常规 8 6 3 4 2 2" xfId="17604"/>
    <cellStyle name="常规 8 6 3 4 2 2 2" xfId="35896"/>
    <cellStyle name="常规 8 6 3 4 2 3" xfId="29266"/>
    <cellStyle name="常规 8 6 3 4 3" xfId="25641"/>
    <cellStyle name="常规 8 6 3 5" xfId="10075"/>
    <cellStyle name="常规 8 6 3 5 2" xfId="17605"/>
    <cellStyle name="常规 8 6 3 5 2 2" xfId="35897"/>
    <cellStyle name="常规 8 6 3 5 3" xfId="29260"/>
    <cellStyle name="常规 8 6 3 6" xfId="10954"/>
    <cellStyle name="常规 8 6 3 6 2" xfId="17606"/>
    <cellStyle name="常规 8 6 3 6 2 2" xfId="35898"/>
    <cellStyle name="常规 8 6 3 6 3" xfId="22207"/>
    <cellStyle name="常规 8 6 3 6 4" xfId="30138"/>
    <cellStyle name="常规 8 6 3 7" xfId="17607"/>
    <cellStyle name="常规 8 6 3 7 2" xfId="22208"/>
    <cellStyle name="常规 8 6 3 7 3" xfId="35899"/>
    <cellStyle name="常规 8 6 3 8" xfId="17608"/>
    <cellStyle name="常规 8 6 3 8 2" xfId="22209"/>
    <cellStyle name="常规 8 6 3 8 3" xfId="35900"/>
    <cellStyle name="常规 8 6 3 9" xfId="25635"/>
    <cellStyle name="常规 8 6 4" xfId="4717"/>
    <cellStyle name="常规 8 6 4 2" xfId="4718"/>
    <cellStyle name="常规 8 6 4 2 2" xfId="4719"/>
    <cellStyle name="常规 8 6 4 2 2 2" xfId="10084"/>
    <cellStyle name="常规 8 6 4 2 2 2 2" xfId="17609"/>
    <cellStyle name="常规 8 6 4 2 2 2 2 2" xfId="35901"/>
    <cellStyle name="常规 8 6 4 2 2 2 3" xfId="29269"/>
    <cellStyle name="常规 8 6 4 2 2 3" xfId="25644"/>
    <cellStyle name="常规 8 6 4 2 3" xfId="4720"/>
    <cellStyle name="常规 8 6 4 2 3 2" xfId="10085"/>
    <cellStyle name="常规 8 6 4 2 3 2 2" xfId="17610"/>
    <cellStyle name="常规 8 6 4 2 3 2 2 2" xfId="35902"/>
    <cellStyle name="常规 8 6 4 2 3 2 3" xfId="29270"/>
    <cellStyle name="常规 8 6 4 2 3 3" xfId="25645"/>
    <cellStyle name="常规 8 6 4 2 4" xfId="4721"/>
    <cellStyle name="常规 8 6 4 2 4 2" xfId="10086"/>
    <cellStyle name="常规 8 6 4 2 4 2 2" xfId="17611"/>
    <cellStyle name="常规 8 6 4 2 4 2 2 2" xfId="35903"/>
    <cellStyle name="常规 8 6 4 2 4 2 3" xfId="29271"/>
    <cellStyle name="常规 8 6 4 2 4 3" xfId="25646"/>
    <cellStyle name="常规 8 6 4 2 5" xfId="10083"/>
    <cellStyle name="常规 8 6 4 2 5 2" xfId="17612"/>
    <cellStyle name="常规 8 6 4 2 5 2 2" xfId="35904"/>
    <cellStyle name="常规 8 6 4 2 5 3" xfId="29268"/>
    <cellStyle name="常规 8 6 4 2 6" xfId="10957"/>
    <cellStyle name="常规 8 6 4 2 6 2" xfId="17613"/>
    <cellStyle name="常规 8 6 4 2 6 2 2" xfId="35905"/>
    <cellStyle name="常规 8 6 4 2 6 3" xfId="22210"/>
    <cellStyle name="常规 8 6 4 2 6 4" xfId="30141"/>
    <cellStyle name="常规 8 6 4 2 7" xfId="17614"/>
    <cellStyle name="常规 8 6 4 2 7 2" xfId="22211"/>
    <cellStyle name="常规 8 6 4 2 7 3" xfId="35906"/>
    <cellStyle name="常规 8 6 4 2 8" xfId="25643"/>
    <cellStyle name="常规 8 6 4 3" xfId="4722"/>
    <cellStyle name="常规 8 6 4 3 2" xfId="10087"/>
    <cellStyle name="常规 8 6 4 3 2 2" xfId="17615"/>
    <cellStyle name="常规 8 6 4 3 2 2 2" xfId="35907"/>
    <cellStyle name="常规 8 6 4 3 2 3" xfId="29272"/>
    <cellStyle name="常规 8 6 4 3 3" xfId="25647"/>
    <cellStyle name="常规 8 6 4 4" xfId="4723"/>
    <cellStyle name="常规 8 6 4 4 2" xfId="10088"/>
    <cellStyle name="常规 8 6 4 4 2 2" xfId="17616"/>
    <cellStyle name="常规 8 6 4 4 2 2 2" xfId="35908"/>
    <cellStyle name="常规 8 6 4 4 2 3" xfId="29273"/>
    <cellStyle name="常规 8 6 4 4 3" xfId="25648"/>
    <cellStyle name="常规 8 6 4 5" xfId="10082"/>
    <cellStyle name="常规 8 6 4 5 2" xfId="17617"/>
    <cellStyle name="常规 8 6 4 5 2 2" xfId="35909"/>
    <cellStyle name="常规 8 6 4 5 3" xfId="29267"/>
    <cellStyle name="常规 8 6 4 6" xfId="10956"/>
    <cellStyle name="常规 8 6 4 6 2" xfId="17618"/>
    <cellStyle name="常规 8 6 4 6 2 2" xfId="35910"/>
    <cellStyle name="常规 8 6 4 6 3" xfId="22212"/>
    <cellStyle name="常规 8 6 4 6 4" xfId="30140"/>
    <cellStyle name="常规 8 6 4 7" xfId="17619"/>
    <cellStyle name="常规 8 6 4 7 2" xfId="22213"/>
    <cellStyle name="常规 8 6 4 7 3" xfId="35911"/>
    <cellStyle name="常规 8 6 4 8" xfId="17620"/>
    <cellStyle name="常规 8 6 4 8 2" xfId="22214"/>
    <cellStyle name="常规 8 6 4 8 3" xfId="35912"/>
    <cellStyle name="常规 8 6 4 9" xfId="25642"/>
    <cellStyle name="常规 8 6 5" xfId="4724"/>
    <cellStyle name="常规 8 6 5 2" xfId="4725"/>
    <cellStyle name="常规 8 6 5 2 2" xfId="10090"/>
    <cellStyle name="常规 8 6 5 2 2 2" xfId="17621"/>
    <cellStyle name="常规 8 6 5 2 2 2 2" xfId="35913"/>
    <cellStyle name="常规 8 6 5 2 2 3" xfId="29275"/>
    <cellStyle name="常规 8 6 5 2 3" xfId="25650"/>
    <cellStyle name="常规 8 6 5 3" xfId="4726"/>
    <cellStyle name="常规 8 6 5 3 2" xfId="10091"/>
    <cellStyle name="常规 8 6 5 3 2 2" xfId="17622"/>
    <cellStyle name="常规 8 6 5 3 2 2 2" xfId="35914"/>
    <cellStyle name="常规 8 6 5 3 2 3" xfId="29276"/>
    <cellStyle name="常规 8 6 5 3 3" xfId="25651"/>
    <cellStyle name="常规 8 6 5 4" xfId="4727"/>
    <cellStyle name="常规 8 6 5 4 2" xfId="10092"/>
    <cellStyle name="常规 8 6 5 4 2 2" xfId="17623"/>
    <cellStyle name="常规 8 6 5 4 2 2 2" xfId="35915"/>
    <cellStyle name="常规 8 6 5 4 2 3" xfId="29277"/>
    <cellStyle name="常规 8 6 5 4 3" xfId="25652"/>
    <cellStyle name="常规 8 6 5 5" xfId="10089"/>
    <cellStyle name="常规 8 6 5 5 2" xfId="17624"/>
    <cellStyle name="常规 8 6 5 5 2 2" xfId="35916"/>
    <cellStyle name="常规 8 6 5 5 3" xfId="29274"/>
    <cellStyle name="常规 8 6 5 6" xfId="10958"/>
    <cellStyle name="常规 8 6 5 6 2" xfId="17625"/>
    <cellStyle name="常规 8 6 5 6 2 2" xfId="35917"/>
    <cellStyle name="常规 8 6 5 6 3" xfId="22215"/>
    <cellStyle name="常规 8 6 5 6 4" xfId="30142"/>
    <cellStyle name="常规 8 6 5 7" xfId="17626"/>
    <cellStyle name="常规 8 6 5 7 2" xfId="22216"/>
    <cellStyle name="常规 8 6 5 7 3" xfId="35918"/>
    <cellStyle name="常规 8 6 5 8" xfId="25649"/>
    <cellStyle name="常规 8 6 6" xfId="4728"/>
    <cellStyle name="常规 8 6 6 2" xfId="10093"/>
    <cellStyle name="常规 8 6 6 2 2" xfId="17627"/>
    <cellStyle name="常规 8 6 6 2 2 2" xfId="35919"/>
    <cellStyle name="常规 8 6 6 2 3" xfId="29278"/>
    <cellStyle name="常规 8 6 6 3" xfId="25653"/>
    <cellStyle name="常规 8 6 7" xfId="4729"/>
    <cellStyle name="常规 8 6 7 2" xfId="10094"/>
    <cellStyle name="常规 8 6 7 2 2" xfId="17628"/>
    <cellStyle name="常规 8 6 7 2 2 2" xfId="35920"/>
    <cellStyle name="常规 8 6 7 2 3" xfId="29279"/>
    <cellStyle name="常规 8 6 7 3" xfId="25654"/>
    <cellStyle name="常规 8 6 8" xfId="10067"/>
    <cellStyle name="常规 8 6 8 2" xfId="17629"/>
    <cellStyle name="常规 8 6 8 2 2" xfId="35921"/>
    <cellStyle name="常规 8 6 8 3" xfId="29252"/>
    <cellStyle name="常规 8 6 9" xfId="10951"/>
    <cellStyle name="常规 8 6 9 2" xfId="17630"/>
    <cellStyle name="常规 8 6 9 2 2" xfId="35922"/>
    <cellStyle name="常规 8 6 9 3" xfId="22217"/>
    <cellStyle name="常规 8 6 9 4" xfId="30135"/>
    <cellStyle name="常规 8 7" xfId="4730"/>
    <cellStyle name="常规 8 7 10" xfId="17631"/>
    <cellStyle name="常规 8 7 10 2" xfId="22218"/>
    <cellStyle name="常规 8 7 10 3" xfId="35923"/>
    <cellStyle name="常规 8 7 11" xfId="25655"/>
    <cellStyle name="常规 8 7 2" xfId="4731"/>
    <cellStyle name="常规 8 7 2 2" xfId="4732"/>
    <cellStyle name="常规 8 7 2 2 2" xfId="10097"/>
    <cellStyle name="常规 8 7 2 2 2 2" xfId="17632"/>
    <cellStyle name="常规 8 7 2 2 2 2 2" xfId="35924"/>
    <cellStyle name="常规 8 7 2 2 2 3" xfId="29282"/>
    <cellStyle name="常规 8 7 2 2 3" xfId="25657"/>
    <cellStyle name="常规 8 7 2 3" xfId="10096"/>
    <cellStyle name="常规 8 7 2 3 2" xfId="17633"/>
    <cellStyle name="常规 8 7 2 3 2 2" xfId="35925"/>
    <cellStyle name="常规 8 7 2 3 3" xfId="29281"/>
    <cellStyle name="常规 8 7 2 4" xfId="10960"/>
    <cellStyle name="常规 8 7 2 4 2" xfId="17634"/>
    <cellStyle name="常规 8 7 2 4 2 2" xfId="35926"/>
    <cellStyle name="常规 8 7 2 4 3" xfId="22219"/>
    <cellStyle name="常规 8 7 2 4 4" xfId="30144"/>
    <cellStyle name="常规 8 7 2 5" xfId="11165"/>
    <cellStyle name="常规 8 7 2 5 2" xfId="17635"/>
    <cellStyle name="常规 8 7 2 5 2 2" xfId="35927"/>
    <cellStyle name="常规 8 7 2 5 3" xfId="22220"/>
    <cellStyle name="常规 8 7 2 5 4" xfId="30349"/>
    <cellStyle name="常规 8 7 2 6" xfId="17636"/>
    <cellStyle name="常规 8 7 2 6 2" xfId="22221"/>
    <cellStyle name="常规 8 7 2 6 3" xfId="35928"/>
    <cellStyle name="常规 8 7 2 7" xfId="17637"/>
    <cellStyle name="常规 8 7 2 7 2" xfId="22222"/>
    <cellStyle name="常规 8 7 2 7 3" xfId="35929"/>
    <cellStyle name="常规 8 7 2 8" xfId="25656"/>
    <cellStyle name="常规 8 7 3" xfId="4733"/>
    <cellStyle name="常规 8 7 3 2" xfId="4734"/>
    <cellStyle name="常规 8 7 3 2 2" xfId="10099"/>
    <cellStyle name="常规 8 7 3 2 2 2" xfId="17638"/>
    <cellStyle name="常规 8 7 3 2 2 2 2" xfId="35930"/>
    <cellStyle name="常规 8 7 3 2 2 3" xfId="29284"/>
    <cellStyle name="常规 8 7 3 2 3" xfId="25659"/>
    <cellStyle name="常规 8 7 3 3" xfId="10098"/>
    <cellStyle name="常规 8 7 3 3 2" xfId="17639"/>
    <cellStyle name="常规 8 7 3 3 2 2" xfId="35931"/>
    <cellStyle name="常规 8 7 3 3 3" xfId="29283"/>
    <cellStyle name="常规 8 7 3 4" xfId="10961"/>
    <cellStyle name="常规 8 7 3 4 2" xfId="17640"/>
    <cellStyle name="常规 8 7 3 4 2 2" xfId="35932"/>
    <cellStyle name="常规 8 7 3 4 3" xfId="22223"/>
    <cellStyle name="常规 8 7 3 4 4" xfId="30145"/>
    <cellStyle name="常规 8 7 3 5" xfId="11166"/>
    <cellStyle name="常规 8 7 3 5 2" xfId="17641"/>
    <cellStyle name="常规 8 7 3 5 2 2" xfId="35933"/>
    <cellStyle name="常规 8 7 3 5 3" xfId="22224"/>
    <cellStyle name="常规 8 7 3 5 4" xfId="30350"/>
    <cellStyle name="常规 8 7 3 6" xfId="17642"/>
    <cellStyle name="常规 8 7 3 6 2" xfId="22225"/>
    <cellStyle name="常规 8 7 3 6 3" xfId="35934"/>
    <cellStyle name="常规 8 7 3 7" xfId="17643"/>
    <cellStyle name="常规 8 7 3 7 2" xfId="22226"/>
    <cellStyle name="常规 8 7 3 7 3" xfId="35935"/>
    <cellStyle name="常规 8 7 3 8" xfId="25658"/>
    <cellStyle name="常规 8 7 4" xfId="4735"/>
    <cellStyle name="常规 8 7 4 2" xfId="4736"/>
    <cellStyle name="常规 8 7 4 2 2" xfId="10101"/>
    <cellStyle name="常规 8 7 4 2 2 2" xfId="17644"/>
    <cellStyle name="常规 8 7 4 2 2 2 2" xfId="35936"/>
    <cellStyle name="常规 8 7 4 2 2 3" xfId="29286"/>
    <cellStyle name="常规 8 7 4 2 3" xfId="25661"/>
    <cellStyle name="常规 8 7 4 3" xfId="4737"/>
    <cellStyle name="常规 8 7 4 3 2" xfId="10102"/>
    <cellStyle name="常规 8 7 4 3 2 2" xfId="17645"/>
    <cellStyle name="常规 8 7 4 3 2 2 2" xfId="35937"/>
    <cellStyle name="常规 8 7 4 3 2 3" xfId="29287"/>
    <cellStyle name="常规 8 7 4 3 3" xfId="25662"/>
    <cellStyle name="常规 8 7 4 4" xfId="10100"/>
    <cellStyle name="常规 8 7 4 4 2" xfId="17646"/>
    <cellStyle name="常规 8 7 4 4 2 2" xfId="35938"/>
    <cellStyle name="常规 8 7 4 4 3" xfId="29285"/>
    <cellStyle name="常规 8 7 4 5" xfId="10962"/>
    <cellStyle name="常规 8 7 4 5 2" xfId="17647"/>
    <cellStyle name="常规 8 7 4 5 2 2" xfId="35939"/>
    <cellStyle name="常规 8 7 4 5 3" xfId="22227"/>
    <cellStyle name="常规 8 7 4 5 4" xfId="30146"/>
    <cellStyle name="常规 8 7 4 6" xfId="11167"/>
    <cellStyle name="常规 8 7 4 6 2" xfId="17648"/>
    <cellStyle name="常规 8 7 4 6 2 2" xfId="35940"/>
    <cellStyle name="常规 8 7 4 6 3" xfId="22228"/>
    <cellStyle name="常规 8 7 4 6 4" xfId="30351"/>
    <cellStyle name="常规 8 7 4 7" xfId="17649"/>
    <cellStyle name="常规 8 7 4 7 2" xfId="22229"/>
    <cellStyle name="常规 8 7 4 7 3" xfId="35941"/>
    <cellStyle name="常规 8 7 4 8" xfId="25660"/>
    <cellStyle name="常规 8 7 5" xfId="4738"/>
    <cellStyle name="常规 8 7 5 2" xfId="10103"/>
    <cellStyle name="常规 8 7 5 2 2" xfId="17650"/>
    <cellStyle name="常规 8 7 5 2 2 2" xfId="35942"/>
    <cellStyle name="常规 8 7 5 2 3" xfId="29288"/>
    <cellStyle name="常规 8 7 5 3" xfId="25663"/>
    <cellStyle name="常规 8 7 6" xfId="4739"/>
    <cellStyle name="常规 8 7 6 2" xfId="10104"/>
    <cellStyle name="常规 8 7 6 2 2" xfId="17651"/>
    <cellStyle name="常规 8 7 6 2 2 2" xfId="35943"/>
    <cellStyle name="常规 8 7 6 2 3" xfId="29289"/>
    <cellStyle name="常规 8 7 6 3" xfId="25664"/>
    <cellStyle name="常规 8 7 7" xfId="10095"/>
    <cellStyle name="常规 8 7 7 2" xfId="17652"/>
    <cellStyle name="常规 8 7 7 2 2" xfId="35944"/>
    <cellStyle name="常规 8 7 7 3" xfId="29280"/>
    <cellStyle name="常规 8 7 8" xfId="10959"/>
    <cellStyle name="常规 8 7 8 2" xfId="17653"/>
    <cellStyle name="常规 8 7 8 2 2" xfId="35945"/>
    <cellStyle name="常规 8 7 8 3" xfId="22230"/>
    <cellStyle name="常规 8 7 8 4" xfId="30143"/>
    <cellStyle name="常规 8 7 9" xfId="17654"/>
    <cellStyle name="常规 8 7 9 2" xfId="22231"/>
    <cellStyle name="常规 8 7 9 3" xfId="35946"/>
    <cellStyle name="常规 8 8" xfId="4740"/>
    <cellStyle name="常规 8 8 10" xfId="17655"/>
    <cellStyle name="常规 8 8 10 2" xfId="22232"/>
    <cellStyle name="常规 8 8 10 3" xfId="35947"/>
    <cellStyle name="常规 8 8 11" xfId="25665"/>
    <cellStyle name="常规 8 8 2" xfId="4741"/>
    <cellStyle name="常规 8 8 2 2" xfId="4742"/>
    <cellStyle name="常规 8 8 2 2 2" xfId="4743"/>
    <cellStyle name="常规 8 8 2 2 2 2" xfId="10108"/>
    <cellStyle name="常规 8 8 2 2 2 2 2" xfId="17656"/>
    <cellStyle name="常规 8 8 2 2 2 2 2 2" xfId="35948"/>
    <cellStyle name="常规 8 8 2 2 2 2 3" xfId="29293"/>
    <cellStyle name="常规 8 8 2 2 2 3" xfId="25668"/>
    <cellStyle name="常规 8 8 2 2 3" xfId="4744"/>
    <cellStyle name="常规 8 8 2 2 3 2" xfId="10109"/>
    <cellStyle name="常规 8 8 2 2 3 2 2" xfId="17657"/>
    <cellStyle name="常规 8 8 2 2 3 2 2 2" xfId="35949"/>
    <cellStyle name="常规 8 8 2 2 3 2 3" xfId="29294"/>
    <cellStyle name="常规 8 8 2 2 3 3" xfId="25669"/>
    <cellStyle name="常规 8 8 2 2 4" xfId="4745"/>
    <cellStyle name="常规 8 8 2 2 4 2" xfId="10110"/>
    <cellStyle name="常规 8 8 2 2 4 2 2" xfId="17658"/>
    <cellStyle name="常规 8 8 2 2 4 2 2 2" xfId="35950"/>
    <cellStyle name="常规 8 8 2 2 4 2 3" xfId="29295"/>
    <cellStyle name="常规 8 8 2 2 4 3" xfId="25670"/>
    <cellStyle name="常规 8 8 2 2 5" xfId="10107"/>
    <cellStyle name="常规 8 8 2 2 5 2" xfId="17659"/>
    <cellStyle name="常规 8 8 2 2 5 2 2" xfId="35951"/>
    <cellStyle name="常规 8 8 2 2 5 3" xfId="29292"/>
    <cellStyle name="常规 8 8 2 2 6" xfId="10965"/>
    <cellStyle name="常规 8 8 2 2 6 2" xfId="17660"/>
    <cellStyle name="常规 8 8 2 2 6 2 2" xfId="35952"/>
    <cellStyle name="常规 8 8 2 2 6 3" xfId="22233"/>
    <cellStyle name="常规 8 8 2 2 6 4" xfId="30149"/>
    <cellStyle name="常规 8 8 2 2 7" xfId="17661"/>
    <cellStyle name="常规 8 8 2 2 7 2" xfId="22234"/>
    <cellStyle name="常规 8 8 2 2 7 3" xfId="35953"/>
    <cellStyle name="常规 8 8 2 2 8" xfId="25667"/>
    <cellStyle name="常规 8 8 2 3" xfId="4746"/>
    <cellStyle name="常规 8 8 2 3 2" xfId="10111"/>
    <cellStyle name="常规 8 8 2 3 2 2" xfId="17662"/>
    <cellStyle name="常规 8 8 2 3 2 2 2" xfId="35954"/>
    <cellStyle name="常规 8 8 2 3 2 3" xfId="29296"/>
    <cellStyle name="常规 8 8 2 3 3" xfId="25671"/>
    <cellStyle name="常规 8 8 2 4" xfId="4747"/>
    <cellStyle name="常规 8 8 2 4 2" xfId="10112"/>
    <cellStyle name="常规 8 8 2 4 2 2" xfId="17663"/>
    <cellStyle name="常规 8 8 2 4 2 2 2" xfId="35955"/>
    <cellStyle name="常规 8 8 2 4 2 3" xfId="29297"/>
    <cellStyle name="常规 8 8 2 4 3" xfId="25672"/>
    <cellStyle name="常规 8 8 2 5" xfId="10106"/>
    <cellStyle name="常规 8 8 2 5 2" xfId="17664"/>
    <cellStyle name="常规 8 8 2 5 2 2" xfId="35956"/>
    <cellStyle name="常规 8 8 2 5 3" xfId="29291"/>
    <cellStyle name="常规 8 8 2 6" xfId="10964"/>
    <cellStyle name="常规 8 8 2 6 2" xfId="17665"/>
    <cellStyle name="常规 8 8 2 6 2 2" xfId="35957"/>
    <cellStyle name="常规 8 8 2 6 3" xfId="22235"/>
    <cellStyle name="常规 8 8 2 6 4" xfId="30148"/>
    <cellStyle name="常规 8 8 2 7" xfId="17666"/>
    <cellStyle name="常规 8 8 2 7 2" xfId="22236"/>
    <cellStyle name="常规 8 8 2 7 3" xfId="35958"/>
    <cellStyle name="常规 8 8 2 8" xfId="17667"/>
    <cellStyle name="常规 8 8 2 8 2" xfId="22237"/>
    <cellStyle name="常规 8 8 2 8 3" xfId="35959"/>
    <cellStyle name="常规 8 8 2 9" xfId="25666"/>
    <cellStyle name="常规 8 8 3" xfId="4748"/>
    <cellStyle name="常规 8 8 3 2" xfId="4749"/>
    <cellStyle name="常规 8 8 3 2 2" xfId="4750"/>
    <cellStyle name="常规 8 8 3 2 2 2" xfId="10115"/>
    <cellStyle name="常规 8 8 3 2 2 2 2" xfId="17668"/>
    <cellStyle name="常规 8 8 3 2 2 2 2 2" xfId="35960"/>
    <cellStyle name="常规 8 8 3 2 2 2 3" xfId="29300"/>
    <cellStyle name="常规 8 8 3 2 2 3" xfId="25675"/>
    <cellStyle name="常规 8 8 3 2 3" xfId="4751"/>
    <cellStyle name="常规 8 8 3 2 3 2" xfId="10116"/>
    <cellStyle name="常规 8 8 3 2 3 2 2" xfId="17669"/>
    <cellStyle name="常规 8 8 3 2 3 2 2 2" xfId="35961"/>
    <cellStyle name="常规 8 8 3 2 3 2 3" xfId="29301"/>
    <cellStyle name="常规 8 8 3 2 3 3" xfId="25676"/>
    <cellStyle name="常规 8 8 3 2 4" xfId="4752"/>
    <cellStyle name="常规 8 8 3 2 4 2" xfId="10117"/>
    <cellStyle name="常规 8 8 3 2 4 2 2" xfId="17670"/>
    <cellStyle name="常规 8 8 3 2 4 2 2 2" xfId="35962"/>
    <cellStyle name="常规 8 8 3 2 4 2 3" xfId="29302"/>
    <cellStyle name="常规 8 8 3 2 4 3" xfId="25677"/>
    <cellStyle name="常规 8 8 3 2 5" xfId="10114"/>
    <cellStyle name="常规 8 8 3 2 5 2" xfId="17671"/>
    <cellStyle name="常规 8 8 3 2 5 2 2" xfId="35963"/>
    <cellStyle name="常规 8 8 3 2 5 3" xfId="29299"/>
    <cellStyle name="常规 8 8 3 2 6" xfId="10967"/>
    <cellStyle name="常规 8 8 3 2 6 2" xfId="17672"/>
    <cellStyle name="常规 8 8 3 2 6 2 2" xfId="35964"/>
    <cellStyle name="常规 8 8 3 2 6 3" xfId="22238"/>
    <cellStyle name="常规 8 8 3 2 6 4" xfId="30151"/>
    <cellStyle name="常规 8 8 3 2 7" xfId="17673"/>
    <cellStyle name="常规 8 8 3 2 7 2" xfId="22239"/>
    <cellStyle name="常规 8 8 3 2 7 3" xfId="35965"/>
    <cellStyle name="常规 8 8 3 2 8" xfId="25674"/>
    <cellStyle name="常规 8 8 3 3" xfId="4753"/>
    <cellStyle name="常规 8 8 3 3 2" xfId="10118"/>
    <cellStyle name="常规 8 8 3 3 2 2" xfId="17674"/>
    <cellStyle name="常规 8 8 3 3 2 2 2" xfId="35966"/>
    <cellStyle name="常规 8 8 3 3 2 3" xfId="29303"/>
    <cellStyle name="常规 8 8 3 3 3" xfId="25678"/>
    <cellStyle name="常规 8 8 3 4" xfId="4754"/>
    <cellStyle name="常规 8 8 3 4 2" xfId="10119"/>
    <cellStyle name="常规 8 8 3 4 2 2" xfId="17675"/>
    <cellStyle name="常规 8 8 3 4 2 2 2" xfId="35967"/>
    <cellStyle name="常规 8 8 3 4 2 3" xfId="29304"/>
    <cellStyle name="常规 8 8 3 4 3" xfId="25679"/>
    <cellStyle name="常规 8 8 3 5" xfId="10113"/>
    <cellStyle name="常规 8 8 3 5 2" xfId="17676"/>
    <cellStyle name="常规 8 8 3 5 2 2" xfId="35968"/>
    <cellStyle name="常规 8 8 3 5 3" xfId="29298"/>
    <cellStyle name="常规 8 8 3 6" xfId="10966"/>
    <cellStyle name="常规 8 8 3 6 2" xfId="17677"/>
    <cellStyle name="常规 8 8 3 6 2 2" xfId="35969"/>
    <cellStyle name="常规 8 8 3 6 3" xfId="22240"/>
    <cellStyle name="常规 8 8 3 6 4" xfId="30150"/>
    <cellStyle name="常规 8 8 3 7" xfId="17678"/>
    <cellStyle name="常规 8 8 3 7 2" xfId="22241"/>
    <cellStyle name="常规 8 8 3 7 3" xfId="35970"/>
    <cellStyle name="常规 8 8 3 8" xfId="17679"/>
    <cellStyle name="常规 8 8 3 8 2" xfId="22242"/>
    <cellStyle name="常规 8 8 3 8 3" xfId="35971"/>
    <cellStyle name="常规 8 8 3 9" xfId="25673"/>
    <cellStyle name="常规 8 8 4" xfId="4755"/>
    <cellStyle name="常规 8 8 4 2" xfId="4756"/>
    <cellStyle name="常规 8 8 4 2 2" xfId="10121"/>
    <cellStyle name="常规 8 8 4 2 2 2" xfId="17680"/>
    <cellStyle name="常规 8 8 4 2 2 2 2" xfId="35972"/>
    <cellStyle name="常规 8 8 4 2 2 3" xfId="29306"/>
    <cellStyle name="常规 8 8 4 2 3" xfId="25681"/>
    <cellStyle name="常规 8 8 4 3" xfId="4757"/>
    <cellStyle name="常规 8 8 4 3 2" xfId="10122"/>
    <cellStyle name="常规 8 8 4 3 2 2" xfId="17681"/>
    <cellStyle name="常规 8 8 4 3 2 2 2" xfId="35973"/>
    <cellStyle name="常规 8 8 4 3 2 3" xfId="29307"/>
    <cellStyle name="常规 8 8 4 3 3" xfId="25682"/>
    <cellStyle name="常规 8 8 4 4" xfId="4758"/>
    <cellStyle name="常规 8 8 4 4 2" xfId="10123"/>
    <cellStyle name="常规 8 8 4 4 2 2" xfId="17682"/>
    <cellStyle name="常规 8 8 4 4 2 2 2" xfId="35974"/>
    <cellStyle name="常规 8 8 4 4 2 3" xfId="29308"/>
    <cellStyle name="常规 8 8 4 4 3" xfId="25683"/>
    <cellStyle name="常规 8 8 4 5" xfId="10120"/>
    <cellStyle name="常规 8 8 4 5 2" xfId="17683"/>
    <cellStyle name="常规 8 8 4 5 2 2" xfId="35975"/>
    <cellStyle name="常规 8 8 4 5 3" xfId="29305"/>
    <cellStyle name="常规 8 8 4 6" xfId="10968"/>
    <cellStyle name="常规 8 8 4 6 2" xfId="17684"/>
    <cellStyle name="常规 8 8 4 6 2 2" xfId="35976"/>
    <cellStyle name="常规 8 8 4 6 3" xfId="22243"/>
    <cellStyle name="常规 8 8 4 6 4" xfId="30152"/>
    <cellStyle name="常规 8 8 4 7" xfId="17685"/>
    <cellStyle name="常规 8 8 4 7 2" xfId="22244"/>
    <cellStyle name="常规 8 8 4 7 3" xfId="35977"/>
    <cellStyle name="常规 8 8 4 8" xfId="25680"/>
    <cellStyle name="常规 8 8 5" xfId="4759"/>
    <cellStyle name="常规 8 8 5 2" xfId="10124"/>
    <cellStyle name="常规 8 8 5 2 2" xfId="17686"/>
    <cellStyle name="常规 8 8 5 2 2 2" xfId="35978"/>
    <cellStyle name="常规 8 8 5 2 3" xfId="29309"/>
    <cellStyle name="常规 8 8 5 3" xfId="25684"/>
    <cellStyle name="常规 8 8 6" xfId="4760"/>
    <cellStyle name="常规 8 8 6 2" xfId="10125"/>
    <cellStyle name="常规 8 8 6 2 2" xfId="17687"/>
    <cellStyle name="常规 8 8 6 2 2 2" xfId="35979"/>
    <cellStyle name="常规 8 8 6 2 3" xfId="29310"/>
    <cellStyle name="常规 8 8 6 3" xfId="25685"/>
    <cellStyle name="常规 8 8 7" xfId="10105"/>
    <cellStyle name="常规 8 8 7 2" xfId="17688"/>
    <cellStyle name="常规 8 8 7 2 2" xfId="35980"/>
    <cellStyle name="常规 8 8 7 3" xfId="29290"/>
    <cellStyle name="常规 8 8 8" xfId="10963"/>
    <cellStyle name="常规 8 8 8 2" xfId="17689"/>
    <cellStyle name="常规 8 8 8 2 2" xfId="35981"/>
    <cellStyle name="常规 8 8 8 3" xfId="22245"/>
    <cellStyle name="常规 8 8 8 4" xfId="30147"/>
    <cellStyle name="常规 8 8 9" xfId="17690"/>
    <cellStyle name="常规 8 8 9 2" xfId="22246"/>
    <cellStyle name="常规 8 8 9 3" xfId="35982"/>
    <cellStyle name="常规 8 9" xfId="4761"/>
    <cellStyle name="常规 8 9 2" xfId="4762"/>
    <cellStyle name="常规 8 9 2 2" xfId="4763"/>
    <cellStyle name="常规 8 9 2 2 2" xfId="10128"/>
    <cellStyle name="常规 8 9 2 2 2 2" xfId="17691"/>
    <cellStyle name="常规 8 9 2 2 2 2 2" xfId="35983"/>
    <cellStyle name="常规 8 9 2 2 2 3" xfId="29313"/>
    <cellStyle name="常规 8 9 2 2 3" xfId="25688"/>
    <cellStyle name="常规 8 9 2 3" xfId="4764"/>
    <cellStyle name="常规 8 9 2 3 2" xfId="10129"/>
    <cellStyle name="常规 8 9 2 3 2 2" xfId="17692"/>
    <cellStyle name="常规 8 9 2 3 2 2 2" xfId="35984"/>
    <cellStyle name="常规 8 9 2 3 2 3" xfId="29314"/>
    <cellStyle name="常规 8 9 2 3 3" xfId="25689"/>
    <cellStyle name="常规 8 9 2 4" xfId="4765"/>
    <cellStyle name="常规 8 9 2 4 2" xfId="10130"/>
    <cellStyle name="常规 8 9 2 4 2 2" xfId="17693"/>
    <cellStyle name="常规 8 9 2 4 2 2 2" xfId="35985"/>
    <cellStyle name="常规 8 9 2 4 2 3" xfId="29315"/>
    <cellStyle name="常规 8 9 2 4 3" xfId="25690"/>
    <cellStyle name="常规 8 9 2 5" xfId="10127"/>
    <cellStyle name="常规 8 9 2 5 2" xfId="17694"/>
    <cellStyle name="常规 8 9 2 5 2 2" xfId="35986"/>
    <cellStyle name="常规 8 9 2 5 3" xfId="29312"/>
    <cellStyle name="常规 8 9 2 6" xfId="10970"/>
    <cellStyle name="常规 8 9 2 6 2" xfId="17695"/>
    <cellStyle name="常规 8 9 2 6 2 2" xfId="35987"/>
    <cellStyle name="常规 8 9 2 6 3" xfId="22247"/>
    <cellStyle name="常规 8 9 2 6 4" xfId="30154"/>
    <cellStyle name="常规 8 9 2 7" xfId="17696"/>
    <cellStyle name="常规 8 9 2 7 2" xfId="22248"/>
    <cellStyle name="常规 8 9 2 7 3" xfId="35988"/>
    <cellStyle name="常规 8 9 2 8" xfId="25687"/>
    <cellStyle name="常规 8 9 3" xfId="4766"/>
    <cellStyle name="常规 8 9 3 2" xfId="10131"/>
    <cellStyle name="常规 8 9 3 2 2" xfId="17697"/>
    <cellStyle name="常规 8 9 3 2 2 2" xfId="35989"/>
    <cellStyle name="常规 8 9 3 2 3" xfId="29316"/>
    <cellStyle name="常规 8 9 3 3" xfId="25691"/>
    <cellStyle name="常规 8 9 4" xfId="4767"/>
    <cellStyle name="常规 8 9 4 2" xfId="10132"/>
    <cellStyle name="常规 8 9 4 2 2" xfId="17698"/>
    <cellStyle name="常规 8 9 4 2 2 2" xfId="35990"/>
    <cellStyle name="常规 8 9 4 2 3" xfId="29317"/>
    <cellStyle name="常规 8 9 4 3" xfId="25692"/>
    <cellStyle name="常规 8 9 5" xfId="10126"/>
    <cellStyle name="常规 8 9 5 2" xfId="17699"/>
    <cellStyle name="常规 8 9 5 2 2" xfId="35991"/>
    <cellStyle name="常规 8 9 5 3" xfId="29311"/>
    <cellStyle name="常规 8 9 6" xfId="10969"/>
    <cellStyle name="常规 8 9 6 2" xfId="17700"/>
    <cellStyle name="常规 8 9 6 2 2" xfId="35992"/>
    <cellStyle name="常规 8 9 6 3" xfId="22249"/>
    <cellStyle name="常规 8 9 6 4" xfId="30153"/>
    <cellStyle name="常规 8 9 7" xfId="17701"/>
    <cellStyle name="常规 8 9 7 2" xfId="22250"/>
    <cellStyle name="常规 8 9 7 3" xfId="35993"/>
    <cellStyle name="常规 8 9 8" xfId="17702"/>
    <cellStyle name="常规 8 9 8 2" xfId="22251"/>
    <cellStyle name="常规 8 9 8 3" xfId="35994"/>
    <cellStyle name="常规 8 9 9" xfId="25686"/>
    <cellStyle name="常规 9" xfId="4768"/>
    <cellStyle name="常规 9 10" xfId="4769"/>
    <cellStyle name="常规 9 10 2" xfId="4770"/>
    <cellStyle name="常规 9 10 2 2" xfId="4771"/>
    <cellStyle name="常规 9 10 2 2 2" xfId="10136"/>
    <cellStyle name="常规 9 10 2 2 2 2" xfId="17703"/>
    <cellStyle name="常规 9 10 2 2 2 2 2" xfId="35995"/>
    <cellStyle name="常规 9 10 2 2 2 3" xfId="29321"/>
    <cellStyle name="常规 9 10 2 2 3" xfId="25696"/>
    <cellStyle name="常规 9 10 2 3" xfId="4772"/>
    <cellStyle name="常规 9 10 2 3 2" xfId="10137"/>
    <cellStyle name="常规 9 10 2 3 2 2" xfId="17704"/>
    <cellStyle name="常规 9 10 2 3 2 2 2" xfId="35996"/>
    <cellStyle name="常规 9 10 2 3 2 3" xfId="29322"/>
    <cellStyle name="常规 9 10 2 3 3" xfId="25697"/>
    <cellStyle name="常规 9 10 2 4" xfId="4773"/>
    <cellStyle name="常规 9 10 2 4 2" xfId="10138"/>
    <cellStyle name="常规 9 10 2 4 2 2" xfId="17705"/>
    <cellStyle name="常规 9 10 2 4 2 2 2" xfId="35997"/>
    <cellStyle name="常规 9 10 2 4 2 3" xfId="29323"/>
    <cellStyle name="常规 9 10 2 4 3" xfId="25698"/>
    <cellStyle name="常规 9 10 2 5" xfId="10135"/>
    <cellStyle name="常规 9 10 2 5 2" xfId="17706"/>
    <cellStyle name="常规 9 10 2 5 2 2" xfId="35998"/>
    <cellStyle name="常规 9 10 2 5 3" xfId="29320"/>
    <cellStyle name="常规 9 10 2 6" xfId="10973"/>
    <cellStyle name="常规 9 10 2 6 2" xfId="17707"/>
    <cellStyle name="常规 9 10 2 6 2 2" xfId="35999"/>
    <cellStyle name="常规 9 10 2 6 3" xfId="22252"/>
    <cellStyle name="常规 9 10 2 6 4" xfId="30157"/>
    <cellStyle name="常规 9 10 2 7" xfId="17708"/>
    <cellStyle name="常规 9 10 2 7 2" xfId="22253"/>
    <cellStyle name="常规 9 10 2 7 3" xfId="36000"/>
    <cellStyle name="常规 9 10 2 8" xfId="25695"/>
    <cellStyle name="常规 9 10 3" xfId="4774"/>
    <cellStyle name="常规 9 10 3 2" xfId="10139"/>
    <cellStyle name="常规 9 10 3 2 2" xfId="17709"/>
    <cellStyle name="常规 9 10 3 2 2 2" xfId="36001"/>
    <cellStyle name="常规 9 10 3 2 3" xfId="29324"/>
    <cellStyle name="常规 9 10 3 3" xfId="25699"/>
    <cellStyle name="常规 9 10 4" xfId="4775"/>
    <cellStyle name="常规 9 10 4 2" xfId="10140"/>
    <cellStyle name="常规 9 10 4 2 2" xfId="17710"/>
    <cellStyle name="常规 9 10 4 2 2 2" xfId="36002"/>
    <cellStyle name="常规 9 10 4 2 3" xfId="29325"/>
    <cellStyle name="常规 9 10 4 3" xfId="25700"/>
    <cellStyle name="常规 9 10 5" xfId="10134"/>
    <cellStyle name="常规 9 10 5 2" xfId="17711"/>
    <cellStyle name="常规 9 10 5 2 2" xfId="36003"/>
    <cellStyle name="常规 9 10 5 3" xfId="29319"/>
    <cellStyle name="常规 9 10 6" xfId="10972"/>
    <cellStyle name="常规 9 10 6 2" xfId="17712"/>
    <cellStyle name="常规 9 10 6 2 2" xfId="36004"/>
    <cellStyle name="常规 9 10 6 3" xfId="22254"/>
    <cellStyle name="常规 9 10 6 4" xfId="30156"/>
    <cellStyle name="常规 9 10 7" xfId="17713"/>
    <cellStyle name="常规 9 10 7 2" xfId="22255"/>
    <cellStyle name="常规 9 10 7 3" xfId="36005"/>
    <cellStyle name="常规 9 10 8" xfId="17714"/>
    <cellStyle name="常规 9 10 8 2" xfId="22256"/>
    <cellStyle name="常规 9 10 8 3" xfId="36006"/>
    <cellStyle name="常规 9 10 9" xfId="25694"/>
    <cellStyle name="常规 9 11" xfId="4776"/>
    <cellStyle name="常规 9 11 2" xfId="4777"/>
    <cellStyle name="常规 9 11 2 2" xfId="4778"/>
    <cellStyle name="常规 9 11 2 2 2" xfId="10143"/>
    <cellStyle name="常规 9 11 2 2 2 2" xfId="17715"/>
    <cellStyle name="常规 9 11 2 2 2 2 2" xfId="36007"/>
    <cellStyle name="常规 9 11 2 2 2 3" xfId="29328"/>
    <cellStyle name="常规 9 11 2 2 3" xfId="25703"/>
    <cellStyle name="常规 9 11 2 3" xfId="4779"/>
    <cellStyle name="常规 9 11 2 3 2" xfId="10144"/>
    <cellStyle name="常规 9 11 2 3 2 2" xfId="17716"/>
    <cellStyle name="常规 9 11 2 3 2 2 2" xfId="36008"/>
    <cellStyle name="常规 9 11 2 3 2 3" xfId="29329"/>
    <cellStyle name="常规 9 11 2 3 3" xfId="25704"/>
    <cellStyle name="常规 9 11 2 4" xfId="4780"/>
    <cellStyle name="常规 9 11 2 4 2" xfId="10145"/>
    <cellStyle name="常规 9 11 2 4 2 2" xfId="17717"/>
    <cellStyle name="常规 9 11 2 4 2 2 2" xfId="36009"/>
    <cellStyle name="常规 9 11 2 4 2 3" xfId="29330"/>
    <cellStyle name="常规 9 11 2 4 3" xfId="25705"/>
    <cellStyle name="常规 9 11 2 5" xfId="10142"/>
    <cellStyle name="常规 9 11 2 5 2" xfId="17718"/>
    <cellStyle name="常规 9 11 2 5 2 2" xfId="36010"/>
    <cellStyle name="常规 9 11 2 5 3" xfId="29327"/>
    <cellStyle name="常规 9 11 2 6" xfId="10975"/>
    <cellStyle name="常规 9 11 2 6 2" xfId="17719"/>
    <cellStyle name="常规 9 11 2 6 2 2" xfId="36011"/>
    <cellStyle name="常规 9 11 2 6 3" xfId="22257"/>
    <cellStyle name="常规 9 11 2 6 4" xfId="30159"/>
    <cellStyle name="常规 9 11 2 7" xfId="17720"/>
    <cellStyle name="常规 9 11 2 7 2" xfId="22258"/>
    <cellStyle name="常规 9 11 2 7 3" xfId="36012"/>
    <cellStyle name="常规 9 11 2 8" xfId="25702"/>
    <cellStyle name="常规 9 11 3" xfId="4781"/>
    <cellStyle name="常规 9 11 3 2" xfId="10146"/>
    <cellStyle name="常规 9 11 3 2 2" xfId="17721"/>
    <cellStyle name="常规 9 11 3 2 2 2" xfId="36013"/>
    <cellStyle name="常规 9 11 3 2 3" xfId="29331"/>
    <cellStyle name="常规 9 11 3 3" xfId="25706"/>
    <cellStyle name="常规 9 11 4" xfId="4782"/>
    <cellStyle name="常规 9 11 4 2" xfId="10147"/>
    <cellStyle name="常规 9 11 4 2 2" xfId="17722"/>
    <cellStyle name="常规 9 11 4 2 2 2" xfId="36014"/>
    <cellStyle name="常规 9 11 4 2 3" xfId="29332"/>
    <cellStyle name="常规 9 11 4 3" xfId="25707"/>
    <cellStyle name="常规 9 11 5" xfId="10141"/>
    <cellStyle name="常规 9 11 5 2" xfId="17723"/>
    <cellStyle name="常规 9 11 5 2 2" xfId="36015"/>
    <cellStyle name="常规 9 11 5 3" xfId="29326"/>
    <cellStyle name="常规 9 11 6" xfId="10974"/>
    <cellStyle name="常规 9 11 6 2" xfId="17724"/>
    <cellStyle name="常规 9 11 6 2 2" xfId="36016"/>
    <cellStyle name="常规 9 11 6 3" xfId="22259"/>
    <cellStyle name="常规 9 11 6 4" xfId="30158"/>
    <cellStyle name="常规 9 11 7" xfId="17725"/>
    <cellStyle name="常规 9 11 7 2" xfId="22260"/>
    <cellStyle name="常规 9 11 7 3" xfId="36017"/>
    <cellStyle name="常规 9 11 8" xfId="17726"/>
    <cellStyle name="常规 9 11 8 2" xfId="22261"/>
    <cellStyle name="常规 9 11 8 3" xfId="36018"/>
    <cellStyle name="常规 9 11 9" xfId="25701"/>
    <cellStyle name="常规 9 12" xfId="4783"/>
    <cellStyle name="常规 9 12 10" xfId="17727"/>
    <cellStyle name="常规 9 12 10 2" xfId="22262"/>
    <cellStyle name="常规 9 12 10 3" xfId="36019"/>
    <cellStyle name="常规 9 12 11" xfId="25708"/>
    <cellStyle name="常规 9 12 2" xfId="4784"/>
    <cellStyle name="常规 9 12 2 2" xfId="4785"/>
    <cellStyle name="常规 9 12 2 2 2" xfId="10150"/>
    <cellStyle name="常规 9 12 2 2 2 2" xfId="17728"/>
    <cellStyle name="常规 9 12 2 2 2 2 2" xfId="36020"/>
    <cellStyle name="常规 9 12 2 2 2 3" xfId="29335"/>
    <cellStyle name="常规 9 12 2 2 3" xfId="25710"/>
    <cellStyle name="常规 9 12 2 3" xfId="4786"/>
    <cellStyle name="常规 9 12 2 3 2" xfId="10151"/>
    <cellStyle name="常规 9 12 2 3 2 2" xfId="17729"/>
    <cellStyle name="常规 9 12 2 3 2 2 2" xfId="36021"/>
    <cellStyle name="常规 9 12 2 3 2 3" xfId="29336"/>
    <cellStyle name="常规 9 12 2 3 3" xfId="25711"/>
    <cellStyle name="常规 9 12 2 4" xfId="4787"/>
    <cellStyle name="常规 9 12 2 4 2" xfId="10152"/>
    <cellStyle name="常规 9 12 2 4 2 2" xfId="17730"/>
    <cellStyle name="常规 9 12 2 4 2 2 2" xfId="36022"/>
    <cellStyle name="常规 9 12 2 4 2 3" xfId="29337"/>
    <cellStyle name="常规 9 12 2 4 3" xfId="25712"/>
    <cellStyle name="常规 9 12 2 5" xfId="10149"/>
    <cellStyle name="常规 9 12 2 5 2" xfId="17731"/>
    <cellStyle name="常规 9 12 2 5 2 2" xfId="36023"/>
    <cellStyle name="常规 9 12 2 5 3" xfId="29334"/>
    <cellStyle name="常规 9 12 2 6" xfId="10977"/>
    <cellStyle name="常规 9 12 2 6 2" xfId="17732"/>
    <cellStyle name="常规 9 12 2 6 2 2" xfId="36024"/>
    <cellStyle name="常规 9 12 2 6 3" xfId="22263"/>
    <cellStyle name="常规 9 12 2 6 4" xfId="30161"/>
    <cellStyle name="常规 9 12 2 7" xfId="17733"/>
    <cellStyle name="常规 9 12 2 7 2" xfId="22264"/>
    <cellStyle name="常规 9 12 2 7 3" xfId="36025"/>
    <cellStyle name="常规 9 12 2 8" xfId="25709"/>
    <cellStyle name="常规 9 12 3" xfId="4788"/>
    <cellStyle name="常规 9 12 3 2" xfId="4789"/>
    <cellStyle name="常规 9 12 3 2 2" xfId="10154"/>
    <cellStyle name="常规 9 12 3 2 2 2" xfId="17734"/>
    <cellStyle name="常规 9 12 3 2 2 2 2" xfId="36026"/>
    <cellStyle name="常规 9 12 3 2 2 3" xfId="29339"/>
    <cellStyle name="常规 9 12 3 2 3" xfId="25714"/>
    <cellStyle name="常规 9 12 3 3" xfId="4790"/>
    <cellStyle name="常规 9 12 3 3 2" xfId="10155"/>
    <cellStyle name="常规 9 12 3 3 2 2" xfId="17735"/>
    <cellStyle name="常规 9 12 3 3 2 2 2" xfId="36027"/>
    <cellStyle name="常规 9 12 3 3 2 3" xfId="29340"/>
    <cellStyle name="常规 9 12 3 3 3" xfId="25715"/>
    <cellStyle name="常规 9 12 3 4" xfId="10153"/>
    <cellStyle name="常规 9 12 3 4 2" xfId="17736"/>
    <cellStyle name="常规 9 12 3 4 2 2" xfId="36028"/>
    <cellStyle name="常规 9 12 3 4 3" xfId="29338"/>
    <cellStyle name="常规 9 12 3 5" xfId="10978"/>
    <cellStyle name="常规 9 12 3 5 2" xfId="17737"/>
    <cellStyle name="常规 9 12 3 5 2 2" xfId="36029"/>
    <cellStyle name="常规 9 12 3 5 3" xfId="22265"/>
    <cellStyle name="常规 9 12 3 5 4" xfId="30162"/>
    <cellStyle name="常规 9 12 3 6" xfId="17738"/>
    <cellStyle name="常规 9 12 3 6 2" xfId="22266"/>
    <cellStyle name="常规 9 12 3 6 3" xfId="36030"/>
    <cellStyle name="常规 9 12 3 7" xfId="25713"/>
    <cellStyle name="常规 9 12 4" xfId="4791"/>
    <cellStyle name="常规 9 12 4 2" xfId="10156"/>
    <cellStyle name="常规 9 12 4 2 2" xfId="17739"/>
    <cellStyle name="常规 9 12 4 2 2 2" xfId="36031"/>
    <cellStyle name="常规 9 12 4 2 3" xfId="29341"/>
    <cellStyle name="常规 9 12 4 3" xfId="25716"/>
    <cellStyle name="常规 9 12 5" xfId="4792"/>
    <cellStyle name="常规 9 12 5 2" xfId="10157"/>
    <cellStyle name="常规 9 12 5 2 2" xfId="17740"/>
    <cellStyle name="常规 9 12 5 2 2 2" xfId="36032"/>
    <cellStyle name="常规 9 12 5 2 3" xfId="29342"/>
    <cellStyle name="常规 9 12 5 3" xfId="25717"/>
    <cellStyle name="常规 9 12 6" xfId="4793"/>
    <cellStyle name="常规 9 12 6 2" xfId="10158"/>
    <cellStyle name="常规 9 12 6 2 2" xfId="17741"/>
    <cellStyle name="常规 9 12 6 2 2 2" xfId="36033"/>
    <cellStyle name="常规 9 12 6 2 3" xfId="29343"/>
    <cellStyle name="常规 9 12 6 3" xfId="25718"/>
    <cellStyle name="常规 9 12 7" xfId="10148"/>
    <cellStyle name="常规 9 12 7 2" xfId="17742"/>
    <cellStyle name="常规 9 12 7 2 2" xfId="36034"/>
    <cellStyle name="常规 9 12 7 3" xfId="29333"/>
    <cellStyle name="常规 9 12 8" xfId="10976"/>
    <cellStyle name="常规 9 12 8 2" xfId="17743"/>
    <cellStyle name="常规 9 12 8 2 2" xfId="36035"/>
    <cellStyle name="常规 9 12 8 3" xfId="22267"/>
    <cellStyle name="常规 9 12 8 4" xfId="30160"/>
    <cellStyle name="常规 9 12 9" xfId="17744"/>
    <cellStyle name="常规 9 12 9 2" xfId="22268"/>
    <cellStyle name="常规 9 12 9 3" xfId="36036"/>
    <cellStyle name="常规 9 13" xfId="4794"/>
    <cellStyle name="常规 9 13 2" xfId="4795"/>
    <cellStyle name="常规 9 13 2 2" xfId="10160"/>
    <cellStyle name="常规 9 13 2 2 2" xfId="17745"/>
    <cellStyle name="常规 9 13 2 2 2 2" xfId="36037"/>
    <cellStyle name="常规 9 13 2 2 3" xfId="29345"/>
    <cellStyle name="常规 9 13 2 3" xfId="25720"/>
    <cellStyle name="常规 9 13 3" xfId="4796"/>
    <cellStyle name="常规 9 13 3 2" xfId="10161"/>
    <cellStyle name="常规 9 13 3 2 2" xfId="17746"/>
    <cellStyle name="常规 9 13 3 2 2 2" xfId="36038"/>
    <cellStyle name="常规 9 13 3 2 3" xfId="29346"/>
    <cellStyle name="常规 9 13 3 3" xfId="25721"/>
    <cellStyle name="常规 9 13 4" xfId="4797"/>
    <cellStyle name="常规 9 13 4 2" xfId="10162"/>
    <cellStyle name="常规 9 13 4 2 2" xfId="17747"/>
    <cellStyle name="常规 9 13 4 2 2 2" xfId="36039"/>
    <cellStyle name="常规 9 13 4 2 3" xfId="29347"/>
    <cellStyle name="常规 9 13 4 3" xfId="25722"/>
    <cellStyle name="常规 9 13 5" xfId="10159"/>
    <cellStyle name="常规 9 13 5 2" xfId="17748"/>
    <cellStyle name="常规 9 13 5 2 2" xfId="36040"/>
    <cellStyle name="常规 9 13 5 3" xfId="29344"/>
    <cellStyle name="常规 9 13 6" xfId="10979"/>
    <cellStyle name="常规 9 13 6 2" xfId="17749"/>
    <cellStyle name="常规 9 13 6 2 2" xfId="36041"/>
    <cellStyle name="常规 9 13 6 3" xfId="22269"/>
    <cellStyle name="常规 9 13 6 4" xfId="30163"/>
    <cellStyle name="常规 9 13 7" xfId="17750"/>
    <cellStyle name="常规 9 13 7 2" xfId="22270"/>
    <cellStyle name="常规 9 13 7 3" xfId="36042"/>
    <cellStyle name="常规 9 13 8" xfId="25719"/>
    <cellStyle name="常规 9 14" xfId="4798"/>
    <cellStyle name="常规 9 14 2" xfId="10163"/>
    <cellStyle name="常规 9 14 2 2" xfId="17751"/>
    <cellStyle name="常规 9 14 2 2 2" xfId="36043"/>
    <cellStyle name="常规 9 14 2 3" xfId="29348"/>
    <cellStyle name="常规 9 14 3" xfId="25723"/>
    <cellStyle name="常规 9 15" xfId="4799"/>
    <cellStyle name="常规 9 15 2" xfId="10164"/>
    <cellStyle name="常规 9 15 2 2" xfId="17752"/>
    <cellStyle name="常规 9 15 2 2 2" xfId="36044"/>
    <cellStyle name="常规 9 15 2 3" xfId="29349"/>
    <cellStyle name="常规 9 15 3" xfId="25724"/>
    <cellStyle name="常规 9 16" xfId="10133"/>
    <cellStyle name="常规 9 16 2" xfId="17753"/>
    <cellStyle name="常规 9 16 2 2" xfId="36045"/>
    <cellStyle name="常规 9 16 3" xfId="29318"/>
    <cellStyle name="常规 9 17" xfId="10971"/>
    <cellStyle name="常规 9 17 2" xfId="17754"/>
    <cellStyle name="常规 9 17 2 2" xfId="36046"/>
    <cellStyle name="常规 9 17 3" xfId="22271"/>
    <cellStyle name="常规 9 17 4" xfId="30155"/>
    <cellStyle name="常规 9 18" xfId="25693"/>
    <cellStyle name="常规 9 19" xfId="37045"/>
    <cellStyle name="常规 9 2" xfId="4800"/>
    <cellStyle name="常规 9 2 10" xfId="4801"/>
    <cellStyle name="常规 9 2 10 2" xfId="10166"/>
    <cellStyle name="常规 9 2 10 2 2" xfId="17755"/>
    <cellStyle name="常规 9 2 10 2 2 2" xfId="36047"/>
    <cellStyle name="常规 9 2 10 2 3" xfId="29351"/>
    <cellStyle name="常规 9 2 10 3" xfId="25726"/>
    <cellStyle name="常规 9 2 11" xfId="10165"/>
    <cellStyle name="常规 9 2 11 2" xfId="17756"/>
    <cellStyle name="常规 9 2 11 2 2" xfId="36048"/>
    <cellStyle name="常规 9 2 11 3" xfId="29350"/>
    <cellStyle name="常规 9 2 12" xfId="10980"/>
    <cellStyle name="常规 9 2 12 2" xfId="17757"/>
    <cellStyle name="常规 9 2 12 2 2" xfId="36049"/>
    <cellStyle name="常规 9 2 12 3" xfId="22272"/>
    <cellStyle name="常规 9 2 12 4" xfId="30164"/>
    <cellStyle name="常规 9 2 13" xfId="17758"/>
    <cellStyle name="常规 9 2 13 2" xfId="22273"/>
    <cellStyle name="常规 9 2 13 3" xfId="36050"/>
    <cellStyle name="常规 9 2 14" xfId="17759"/>
    <cellStyle name="常规 9 2 14 2" xfId="22274"/>
    <cellStyle name="常规 9 2 14 3" xfId="36051"/>
    <cellStyle name="常规 9 2 15" xfId="25725"/>
    <cellStyle name="常规 9 2 2" xfId="4802"/>
    <cellStyle name="常规 9 2 2 10" xfId="10167"/>
    <cellStyle name="常规 9 2 2 10 2" xfId="17760"/>
    <cellStyle name="常规 9 2 2 10 2 2" xfId="36052"/>
    <cellStyle name="常规 9 2 2 10 3" xfId="29352"/>
    <cellStyle name="常规 9 2 2 11" xfId="10981"/>
    <cellStyle name="常规 9 2 2 11 2" xfId="17761"/>
    <cellStyle name="常规 9 2 2 11 2 2" xfId="36053"/>
    <cellStyle name="常规 9 2 2 11 3" xfId="22275"/>
    <cellStyle name="常规 9 2 2 11 4" xfId="30165"/>
    <cellStyle name="常规 9 2 2 12" xfId="17762"/>
    <cellStyle name="常规 9 2 2 12 2" xfId="22276"/>
    <cellStyle name="常规 9 2 2 12 3" xfId="36054"/>
    <cellStyle name="常规 9 2 2 13" xfId="17763"/>
    <cellStyle name="常规 9 2 2 13 2" xfId="22277"/>
    <cellStyle name="常规 9 2 2 13 3" xfId="36055"/>
    <cellStyle name="常规 9 2 2 14" xfId="25727"/>
    <cellStyle name="常规 9 2 2 2" xfId="4803"/>
    <cellStyle name="常规 9 2 2 2 2" xfId="4804"/>
    <cellStyle name="常规 9 2 2 2 2 2" xfId="4805"/>
    <cellStyle name="常规 9 2 2 2 2 2 2" xfId="10170"/>
    <cellStyle name="常规 9 2 2 2 2 2 2 2" xfId="17764"/>
    <cellStyle name="常规 9 2 2 2 2 2 2 2 2" xfId="36056"/>
    <cellStyle name="常规 9 2 2 2 2 2 2 3" xfId="29355"/>
    <cellStyle name="常规 9 2 2 2 2 2 3" xfId="25730"/>
    <cellStyle name="常规 9 2 2 2 2 3" xfId="4806"/>
    <cellStyle name="常规 9 2 2 2 2 3 2" xfId="10171"/>
    <cellStyle name="常规 9 2 2 2 2 3 2 2" xfId="17765"/>
    <cellStyle name="常规 9 2 2 2 2 3 2 2 2" xfId="36057"/>
    <cellStyle name="常规 9 2 2 2 2 3 2 3" xfId="29356"/>
    <cellStyle name="常规 9 2 2 2 2 3 3" xfId="25731"/>
    <cellStyle name="常规 9 2 2 2 2 4" xfId="4807"/>
    <cellStyle name="常规 9 2 2 2 2 4 2" xfId="10172"/>
    <cellStyle name="常规 9 2 2 2 2 4 2 2" xfId="17766"/>
    <cellStyle name="常规 9 2 2 2 2 4 2 2 2" xfId="36058"/>
    <cellStyle name="常规 9 2 2 2 2 4 2 3" xfId="29357"/>
    <cellStyle name="常规 9 2 2 2 2 4 3" xfId="25732"/>
    <cellStyle name="常规 9 2 2 2 2 5" xfId="10169"/>
    <cellStyle name="常规 9 2 2 2 2 5 2" xfId="17767"/>
    <cellStyle name="常规 9 2 2 2 2 5 2 2" xfId="36059"/>
    <cellStyle name="常规 9 2 2 2 2 5 3" xfId="29354"/>
    <cellStyle name="常规 9 2 2 2 2 6" xfId="10983"/>
    <cellStyle name="常规 9 2 2 2 2 6 2" xfId="17768"/>
    <cellStyle name="常规 9 2 2 2 2 6 2 2" xfId="36060"/>
    <cellStyle name="常规 9 2 2 2 2 6 3" xfId="22278"/>
    <cellStyle name="常规 9 2 2 2 2 6 4" xfId="30167"/>
    <cellStyle name="常规 9 2 2 2 2 7" xfId="17769"/>
    <cellStyle name="常规 9 2 2 2 2 7 2" xfId="22279"/>
    <cellStyle name="常规 9 2 2 2 2 7 3" xfId="36061"/>
    <cellStyle name="常规 9 2 2 2 2 8" xfId="25729"/>
    <cellStyle name="常规 9 2 2 2 3" xfId="4808"/>
    <cellStyle name="常规 9 2 2 2 3 2" xfId="10173"/>
    <cellStyle name="常规 9 2 2 2 3 2 2" xfId="17770"/>
    <cellStyle name="常规 9 2 2 2 3 2 2 2" xfId="36062"/>
    <cellStyle name="常规 9 2 2 2 3 2 3" xfId="29358"/>
    <cellStyle name="常规 9 2 2 2 3 3" xfId="25733"/>
    <cellStyle name="常规 9 2 2 2 4" xfId="4809"/>
    <cellStyle name="常规 9 2 2 2 4 2" xfId="10174"/>
    <cellStyle name="常规 9 2 2 2 4 2 2" xfId="17771"/>
    <cellStyle name="常规 9 2 2 2 4 2 2 2" xfId="36063"/>
    <cellStyle name="常规 9 2 2 2 4 2 3" xfId="29359"/>
    <cellStyle name="常规 9 2 2 2 4 3" xfId="25734"/>
    <cellStyle name="常规 9 2 2 2 5" xfId="10168"/>
    <cellStyle name="常规 9 2 2 2 5 2" xfId="17772"/>
    <cellStyle name="常规 9 2 2 2 5 2 2" xfId="36064"/>
    <cellStyle name="常规 9 2 2 2 5 3" xfId="29353"/>
    <cellStyle name="常规 9 2 2 2 6" xfId="10982"/>
    <cellStyle name="常规 9 2 2 2 6 2" xfId="17773"/>
    <cellStyle name="常规 9 2 2 2 6 2 2" xfId="36065"/>
    <cellStyle name="常规 9 2 2 2 6 3" xfId="22280"/>
    <cellStyle name="常规 9 2 2 2 6 4" xfId="30166"/>
    <cellStyle name="常规 9 2 2 2 7" xfId="17774"/>
    <cellStyle name="常规 9 2 2 2 7 2" xfId="22281"/>
    <cellStyle name="常规 9 2 2 2 7 3" xfId="36066"/>
    <cellStyle name="常规 9 2 2 2 8" xfId="17775"/>
    <cellStyle name="常规 9 2 2 2 8 2" xfId="22282"/>
    <cellStyle name="常规 9 2 2 2 8 3" xfId="36067"/>
    <cellStyle name="常规 9 2 2 2 9" xfId="25728"/>
    <cellStyle name="常规 9 2 2 3" xfId="4810"/>
    <cellStyle name="常规 9 2 2 3 2" xfId="4811"/>
    <cellStyle name="常规 9 2 2 3 2 2" xfId="4812"/>
    <cellStyle name="常规 9 2 2 3 2 2 2" xfId="10177"/>
    <cellStyle name="常规 9 2 2 3 2 2 2 2" xfId="17776"/>
    <cellStyle name="常规 9 2 2 3 2 2 2 2 2" xfId="36068"/>
    <cellStyle name="常规 9 2 2 3 2 2 2 3" xfId="29362"/>
    <cellStyle name="常规 9 2 2 3 2 2 3" xfId="25737"/>
    <cellStyle name="常规 9 2 2 3 2 3" xfId="4813"/>
    <cellStyle name="常规 9 2 2 3 2 3 2" xfId="10178"/>
    <cellStyle name="常规 9 2 2 3 2 3 2 2" xfId="17777"/>
    <cellStyle name="常规 9 2 2 3 2 3 2 2 2" xfId="36069"/>
    <cellStyle name="常规 9 2 2 3 2 3 2 3" xfId="29363"/>
    <cellStyle name="常规 9 2 2 3 2 3 3" xfId="25738"/>
    <cellStyle name="常规 9 2 2 3 2 4" xfId="4814"/>
    <cellStyle name="常规 9 2 2 3 2 4 2" xfId="10179"/>
    <cellStyle name="常规 9 2 2 3 2 4 2 2" xfId="17778"/>
    <cellStyle name="常规 9 2 2 3 2 4 2 2 2" xfId="36070"/>
    <cellStyle name="常规 9 2 2 3 2 4 2 3" xfId="29364"/>
    <cellStyle name="常规 9 2 2 3 2 4 3" xfId="25739"/>
    <cellStyle name="常规 9 2 2 3 2 5" xfId="10176"/>
    <cellStyle name="常规 9 2 2 3 2 5 2" xfId="17779"/>
    <cellStyle name="常规 9 2 2 3 2 5 2 2" xfId="36071"/>
    <cellStyle name="常规 9 2 2 3 2 5 3" xfId="29361"/>
    <cellStyle name="常规 9 2 2 3 2 6" xfId="10985"/>
    <cellStyle name="常规 9 2 2 3 2 6 2" xfId="17780"/>
    <cellStyle name="常规 9 2 2 3 2 6 2 2" xfId="36072"/>
    <cellStyle name="常规 9 2 2 3 2 6 3" xfId="22283"/>
    <cellStyle name="常规 9 2 2 3 2 6 4" xfId="30169"/>
    <cellStyle name="常规 9 2 2 3 2 7" xfId="17781"/>
    <cellStyle name="常规 9 2 2 3 2 7 2" xfId="22284"/>
    <cellStyle name="常规 9 2 2 3 2 7 3" xfId="36073"/>
    <cellStyle name="常规 9 2 2 3 2 8" xfId="25736"/>
    <cellStyle name="常规 9 2 2 3 3" xfId="4815"/>
    <cellStyle name="常规 9 2 2 3 3 2" xfId="10180"/>
    <cellStyle name="常规 9 2 2 3 3 2 2" xfId="17782"/>
    <cellStyle name="常规 9 2 2 3 3 2 2 2" xfId="36074"/>
    <cellStyle name="常规 9 2 2 3 3 2 3" xfId="29365"/>
    <cellStyle name="常规 9 2 2 3 3 3" xfId="25740"/>
    <cellStyle name="常规 9 2 2 3 4" xfId="4816"/>
    <cellStyle name="常规 9 2 2 3 4 2" xfId="10181"/>
    <cellStyle name="常规 9 2 2 3 4 2 2" xfId="17783"/>
    <cellStyle name="常规 9 2 2 3 4 2 2 2" xfId="36075"/>
    <cellStyle name="常规 9 2 2 3 4 2 3" xfId="29366"/>
    <cellStyle name="常规 9 2 2 3 4 3" xfId="25741"/>
    <cellStyle name="常规 9 2 2 3 5" xfId="10175"/>
    <cellStyle name="常规 9 2 2 3 5 2" xfId="17784"/>
    <cellStyle name="常规 9 2 2 3 5 2 2" xfId="36076"/>
    <cellStyle name="常规 9 2 2 3 5 3" xfId="29360"/>
    <cellStyle name="常规 9 2 2 3 6" xfId="10984"/>
    <cellStyle name="常规 9 2 2 3 6 2" xfId="17785"/>
    <cellStyle name="常规 9 2 2 3 6 2 2" xfId="36077"/>
    <cellStyle name="常规 9 2 2 3 6 3" xfId="22285"/>
    <cellStyle name="常规 9 2 2 3 6 4" xfId="30168"/>
    <cellStyle name="常规 9 2 2 3 7" xfId="17786"/>
    <cellStyle name="常规 9 2 2 3 7 2" xfId="22286"/>
    <cellStyle name="常规 9 2 2 3 7 3" xfId="36078"/>
    <cellStyle name="常规 9 2 2 3 8" xfId="17787"/>
    <cellStyle name="常规 9 2 2 3 8 2" xfId="22287"/>
    <cellStyle name="常规 9 2 2 3 8 3" xfId="36079"/>
    <cellStyle name="常规 9 2 2 3 9" xfId="25735"/>
    <cellStyle name="常规 9 2 2 4" xfId="4817"/>
    <cellStyle name="常规 9 2 2 4 2" xfId="4818"/>
    <cellStyle name="常规 9 2 2 4 2 2" xfId="4819"/>
    <cellStyle name="常规 9 2 2 4 2 2 2" xfId="10184"/>
    <cellStyle name="常规 9 2 2 4 2 2 2 2" xfId="17788"/>
    <cellStyle name="常规 9 2 2 4 2 2 2 2 2" xfId="36080"/>
    <cellStyle name="常规 9 2 2 4 2 2 2 3" xfId="29369"/>
    <cellStyle name="常规 9 2 2 4 2 2 3" xfId="25744"/>
    <cellStyle name="常规 9 2 2 4 2 3" xfId="4820"/>
    <cellStyle name="常规 9 2 2 4 2 3 2" xfId="10185"/>
    <cellStyle name="常规 9 2 2 4 2 3 2 2" xfId="17789"/>
    <cellStyle name="常规 9 2 2 4 2 3 2 2 2" xfId="36081"/>
    <cellStyle name="常规 9 2 2 4 2 3 2 3" xfId="29370"/>
    <cellStyle name="常规 9 2 2 4 2 3 3" xfId="25745"/>
    <cellStyle name="常规 9 2 2 4 2 4" xfId="4821"/>
    <cellStyle name="常规 9 2 2 4 2 4 2" xfId="10186"/>
    <cellStyle name="常规 9 2 2 4 2 4 2 2" xfId="17790"/>
    <cellStyle name="常规 9 2 2 4 2 4 2 2 2" xfId="36082"/>
    <cellStyle name="常规 9 2 2 4 2 4 2 3" xfId="29371"/>
    <cellStyle name="常规 9 2 2 4 2 4 3" xfId="25746"/>
    <cellStyle name="常规 9 2 2 4 2 5" xfId="10183"/>
    <cellStyle name="常规 9 2 2 4 2 5 2" xfId="17791"/>
    <cellStyle name="常规 9 2 2 4 2 5 2 2" xfId="36083"/>
    <cellStyle name="常规 9 2 2 4 2 5 3" xfId="29368"/>
    <cellStyle name="常规 9 2 2 4 2 6" xfId="10987"/>
    <cellStyle name="常规 9 2 2 4 2 6 2" xfId="17792"/>
    <cellStyle name="常规 9 2 2 4 2 6 2 2" xfId="36084"/>
    <cellStyle name="常规 9 2 2 4 2 6 3" xfId="22288"/>
    <cellStyle name="常规 9 2 2 4 2 6 4" xfId="30171"/>
    <cellStyle name="常规 9 2 2 4 2 7" xfId="17793"/>
    <cellStyle name="常规 9 2 2 4 2 7 2" xfId="22289"/>
    <cellStyle name="常规 9 2 2 4 2 7 3" xfId="36085"/>
    <cellStyle name="常规 9 2 2 4 2 8" xfId="25743"/>
    <cellStyle name="常规 9 2 2 4 3" xfId="4822"/>
    <cellStyle name="常规 9 2 2 4 3 2" xfId="10187"/>
    <cellStyle name="常规 9 2 2 4 3 2 2" xfId="17794"/>
    <cellStyle name="常规 9 2 2 4 3 2 2 2" xfId="36086"/>
    <cellStyle name="常规 9 2 2 4 3 2 3" xfId="29372"/>
    <cellStyle name="常规 9 2 2 4 3 3" xfId="25747"/>
    <cellStyle name="常规 9 2 2 4 4" xfId="4823"/>
    <cellStyle name="常规 9 2 2 4 4 2" xfId="10188"/>
    <cellStyle name="常规 9 2 2 4 4 2 2" xfId="17795"/>
    <cellStyle name="常规 9 2 2 4 4 2 2 2" xfId="36087"/>
    <cellStyle name="常规 9 2 2 4 4 2 3" xfId="29373"/>
    <cellStyle name="常规 9 2 2 4 4 3" xfId="25748"/>
    <cellStyle name="常规 9 2 2 4 5" xfId="10182"/>
    <cellStyle name="常规 9 2 2 4 5 2" xfId="17796"/>
    <cellStyle name="常规 9 2 2 4 5 2 2" xfId="36088"/>
    <cellStyle name="常规 9 2 2 4 5 3" xfId="29367"/>
    <cellStyle name="常规 9 2 2 4 6" xfId="10986"/>
    <cellStyle name="常规 9 2 2 4 6 2" xfId="17797"/>
    <cellStyle name="常规 9 2 2 4 6 2 2" xfId="36089"/>
    <cellStyle name="常规 9 2 2 4 6 3" xfId="22290"/>
    <cellStyle name="常规 9 2 2 4 6 4" xfId="30170"/>
    <cellStyle name="常规 9 2 2 4 7" xfId="17798"/>
    <cellStyle name="常规 9 2 2 4 7 2" xfId="22291"/>
    <cellStyle name="常规 9 2 2 4 7 3" xfId="36090"/>
    <cellStyle name="常规 9 2 2 4 8" xfId="17799"/>
    <cellStyle name="常规 9 2 2 4 8 2" xfId="22292"/>
    <cellStyle name="常规 9 2 2 4 8 3" xfId="36091"/>
    <cellStyle name="常规 9 2 2 4 9" xfId="25742"/>
    <cellStyle name="常规 9 2 2 5" xfId="4824"/>
    <cellStyle name="常规 9 2 2 5 2" xfId="4825"/>
    <cellStyle name="常规 9 2 2 5 2 2" xfId="4826"/>
    <cellStyle name="常规 9 2 2 5 2 2 2" xfId="10191"/>
    <cellStyle name="常规 9 2 2 5 2 2 2 2" xfId="17800"/>
    <cellStyle name="常规 9 2 2 5 2 2 2 2 2" xfId="36092"/>
    <cellStyle name="常规 9 2 2 5 2 2 2 3" xfId="29376"/>
    <cellStyle name="常规 9 2 2 5 2 2 3" xfId="25751"/>
    <cellStyle name="常规 9 2 2 5 2 3" xfId="4827"/>
    <cellStyle name="常规 9 2 2 5 2 3 2" xfId="10192"/>
    <cellStyle name="常规 9 2 2 5 2 3 2 2" xfId="17801"/>
    <cellStyle name="常规 9 2 2 5 2 3 2 2 2" xfId="36093"/>
    <cellStyle name="常规 9 2 2 5 2 3 2 3" xfId="29377"/>
    <cellStyle name="常规 9 2 2 5 2 3 3" xfId="25752"/>
    <cellStyle name="常规 9 2 2 5 2 4" xfId="4828"/>
    <cellStyle name="常规 9 2 2 5 2 4 2" xfId="10193"/>
    <cellStyle name="常规 9 2 2 5 2 4 2 2" xfId="17802"/>
    <cellStyle name="常规 9 2 2 5 2 4 2 2 2" xfId="36094"/>
    <cellStyle name="常规 9 2 2 5 2 4 2 3" xfId="29378"/>
    <cellStyle name="常规 9 2 2 5 2 4 3" xfId="25753"/>
    <cellStyle name="常规 9 2 2 5 2 5" xfId="10190"/>
    <cellStyle name="常规 9 2 2 5 2 5 2" xfId="17803"/>
    <cellStyle name="常规 9 2 2 5 2 5 2 2" xfId="36095"/>
    <cellStyle name="常规 9 2 2 5 2 5 3" xfId="29375"/>
    <cellStyle name="常规 9 2 2 5 2 6" xfId="10989"/>
    <cellStyle name="常规 9 2 2 5 2 6 2" xfId="17804"/>
    <cellStyle name="常规 9 2 2 5 2 6 2 2" xfId="36096"/>
    <cellStyle name="常规 9 2 2 5 2 6 3" xfId="22293"/>
    <cellStyle name="常规 9 2 2 5 2 6 4" xfId="30173"/>
    <cellStyle name="常规 9 2 2 5 2 7" xfId="17805"/>
    <cellStyle name="常规 9 2 2 5 2 7 2" xfId="22294"/>
    <cellStyle name="常规 9 2 2 5 2 7 3" xfId="36097"/>
    <cellStyle name="常规 9 2 2 5 2 8" xfId="25750"/>
    <cellStyle name="常规 9 2 2 5 3" xfId="4829"/>
    <cellStyle name="常规 9 2 2 5 3 2" xfId="10194"/>
    <cellStyle name="常规 9 2 2 5 3 2 2" xfId="17806"/>
    <cellStyle name="常规 9 2 2 5 3 2 2 2" xfId="36098"/>
    <cellStyle name="常规 9 2 2 5 3 2 3" xfId="29379"/>
    <cellStyle name="常规 9 2 2 5 3 3" xfId="25754"/>
    <cellStyle name="常规 9 2 2 5 4" xfId="4830"/>
    <cellStyle name="常规 9 2 2 5 4 2" xfId="10195"/>
    <cellStyle name="常规 9 2 2 5 4 2 2" xfId="17807"/>
    <cellStyle name="常规 9 2 2 5 4 2 2 2" xfId="36099"/>
    <cellStyle name="常规 9 2 2 5 4 2 3" xfId="29380"/>
    <cellStyle name="常规 9 2 2 5 4 3" xfId="25755"/>
    <cellStyle name="常规 9 2 2 5 5" xfId="10189"/>
    <cellStyle name="常规 9 2 2 5 5 2" xfId="17808"/>
    <cellStyle name="常规 9 2 2 5 5 2 2" xfId="36100"/>
    <cellStyle name="常规 9 2 2 5 5 3" xfId="29374"/>
    <cellStyle name="常规 9 2 2 5 6" xfId="10988"/>
    <cellStyle name="常规 9 2 2 5 6 2" xfId="17809"/>
    <cellStyle name="常规 9 2 2 5 6 2 2" xfId="36101"/>
    <cellStyle name="常规 9 2 2 5 6 3" xfId="22295"/>
    <cellStyle name="常规 9 2 2 5 6 4" xfId="30172"/>
    <cellStyle name="常规 9 2 2 5 7" xfId="17810"/>
    <cellStyle name="常规 9 2 2 5 7 2" xfId="22296"/>
    <cellStyle name="常规 9 2 2 5 7 3" xfId="36102"/>
    <cellStyle name="常规 9 2 2 5 8" xfId="17811"/>
    <cellStyle name="常规 9 2 2 5 8 2" xfId="22297"/>
    <cellStyle name="常规 9 2 2 5 8 3" xfId="36103"/>
    <cellStyle name="常规 9 2 2 5 9" xfId="25749"/>
    <cellStyle name="常规 9 2 2 6" xfId="4831"/>
    <cellStyle name="常规 9 2 2 6 2" xfId="4832"/>
    <cellStyle name="常规 9 2 2 6 2 2" xfId="4833"/>
    <cellStyle name="常规 9 2 2 6 2 2 2" xfId="10198"/>
    <cellStyle name="常规 9 2 2 6 2 2 2 2" xfId="17812"/>
    <cellStyle name="常规 9 2 2 6 2 2 2 2 2" xfId="36104"/>
    <cellStyle name="常规 9 2 2 6 2 2 2 3" xfId="29383"/>
    <cellStyle name="常规 9 2 2 6 2 2 3" xfId="25758"/>
    <cellStyle name="常规 9 2 2 6 2 3" xfId="4834"/>
    <cellStyle name="常规 9 2 2 6 2 3 2" xfId="10199"/>
    <cellStyle name="常规 9 2 2 6 2 3 2 2" xfId="17813"/>
    <cellStyle name="常规 9 2 2 6 2 3 2 2 2" xfId="36105"/>
    <cellStyle name="常规 9 2 2 6 2 3 2 3" xfId="29384"/>
    <cellStyle name="常规 9 2 2 6 2 3 3" xfId="25759"/>
    <cellStyle name="常规 9 2 2 6 2 4" xfId="4835"/>
    <cellStyle name="常规 9 2 2 6 2 4 2" xfId="10200"/>
    <cellStyle name="常规 9 2 2 6 2 4 2 2" xfId="17814"/>
    <cellStyle name="常规 9 2 2 6 2 4 2 2 2" xfId="36106"/>
    <cellStyle name="常规 9 2 2 6 2 4 2 3" xfId="29385"/>
    <cellStyle name="常规 9 2 2 6 2 4 3" xfId="25760"/>
    <cellStyle name="常规 9 2 2 6 2 5" xfId="10197"/>
    <cellStyle name="常规 9 2 2 6 2 5 2" xfId="17815"/>
    <cellStyle name="常规 9 2 2 6 2 5 2 2" xfId="36107"/>
    <cellStyle name="常规 9 2 2 6 2 5 3" xfId="29382"/>
    <cellStyle name="常规 9 2 2 6 2 6" xfId="10991"/>
    <cellStyle name="常规 9 2 2 6 2 6 2" xfId="17816"/>
    <cellStyle name="常规 9 2 2 6 2 6 2 2" xfId="36108"/>
    <cellStyle name="常规 9 2 2 6 2 6 3" xfId="22298"/>
    <cellStyle name="常规 9 2 2 6 2 6 4" xfId="30175"/>
    <cellStyle name="常规 9 2 2 6 2 7" xfId="17817"/>
    <cellStyle name="常规 9 2 2 6 2 7 2" xfId="22299"/>
    <cellStyle name="常规 9 2 2 6 2 7 3" xfId="36109"/>
    <cellStyle name="常规 9 2 2 6 2 8" xfId="25757"/>
    <cellStyle name="常规 9 2 2 6 3" xfId="4836"/>
    <cellStyle name="常规 9 2 2 6 3 2" xfId="10201"/>
    <cellStyle name="常规 9 2 2 6 3 2 2" xfId="17818"/>
    <cellStyle name="常规 9 2 2 6 3 2 2 2" xfId="36110"/>
    <cellStyle name="常规 9 2 2 6 3 2 3" xfId="29386"/>
    <cellStyle name="常规 9 2 2 6 3 3" xfId="25761"/>
    <cellStyle name="常规 9 2 2 6 4" xfId="4837"/>
    <cellStyle name="常规 9 2 2 6 4 2" xfId="10202"/>
    <cellStyle name="常规 9 2 2 6 4 2 2" xfId="17819"/>
    <cellStyle name="常规 9 2 2 6 4 2 2 2" xfId="36111"/>
    <cellStyle name="常规 9 2 2 6 4 2 3" xfId="29387"/>
    <cellStyle name="常规 9 2 2 6 4 3" xfId="25762"/>
    <cellStyle name="常规 9 2 2 6 5" xfId="10196"/>
    <cellStyle name="常规 9 2 2 6 5 2" xfId="17820"/>
    <cellStyle name="常规 9 2 2 6 5 2 2" xfId="36112"/>
    <cellStyle name="常规 9 2 2 6 5 3" xfId="29381"/>
    <cellStyle name="常规 9 2 2 6 6" xfId="10990"/>
    <cellStyle name="常规 9 2 2 6 6 2" xfId="17821"/>
    <cellStyle name="常规 9 2 2 6 6 2 2" xfId="36113"/>
    <cellStyle name="常规 9 2 2 6 6 3" xfId="22300"/>
    <cellStyle name="常规 9 2 2 6 6 4" xfId="30174"/>
    <cellStyle name="常规 9 2 2 6 7" xfId="17822"/>
    <cellStyle name="常规 9 2 2 6 7 2" xfId="22301"/>
    <cellStyle name="常规 9 2 2 6 7 3" xfId="36114"/>
    <cellStyle name="常规 9 2 2 6 8" xfId="17823"/>
    <cellStyle name="常规 9 2 2 6 8 2" xfId="22302"/>
    <cellStyle name="常规 9 2 2 6 8 3" xfId="36115"/>
    <cellStyle name="常规 9 2 2 6 9" xfId="25756"/>
    <cellStyle name="常规 9 2 2 7" xfId="4838"/>
    <cellStyle name="常规 9 2 2 7 2" xfId="4839"/>
    <cellStyle name="常规 9 2 2 7 2 2" xfId="10204"/>
    <cellStyle name="常规 9 2 2 7 2 2 2" xfId="17824"/>
    <cellStyle name="常规 9 2 2 7 2 2 2 2" xfId="36116"/>
    <cellStyle name="常规 9 2 2 7 2 2 3" xfId="29389"/>
    <cellStyle name="常规 9 2 2 7 2 3" xfId="25764"/>
    <cellStyle name="常规 9 2 2 7 3" xfId="4840"/>
    <cellStyle name="常规 9 2 2 7 3 2" xfId="10205"/>
    <cellStyle name="常规 9 2 2 7 3 2 2" xfId="17825"/>
    <cellStyle name="常规 9 2 2 7 3 2 2 2" xfId="36117"/>
    <cellStyle name="常规 9 2 2 7 3 2 3" xfId="29390"/>
    <cellStyle name="常规 9 2 2 7 3 3" xfId="25765"/>
    <cellStyle name="常规 9 2 2 7 4" xfId="4841"/>
    <cellStyle name="常规 9 2 2 7 4 2" xfId="10206"/>
    <cellStyle name="常规 9 2 2 7 4 2 2" xfId="17826"/>
    <cellStyle name="常规 9 2 2 7 4 2 2 2" xfId="36118"/>
    <cellStyle name="常规 9 2 2 7 4 2 3" xfId="29391"/>
    <cellStyle name="常规 9 2 2 7 4 3" xfId="25766"/>
    <cellStyle name="常规 9 2 2 7 5" xfId="10203"/>
    <cellStyle name="常规 9 2 2 7 5 2" xfId="17827"/>
    <cellStyle name="常规 9 2 2 7 5 2 2" xfId="36119"/>
    <cellStyle name="常规 9 2 2 7 5 3" xfId="29388"/>
    <cellStyle name="常规 9 2 2 7 6" xfId="10992"/>
    <cellStyle name="常规 9 2 2 7 6 2" xfId="17828"/>
    <cellStyle name="常规 9 2 2 7 6 2 2" xfId="36120"/>
    <cellStyle name="常规 9 2 2 7 6 3" xfId="22303"/>
    <cellStyle name="常规 9 2 2 7 6 4" xfId="30176"/>
    <cellStyle name="常规 9 2 2 7 7" xfId="17829"/>
    <cellStyle name="常规 9 2 2 7 7 2" xfId="22304"/>
    <cellStyle name="常规 9 2 2 7 7 3" xfId="36121"/>
    <cellStyle name="常规 9 2 2 7 8" xfId="25763"/>
    <cellStyle name="常规 9 2 2 8" xfId="4842"/>
    <cellStyle name="常规 9 2 2 8 2" xfId="10207"/>
    <cellStyle name="常规 9 2 2 8 2 2" xfId="17830"/>
    <cellStyle name="常规 9 2 2 8 2 2 2" xfId="36122"/>
    <cellStyle name="常规 9 2 2 8 2 3" xfId="29392"/>
    <cellStyle name="常规 9 2 2 8 3" xfId="25767"/>
    <cellStyle name="常规 9 2 2 9" xfId="4843"/>
    <cellStyle name="常规 9 2 2 9 2" xfId="10208"/>
    <cellStyle name="常规 9 2 2 9 2 2" xfId="17831"/>
    <cellStyle name="常规 9 2 2 9 2 2 2" xfId="36123"/>
    <cellStyle name="常规 9 2 2 9 2 3" xfId="29393"/>
    <cellStyle name="常规 9 2 2 9 3" xfId="25768"/>
    <cellStyle name="常规 9 2 3" xfId="4844"/>
    <cellStyle name="常规 9 2 3 10" xfId="17832"/>
    <cellStyle name="常规 9 2 3 10 2" xfId="22305"/>
    <cellStyle name="常规 9 2 3 10 3" xfId="36124"/>
    <cellStyle name="常规 9 2 3 11" xfId="17833"/>
    <cellStyle name="常规 9 2 3 11 2" xfId="22306"/>
    <cellStyle name="常规 9 2 3 11 3" xfId="36125"/>
    <cellStyle name="常规 9 2 3 12" xfId="25769"/>
    <cellStyle name="常规 9 2 3 2" xfId="4845"/>
    <cellStyle name="常规 9 2 3 2 2" xfId="4846"/>
    <cellStyle name="常规 9 2 3 2 2 2" xfId="4847"/>
    <cellStyle name="常规 9 2 3 2 2 2 2" xfId="10212"/>
    <cellStyle name="常规 9 2 3 2 2 2 2 2" xfId="17834"/>
    <cellStyle name="常规 9 2 3 2 2 2 2 2 2" xfId="36126"/>
    <cellStyle name="常规 9 2 3 2 2 2 2 3" xfId="29397"/>
    <cellStyle name="常规 9 2 3 2 2 2 3" xfId="25772"/>
    <cellStyle name="常规 9 2 3 2 2 3" xfId="4848"/>
    <cellStyle name="常规 9 2 3 2 2 3 2" xfId="10213"/>
    <cellStyle name="常规 9 2 3 2 2 3 2 2" xfId="17835"/>
    <cellStyle name="常规 9 2 3 2 2 3 2 2 2" xfId="36127"/>
    <cellStyle name="常规 9 2 3 2 2 3 2 3" xfId="29398"/>
    <cellStyle name="常规 9 2 3 2 2 3 3" xfId="25773"/>
    <cellStyle name="常规 9 2 3 2 2 4" xfId="4849"/>
    <cellStyle name="常规 9 2 3 2 2 4 2" xfId="10214"/>
    <cellStyle name="常规 9 2 3 2 2 4 2 2" xfId="17836"/>
    <cellStyle name="常规 9 2 3 2 2 4 2 2 2" xfId="36128"/>
    <cellStyle name="常规 9 2 3 2 2 4 2 3" xfId="29399"/>
    <cellStyle name="常规 9 2 3 2 2 4 3" xfId="25774"/>
    <cellStyle name="常规 9 2 3 2 2 5" xfId="10211"/>
    <cellStyle name="常规 9 2 3 2 2 5 2" xfId="17837"/>
    <cellStyle name="常规 9 2 3 2 2 5 2 2" xfId="36129"/>
    <cellStyle name="常规 9 2 3 2 2 5 3" xfId="29396"/>
    <cellStyle name="常规 9 2 3 2 2 6" xfId="10995"/>
    <cellStyle name="常规 9 2 3 2 2 6 2" xfId="17838"/>
    <cellStyle name="常规 9 2 3 2 2 6 2 2" xfId="36130"/>
    <cellStyle name="常规 9 2 3 2 2 6 3" xfId="22307"/>
    <cellStyle name="常规 9 2 3 2 2 6 4" xfId="30179"/>
    <cellStyle name="常规 9 2 3 2 2 7" xfId="17839"/>
    <cellStyle name="常规 9 2 3 2 2 7 2" xfId="22308"/>
    <cellStyle name="常规 9 2 3 2 2 7 3" xfId="36131"/>
    <cellStyle name="常规 9 2 3 2 2 8" xfId="25771"/>
    <cellStyle name="常规 9 2 3 2 3" xfId="4850"/>
    <cellStyle name="常规 9 2 3 2 3 2" xfId="10215"/>
    <cellStyle name="常规 9 2 3 2 3 2 2" xfId="17840"/>
    <cellStyle name="常规 9 2 3 2 3 2 2 2" xfId="36132"/>
    <cellStyle name="常规 9 2 3 2 3 2 3" xfId="29400"/>
    <cellStyle name="常规 9 2 3 2 3 3" xfId="25775"/>
    <cellStyle name="常规 9 2 3 2 4" xfId="4851"/>
    <cellStyle name="常规 9 2 3 2 4 2" xfId="10216"/>
    <cellStyle name="常规 9 2 3 2 4 2 2" xfId="17841"/>
    <cellStyle name="常规 9 2 3 2 4 2 2 2" xfId="36133"/>
    <cellStyle name="常规 9 2 3 2 4 2 3" xfId="29401"/>
    <cellStyle name="常规 9 2 3 2 4 3" xfId="25776"/>
    <cellStyle name="常规 9 2 3 2 5" xfId="10210"/>
    <cellStyle name="常规 9 2 3 2 5 2" xfId="17842"/>
    <cellStyle name="常规 9 2 3 2 5 2 2" xfId="36134"/>
    <cellStyle name="常规 9 2 3 2 5 3" xfId="29395"/>
    <cellStyle name="常规 9 2 3 2 6" xfId="10994"/>
    <cellStyle name="常规 9 2 3 2 6 2" xfId="17843"/>
    <cellStyle name="常规 9 2 3 2 6 2 2" xfId="36135"/>
    <cellStyle name="常规 9 2 3 2 6 3" xfId="22309"/>
    <cellStyle name="常规 9 2 3 2 6 4" xfId="30178"/>
    <cellStyle name="常规 9 2 3 2 7" xfId="17844"/>
    <cellStyle name="常规 9 2 3 2 7 2" xfId="22310"/>
    <cellStyle name="常规 9 2 3 2 7 3" xfId="36136"/>
    <cellStyle name="常规 9 2 3 2 8" xfId="17845"/>
    <cellStyle name="常规 9 2 3 2 8 2" xfId="22311"/>
    <cellStyle name="常规 9 2 3 2 8 3" xfId="36137"/>
    <cellStyle name="常规 9 2 3 2 9" xfId="25770"/>
    <cellStyle name="常规 9 2 3 3" xfId="4852"/>
    <cellStyle name="常规 9 2 3 3 2" xfId="4853"/>
    <cellStyle name="常规 9 2 3 3 2 2" xfId="4854"/>
    <cellStyle name="常规 9 2 3 3 2 2 2" xfId="10219"/>
    <cellStyle name="常规 9 2 3 3 2 2 2 2" xfId="17846"/>
    <cellStyle name="常规 9 2 3 3 2 2 2 2 2" xfId="36138"/>
    <cellStyle name="常规 9 2 3 3 2 2 2 3" xfId="29404"/>
    <cellStyle name="常规 9 2 3 3 2 2 3" xfId="25779"/>
    <cellStyle name="常规 9 2 3 3 2 3" xfId="4855"/>
    <cellStyle name="常规 9 2 3 3 2 3 2" xfId="10220"/>
    <cellStyle name="常规 9 2 3 3 2 3 2 2" xfId="17847"/>
    <cellStyle name="常规 9 2 3 3 2 3 2 2 2" xfId="36139"/>
    <cellStyle name="常规 9 2 3 3 2 3 2 3" xfId="29405"/>
    <cellStyle name="常规 9 2 3 3 2 3 3" xfId="25780"/>
    <cellStyle name="常规 9 2 3 3 2 4" xfId="4856"/>
    <cellStyle name="常规 9 2 3 3 2 4 2" xfId="10221"/>
    <cellStyle name="常规 9 2 3 3 2 4 2 2" xfId="17848"/>
    <cellStyle name="常规 9 2 3 3 2 4 2 2 2" xfId="36140"/>
    <cellStyle name="常规 9 2 3 3 2 4 2 3" xfId="29406"/>
    <cellStyle name="常规 9 2 3 3 2 4 3" xfId="25781"/>
    <cellStyle name="常规 9 2 3 3 2 5" xfId="10218"/>
    <cellStyle name="常规 9 2 3 3 2 5 2" xfId="17849"/>
    <cellStyle name="常规 9 2 3 3 2 5 2 2" xfId="36141"/>
    <cellStyle name="常规 9 2 3 3 2 5 3" xfId="29403"/>
    <cellStyle name="常规 9 2 3 3 2 6" xfId="10997"/>
    <cellStyle name="常规 9 2 3 3 2 6 2" xfId="17850"/>
    <cellStyle name="常规 9 2 3 3 2 6 2 2" xfId="36142"/>
    <cellStyle name="常规 9 2 3 3 2 6 3" xfId="22312"/>
    <cellStyle name="常规 9 2 3 3 2 6 4" xfId="30181"/>
    <cellStyle name="常规 9 2 3 3 2 7" xfId="17851"/>
    <cellStyle name="常规 9 2 3 3 2 7 2" xfId="22313"/>
    <cellStyle name="常规 9 2 3 3 2 7 3" xfId="36143"/>
    <cellStyle name="常规 9 2 3 3 2 8" xfId="25778"/>
    <cellStyle name="常规 9 2 3 3 3" xfId="4857"/>
    <cellStyle name="常规 9 2 3 3 3 2" xfId="10222"/>
    <cellStyle name="常规 9 2 3 3 3 2 2" xfId="17852"/>
    <cellStyle name="常规 9 2 3 3 3 2 2 2" xfId="36144"/>
    <cellStyle name="常规 9 2 3 3 3 2 3" xfId="29407"/>
    <cellStyle name="常规 9 2 3 3 3 3" xfId="25782"/>
    <cellStyle name="常规 9 2 3 3 4" xfId="4858"/>
    <cellStyle name="常规 9 2 3 3 4 2" xfId="10223"/>
    <cellStyle name="常规 9 2 3 3 4 2 2" xfId="17853"/>
    <cellStyle name="常规 9 2 3 3 4 2 2 2" xfId="36145"/>
    <cellStyle name="常规 9 2 3 3 4 2 3" xfId="29408"/>
    <cellStyle name="常规 9 2 3 3 4 3" xfId="25783"/>
    <cellStyle name="常规 9 2 3 3 5" xfId="10217"/>
    <cellStyle name="常规 9 2 3 3 5 2" xfId="17854"/>
    <cellStyle name="常规 9 2 3 3 5 2 2" xfId="36146"/>
    <cellStyle name="常规 9 2 3 3 5 3" xfId="29402"/>
    <cellStyle name="常规 9 2 3 3 6" xfId="10996"/>
    <cellStyle name="常规 9 2 3 3 6 2" xfId="17855"/>
    <cellStyle name="常规 9 2 3 3 6 2 2" xfId="36147"/>
    <cellStyle name="常规 9 2 3 3 6 3" xfId="22314"/>
    <cellStyle name="常规 9 2 3 3 6 4" xfId="30180"/>
    <cellStyle name="常规 9 2 3 3 7" xfId="17856"/>
    <cellStyle name="常规 9 2 3 3 7 2" xfId="22315"/>
    <cellStyle name="常规 9 2 3 3 7 3" xfId="36148"/>
    <cellStyle name="常规 9 2 3 3 8" xfId="17857"/>
    <cellStyle name="常规 9 2 3 3 8 2" xfId="22316"/>
    <cellStyle name="常规 9 2 3 3 8 3" xfId="36149"/>
    <cellStyle name="常规 9 2 3 3 9" xfId="25777"/>
    <cellStyle name="常规 9 2 3 4" xfId="4859"/>
    <cellStyle name="常规 9 2 3 4 2" xfId="4860"/>
    <cellStyle name="常规 9 2 3 4 2 2" xfId="4861"/>
    <cellStyle name="常规 9 2 3 4 2 2 2" xfId="10226"/>
    <cellStyle name="常规 9 2 3 4 2 2 2 2" xfId="17858"/>
    <cellStyle name="常规 9 2 3 4 2 2 2 2 2" xfId="36150"/>
    <cellStyle name="常规 9 2 3 4 2 2 2 3" xfId="29411"/>
    <cellStyle name="常规 9 2 3 4 2 2 3" xfId="25786"/>
    <cellStyle name="常规 9 2 3 4 2 3" xfId="4862"/>
    <cellStyle name="常规 9 2 3 4 2 3 2" xfId="10227"/>
    <cellStyle name="常规 9 2 3 4 2 3 2 2" xfId="17859"/>
    <cellStyle name="常规 9 2 3 4 2 3 2 2 2" xfId="36151"/>
    <cellStyle name="常规 9 2 3 4 2 3 2 3" xfId="29412"/>
    <cellStyle name="常规 9 2 3 4 2 3 3" xfId="25787"/>
    <cellStyle name="常规 9 2 3 4 2 4" xfId="4863"/>
    <cellStyle name="常规 9 2 3 4 2 4 2" xfId="10228"/>
    <cellStyle name="常规 9 2 3 4 2 4 2 2" xfId="17860"/>
    <cellStyle name="常规 9 2 3 4 2 4 2 2 2" xfId="36152"/>
    <cellStyle name="常规 9 2 3 4 2 4 2 3" xfId="29413"/>
    <cellStyle name="常规 9 2 3 4 2 4 3" xfId="25788"/>
    <cellStyle name="常规 9 2 3 4 2 5" xfId="10225"/>
    <cellStyle name="常规 9 2 3 4 2 5 2" xfId="17861"/>
    <cellStyle name="常规 9 2 3 4 2 5 2 2" xfId="36153"/>
    <cellStyle name="常规 9 2 3 4 2 5 3" xfId="29410"/>
    <cellStyle name="常规 9 2 3 4 2 6" xfId="10999"/>
    <cellStyle name="常规 9 2 3 4 2 6 2" xfId="17862"/>
    <cellStyle name="常规 9 2 3 4 2 6 2 2" xfId="36154"/>
    <cellStyle name="常规 9 2 3 4 2 6 3" xfId="22317"/>
    <cellStyle name="常规 9 2 3 4 2 6 4" xfId="30183"/>
    <cellStyle name="常规 9 2 3 4 2 7" xfId="17863"/>
    <cellStyle name="常规 9 2 3 4 2 7 2" xfId="22318"/>
    <cellStyle name="常规 9 2 3 4 2 7 3" xfId="36155"/>
    <cellStyle name="常规 9 2 3 4 2 8" xfId="25785"/>
    <cellStyle name="常规 9 2 3 4 3" xfId="4864"/>
    <cellStyle name="常规 9 2 3 4 3 2" xfId="10229"/>
    <cellStyle name="常规 9 2 3 4 3 2 2" xfId="17864"/>
    <cellStyle name="常规 9 2 3 4 3 2 2 2" xfId="36156"/>
    <cellStyle name="常规 9 2 3 4 3 2 3" xfId="29414"/>
    <cellStyle name="常规 9 2 3 4 3 3" xfId="25789"/>
    <cellStyle name="常规 9 2 3 4 4" xfId="4865"/>
    <cellStyle name="常规 9 2 3 4 4 2" xfId="10230"/>
    <cellStyle name="常规 9 2 3 4 4 2 2" xfId="17865"/>
    <cellStyle name="常规 9 2 3 4 4 2 2 2" xfId="36157"/>
    <cellStyle name="常规 9 2 3 4 4 2 3" xfId="29415"/>
    <cellStyle name="常规 9 2 3 4 4 3" xfId="25790"/>
    <cellStyle name="常规 9 2 3 4 5" xfId="10224"/>
    <cellStyle name="常规 9 2 3 4 5 2" xfId="17866"/>
    <cellStyle name="常规 9 2 3 4 5 2 2" xfId="36158"/>
    <cellStyle name="常规 9 2 3 4 5 3" xfId="29409"/>
    <cellStyle name="常规 9 2 3 4 6" xfId="10998"/>
    <cellStyle name="常规 9 2 3 4 6 2" xfId="17867"/>
    <cellStyle name="常规 9 2 3 4 6 2 2" xfId="36159"/>
    <cellStyle name="常规 9 2 3 4 6 3" xfId="22319"/>
    <cellStyle name="常规 9 2 3 4 6 4" xfId="30182"/>
    <cellStyle name="常规 9 2 3 4 7" xfId="17868"/>
    <cellStyle name="常规 9 2 3 4 7 2" xfId="22320"/>
    <cellStyle name="常规 9 2 3 4 7 3" xfId="36160"/>
    <cellStyle name="常规 9 2 3 4 8" xfId="17869"/>
    <cellStyle name="常规 9 2 3 4 8 2" xfId="22321"/>
    <cellStyle name="常规 9 2 3 4 8 3" xfId="36161"/>
    <cellStyle name="常规 9 2 3 4 9" xfId="25784"/>
    <cellStyle name="常规 9 2 3 5" xfId="4866"/>
    <cellStyle name="常规 9 2 3 5 2" xfId="4867"/>
    <cellStyle name="常规 9 2 3 5 2 2" xfId="10232"/>
    <cellStyle name="常规 9 2 3 5 2 2 2" xfId="17870"/>
    <cellStyle name="常规 9 2 3 5 2 2 2 2" xfId="36162"/>
    <cellStyle name="常规 9 2 3 5 2 2 3" xfId="29417"/>
    <cellStyle name="常规 9 2 3 5 2 3" xfId="25792"/>
    <cellStyle name="常规 9 2 3 5 3" xfId="4868"/>
    <cellStyle name="常规 9 2 3 5 3 2" xfId="10233"/>
    <cellStyle name="常规 9 2 3 5 3 2 2" xfId="17871"/>
    <cellStyle name="常规 9 2 3 5 3 2 2 2" xfId="36163"/>
    <cellStyle name="常规 9 2 3 5 3 2 3" xfId="29418"/>
    <cellStyle name="常规 9 2 3 5 3 3" xfId="25793"/>
    <cellStyle name="常规 9 2 3 5 4" xfId="4869"/>
    <cellStyle name="常规 9 2 3 5 4 2" xfId="10234"/>
    <cellStyle name="常规 9 2 3 5 4 2 2" xfId="17872"/>
    <cellStyle name="常规 9 2 3 5 4 2 2 2" xfId="36164"/>
    <cellStyle name="常规 9 2 3 5 4 2 3" xfId="29419"/>
    <cellStyle name="常规 9 2 3 5 4 3" xfId="25794"/>
    <cellStyle name="常规 9 2 3 5 5" xfId="10231"/>
    <cellStyle name="常规 9 2 3 5 5 2" xfId="17873"/>
    <cellStyle name="常规 9 2 3 5 5 2 2" xfId="36165"/>
    <cellStyle name="常规 9 2 3 5 5 3" xfId="29416"/>
    <cellStyle name="常规 9 2 3 5 6" xfId="11000"/>
    <cellStyle name="常规 9 2 3 5 6 2" xfId="17874"/>
    <cellStyle name="常规 9 2 3 5 6 2 2" xfId="36166"/>
    <cellStyle name="常规 9 2 3 5 6 3" xfId="22322"/>
    <cellStyle name="常规 9 2 3 5 6 4" xfId="30184"/>
    <cellStyle name="常规 9 2 3 5 7" xfId="17875"/>
    <cellStyle name="常规 9 2 3 5 7 2" xfId="22323"/>
    <cellStyle name="常规 9 2 3 5 7 3" xfId="36167"/>
    <cellStyle name="常规 9 2 3 5 8" xfId="25791"/>
    <cellStyle name="常规 9 2 3 6" xfId="4870"/>
    <cellStyle name="常规 9 2 3 6 2" xfId="10235"/>
    <cellStyle name="常规 9 2 3 6 2 2" xfId="17876"/>
    <cellStyle name="常规 9 2 3 6 2 2 2" xfId="36168"/>
    <cellStyle name="常规 9 2 3 6 2 3" xfId="29420"/>
    <cellStyle name="常规 9 2 3 6 3" xfId="25795"/>
    <cellStyle name="常规 9 2 3 7" xfId="4871"/>
    <cellStyle name="常规 9 2 3 7 2" xfId="10236"/>
    <cellStyle name="常规 9 2 3 7 2 2" xfId="17877"/>
    <cellStyle name="常规 9 2 3 7 2 2 2" xfId="36169"/>
    <cellStyle name="常规 9 2 3 7 2 3" xfId="29421"/>
    <cellStyle name="常规 9 2 3 7 3" xfId="25796"/>
    <cellStyle name="常规 9 2 3 8" xfId="10209"/>
    <cellStyle name="常规 9 2 3 8 2" xfId="17878"/>
    <cellStyle name="常规 9 2 3 8 2 2" xfId="36170"/>
    <cellStyle name="常规 9 2 3 8 3" xfId="29394"/>
    <cellStyle name="常规 9 2 3 9" xfId="10993"/>
    <cellStyle name="常规 9 2 3 9 2" xfId="17879"/>
    <cellStyle name="常规 9 2 3 9 2 2" xfId="36171"/>
    <cellStyle name="常规 9 2 3 9 3" xfId="22324"/>
    <cellStyle name="常规 9 2 3 9 4" xfId="30177"/>
    <cellStyle name="常规 9 2 4" xfId="4872"/>
    <cellStyle name="常规 9 2 4 10" xfId="17880"/>
    <cellStyle name="常规 9 2 4 10 2" xfId="22325"/>
    <cellStyle name="常规 9 2 4 10 3" xfId="36172"/>
    <cellStyle name="常规 9 2 4 11" xfId="17881"/>
    <cellStyle name="常规 9 2 4 11 2" xfId="22326"/>
    <cellStyle name="常规 9 2 4 11 3" xfId="36173"/>
    <cellStyle name="常规 9 2 4 12" xfId="25797"/>
    <cellStyle name="常规 9 2 4 2" xfId="4873"/>
    <cellStyle name="常规 9 2 4 2 2" xfId="4874"/>
    <cellStyle name="常规 9 2 4 2 2 2" xfId="4875"/>
    <cellStyle name="常规 9 2 4 2 2 2 2" xfId="10240"/>
    <cellStyle name="常规 9 2 4 2 2 2 2 2" xfId="17882"/>
    <cellStyle name="常规 9 2 4 2 2 2 2 2 2" xfId="36174"/>
    <cellStyle name="常规 9 2 4 2 2 2 2 3" xfId="29425"/>
    <cellStyle name="常规 9 2 4 2 2 2 3" xfId="25800"/>
    <cellStyle name="常规 9 2 4 2 2 3" xfId="4876"/>
    <cellStyle name="常规 9 2 4 2 2 3 2" xfId="10241"/>
    <cellStyle name="常规 9 2 4 2 2 3 2 2" xfId="17883"/>
    <cellStyle name="常规 9 2 4 2 2 3 2 2 2" xfId="36175"/>
    <cellStyle name="常规 9 2 4 2 2 3 2 3" xfId="29426"/>
    <cellStyle name="常规 9 2 4 2 2 3 3" xfId="25801"/>
    <cellStyle name="常规 9 2 4 2 2 4" xfId="4877"/>
    <cellStyle name="常规 9 2 4 2 2 4 2" xfId="10242"/>
    <cellStyle name="常规 9 2 4 2 2 4 2 2" xfId="17884"/>
    <cellStyle name="常规 9 2 4 2 2 4 2 2 2" xfId="36176"/>
    <cellStyle name="常规 9 2 4 2 2 4 2 3" xfId="29427"/>
    <cellStyle name="常规 9 2 4 2 2 4 3" xfId="25802"/>
    <cellStyle name="常规 9 2 4 2 2 5" xfId="10239"/>
    <cellStyle name="常规 9 2 4 2 2 5 2" xfId="17885"/>
    <cellStyle name="常规 9 2 4 2 2 5 2 2" xfId="36177"/>
    <cellStyle name="常规 9 2 4 2 2 5 3" xfId="29424"/>
    <cellStyle name="常规 9 2 4 2 2 6" xfId="11003"/>
    <cellStyle name="常规 9 2 4 2 2 6 2" xfId="17886"/>
    <cellStyle name="常规 9 2 4 2 2 6 2 2" xfId="36178"/>
    <cellStyle name="常规 9 2 4 2 2 6 3" xfId="22327"/>
    <cellStyle name="常规 9 2 4 2 2 6 4" xfId="30187"/>
    <cellStyle name="常规 9 2 4 2 2 7" xfId="17887"/>
    <cellStyle name="常规 9 2 4 2 2 7 2" xfId="22328"/>
    <cellStyle name="常规 9 2 4 2 2 7 3" xfId="36179"/>
    <cellStyle name="常规 9 2 4 2 2 8" xfId="25799"/>
    <cellStyle name="常规 9 2 4 2 3" xfId="4878"/>
    <cellStyle name="常规 9 2 4 2 3 2" xfId="10243"/>
    <cellStyle name="常规 9 2 4 2 3 2 2" xfId="17888"/>
    <cellStyle name="常规 9 2 4 2 3 2 2 2" xfId="36180"/>
    <cellStyle name="常规 9 2 4 2 3 2 3" xfId="29428"/>
    <cellStyle name="常规 9 2 4 2 3 3" xfId="25803"/>
    <cellStyle name="常规 9 2 4 2 4" xfId="4879"/>
    <cellStyle name="常规 9 2 4 2 4 2" xfId="10244"/>
    <cellStyle name="常规 9 2 4 2 4 2 2" xfId="17889"/>
    <cellStyle name="常规 9 2 4 2 4 2 2 2" xfId="36181"/>
    <cellStyle name="常规 9 2 4 2 4 2 3" xfId="29429"/>
    <cellStyle name="常规 9 2 4 2 4 3" xfId="25804"/>
    <cellStyle name="常规 9 2 4 2 5" xfId="10238"/>
    <cellStyle name="常规 9 2 4 2 5 2" xfId="17890"/>
    <cellStyle name="常规 9 2 4 2 5 2 2" xfId="36182"/>
    <cellStyle name="常规 9 2 4 2 5 3" xfId="29423"/>
    <cellStyle name="常规 9 2 4 2 6" xfId="11002"/>
    <cellStyle name="常规 9 2 4 2 6 2" xfId="17891"/>
    <cellStyle name="常规 9 2 4 2 6 2 2" xfId="36183"/>
    <cellStyle name="常规 9 2 4 2 6 3" xfId="22329"/>
    <cellStyle name="常规 9 2 4 2 6 4" xfId="30186"/>
    <cellStyle name="常规 9 2 4 2 7" xfId="17892"/>
    <cellStyle name="常规 9 2 4 2 7 2" xfId="22330"/>
    <cellStyle name="常规 9 2 4 2 7 3" xfId="36184"/>
    <cellStyle name="常规 9 2 4 2 8" xfId="17893"/>
    <cellStyle name="常规 9 2 4 2 8 2" xfId="22331"/>
    <cellStyle name="常规 9 2 4 2 8 3" xfId="36185"/>
    <cellStyle name="常规 9 2 4 2 9" xfId="25798"/>
    <cellStyle name="常规 9 2 4 3" xfId="4880"/>
    <cellStyle name="常规 9 2 4 3 2" xfId="4881"/>
    <cellStyle name="常规 9 2 4 3 2 2" xfId="4882"/>
    <cellStyle name="常规 9 2 4 3 2 2 2" xfId="10247"/>
    <cellStyle name="常规 9 2 4 3 2 2 2 2" xfId="17894"/>
    <cellStyle name="常规 9 2 4 3 2 2 2 2 2" xfId="36186"/>
    <cellStyle name="常规 9 2 4 3 2 2 2 3" xfId="29432"/>
    <cellStyle name="常规 9 2 4 3 2 2 3" xfId="25807"/>
    <cellStyle name="常规 9 2 4 3 2 3" xfId="4883"/>
    <cellStyle name="常规 9 2 4 3 2 3 2" xfId="10248"/>
    <cellStyle name="常规 9 2 4 3 2 3 2 2" xfId="17895"/>
    <cellStyle name="常规 9 2 4 3 2 3 2 2 2" xfId="36187"/>
    <cellStyle name="常规 9 2 4 3 2 3 2 3" xfId="29433"/>
    <cellStyle name="常规 9 2 4 3 2 3 3" xfId="25808"/>
    <cellStyle name="常规 9 2 4 3 2 4" xfId="4884"/>
    <cellStyle name="常规 9 2 4 3 2 4 2" xfId="10249"/>
    <cellStyle name="常规 9 2 4 3 2 4 2 2" xfId="17896"/>
    <cellStyle name="常规 9 2 4 3 2 4 2 2 2" xfId="36188"/>
    <cellStyle name="常规 9 2 4 3 2 4 2 3" xfId="29434"/>
    <cellStyle name="常规 9 2 4 3 2 4 3" xfId="25809"/>
    <cellStyle name="常规 9 2 4 3 2 5" xfId="10246"/>
    <cellStyle name="常规 9 2 4 3 2 5 2" xfId="17897"/>
    <cellStyle name="常规 9 2 4 3 2 5 2 2" xfId="36189"/>
    <cellStyle name="常规 9 2 4 3 2 5 3" xfId="29431"/>
    <cellStyle name="常规 9 2 4 3 2 6" xfId="11005"/>
    <cellStyle name="常规 9 2 4 3 2 6 2" xfId="17898"/>
    <cellStyle name="常规 9 2 4 3 2 6 2 2" xfId="36190"/>
    <cellStyle name="常规 9 2 4 3 2 6 3" xfId="22332"/>
    <cellStyle name="常规 9 2 4 3 2 6 4" xfId="30189"/>
    <cellStyle name="常规 9 2 4 3 2 7" xfId="17899"/>
    <cellStyle name="常规 9 2 4 3 2 7 2" xfId="22333"/>
    <cellStyle name="常规 9 2 4 3 2 7 3" xfId="36191"/>
    <cellStyle name="常规 9 2 4 3 2 8" xfId="25806"/>
    <cellStyle name="常规 9 2 4 3 3" xfId="4885"/>
    <cellStyle name="常规 9 2 4 3 3 2" xfId="10250"/>
    <cellStyle name="常规 9 2 4 3 3 2 2" xfId="17900"/>
    <cellStyle name="常规 9 2 4 3 3 2 2 2" xfId="36192"/>
    <cellStyle name="常规 9 2 4 3 3 2 3" xfId="29435"/>
    <cellStyle name="常规 9 2 4 3 3 3" xfId="25810"/>
    <cellStyle name="常规 9 2 4 3 4" xfId="4886"/>
    <cellStyle name="常规 9 2 4 3 4 2" xfId="10251"/>
    <cellStyle name="常规 9 2 4 3 4 2 2" xfId="17901"/>
    <cellStyle name="常规 9 2 4 3 4 2 2 2" xfId="36193"/>
    <cellStyle name="常规 9 2 4 3 4 2 3" xfId="29436"/>
    <cellStyle name="常规 9 2 4 3 4 3" xfId="25811"/>
    <cellStyle name="常规 9 2 4 3 5" xfId="10245"/>
    <cellStyle name="常规 9 2 4 3 5 2" xfId="17902"/>
    <cellStyle name="常规 9 2 4 3 5 2 2" xfId="36194"/>
    <cellStyle name="常规 9 2 4 3 5 3" xfId="29430"/>
    <cellStyle name="常规 9 2 4 3 6" xfId="11004"/>
    <cellStyle name="常规 9 2 4 3 6 2" xfId="17903"/>
    <cellStyle name="常规 9 2 4 3 6 2 2" xfId="36195"/>
    <cellStyle name="常规 9 2 4 3 6 3" xfId="22334"/>
    <cellStyle name="常规 9 2 4 3 6 4" xfId="30188"/>
    <cellStyle name="常规 9 2 4 3 7" xfId="17904"/>
    <cellStyle name="常规 9 2 4 3 7 2" xfId="22335"/>
    <cellStyle name="常规 9 2 4 3 7 3" xfId="36196"/>
    <cellStyle name="常规 9 2 4 3 8" xfId="17905"/>
    <cellStyle name="常规 9 2 4 3 8 2" xfId="22336"/>
    <cellStyle name="常规 9 2 4 3 8 3" xfId="36197"/>
    <cellStyle name="常规 9 2 4 3 9" xfId="25805"/>
    <cellStyle name="常规 9 2 4 4" xfId="4887"/>
    <cellStyle name="常规 9 2 4 4 2" xfId="4888"/>
    <cellStyle name="常规 9 2 4 4 2 2" xfId="4889"/>
    <cellStyle name="常规 9 2 4 4 2 2 2" xfId="10254"/>
    <cellStyle name="常规 9 2 4 4 2 2 2 2" xfId="17906"/>
    <cellStyle name="常规 9 2 4 4 2 2 2 2 2" xfId="36198"/>
    <cellStyle name="常规 9 2 4 4 2 2 2 3" xfId="29439"/>
    <cellStyle name="常规 9 2 4 4 2 2 3" xfId="25814"/>
    <cellStyle name="常规 9 2 4 4 2 3" xfId="4890"/>
    <cellStyle name="常规 9 2 4 4 2 3 2" xfId="10255"/>
    <cellStyle name="常规 9 2 4 4 2 3 2 2" xfId="17907"/>
    <cellStyle name="常规 9 2 4 4 2 3 2 2 2" xfId="36199"/>
    <cellStyle name="常规 9 2 4 4 2 3 2 3" xfId="29440"/>
    <cellStyle name="常规 9 2 4 4 2 3 3" xfId="25815"/>
    <cellStyle name="常规 9 2 4 4 2 4" xfId="4891"/>
    <cellStyle name="常规 9 2 4 4 2 4 2" xfId="10256"/>
    <cellStyle name="常规 9 2 4 4 2 4 2 2" xfId="17908"/>
    <cellStyle name="常规 9 2 4 4 2 4 2 2 2" xfId="36200"/>
    <cellStyle name="常规 9 2 4 4 2 4 2 3" xfId="29441"/>
    <cellStyle name="常规 9 2 4 4 2 4 3" xfId="25816"/>
    <cellStyle name="常规 9 2 4 4 2 5" xfId="10253"/>
    <cellStyle name="常规 9 2 4 4 2 5 2" xfId="17909"/>
    <cellStyle name="常规 9 2 4 4 2 5 2 2" xfId="36201"/>
    <cellStyle name="常规 9 2 4 4 2 5 3" xfId="29438"/>
    <cellStyle name="常规 9 2 4 4 2 6" xfId="11007"/>
    <cellStyle name="常规 9 2 4 4 2 6 2" xfId="17910"/>
    <cellStyle name="常规 9 2 4 4 2 6 2 2" xfId="36202"/>
    <cellStyle name="常规 9 2 4 4 2 6 3" xfId="22337"/>
    <cellStyle name="常规 9 2 4 4 2 6 4" xfId="30191"/>
    <cellStyle name="常规 9 2 4 4 2 7" xfId="17911"/>
    <cellStyle name="常规 9 2 4 4 2 7 2" xfId="22338"/>
    <cellStyle name="常规 9 2 4 4 2 7 3" xfId="36203"/>
    <cellStyle name="常规 9 2 4 4 2 8" xfId="25813"/>
    <cellStyle name="常规 9 2 4 4 3" xfId="4892"/>
    <cellStyle name="常规 9 2 4 4 3 2" xfId="10257"/>
    <cellStyle name="常规 9 2 4 4 3 2 2" xfId="17912"/>
    <cellStyle name="常规 9 2 4 4 3 2 2 2" xfId="36204"/>
    <cellStyle name="常规 9 2 4 4 3 2 3" xfId="29442"/>
    <cellStyle name="常规 9 2 4 4 3 3" xfId="25817"/>
    <cellStyle name="常规 9 2 4 4 4" xfId="4893"/>
    <cellStyle name="常规 9 2 4 4 4 2" xfId="10258"/>
    <cellStyle name="常规 9 2 4 4 4 2 2" xfId="17913"/>
    <cellStyle name="常规 9 2 4 4 4 2 2 2" xfId="36205"/>
    <cellStyle name="常规 9 2 4 4 4 2 3" xfId="29443"/>
    <cellStyle name="常规 9 2 4 4 4 3" xfId="25818"/>
    <cellStyle name="常规 9 2 4 4 5" xfId="10252"/>
    <cellStyle name="常规 9 2 4 4 5 2" xfId="17914"/>
    <cellStyle name="常规 9 2 4 4 5 2 2" xfId="36206"/>
    <cellStyle name="常规 9 2 4 4 5 3" xfId="29437"/>
    <cellStyle name="常规 9 2 4 4 6" xfId="11006"/>
    <cellStyle name="常规 9 2 4 4 6 2" xfId="17915"/>
    <cellStyle name="常规 9 2 4 4 6 2 2" xfId="36207"/>
    <cellStyle name="常规 9 2 4 4 6 3" xfId="22339"/>
    <cellStyle name="常规 9 2 4 4 6 4" xfId="30190"/>
    <cellStyle name="常规 9 2 4 4 7" xfId="17916"/>
    <cellStyle name="常规 9 2 4 4 7 2" xfId="22340"/>
    <cellStyle name="常规 9 2 4 4 7 3" xfId="36208"/>
    <cellStyle name="常规 9 2 4 4 8" xfId="17917"/>
    <cellStyle name="常规 9 2 4 4 8 2" xfId="22341"/>
    <cellStyle name="常规 9 2 4 4 8 3" xfId="36209"/>
    <cellStyle name="常规 9 2 4 4 9" xfId="25812"/>
    <cellStyle name="常规 9 2 4 5" xfId="4894"/>
    <cellStyle name="常规 9 2 4 5 2" xfId="4895"/>
    <cellStyle name="常规 9 2 4 5 2 2" xfId="10260"/>
    <cellStyle name="常规 9 2 4 5 2 2 2" xfId="17918"/>
    <cellStyle name="常规 9 2 4 5 2 2 2 2" xfId="36210"/>
    <cellStyle name="常规 9 2 4 5 2 2 3" xfId="29445"/>
    <cellStyle name="常规 9 2 4 5 2 3" xfId="25820"/>
    <cellStyle name="常规 9 2 4 5 3" xfId="4896"/>
    <cellStyle name="常规 9 2 4 5 3 2" xfId="10261"/>
    <cellStyle name="常规 9 2 4 5 3 2 2" xfId="17919"/>
    <cellStyle name="常规 9 2 4 5 3 2 2 2" xfId="36211"/>
    <cellStyle name="常规 9 2 4 5 3 2 3" xfId="29446"/>
    <cellStyle name="常规 9 2 4 5 3 3" xfId="25821"/>
    <cellStyle name="常规 9 2 4 5 4" xfId="4897"/>
    <cellStyle name="常规 9 2 4 5 4 2" xfId="10262"/>
    <cellStyle name="常规 9 2 4 5 4 2 2" xfId="17920"/>
    <cellStyle name="常规 9 2 4 5 4 2 2 2" xfId="36212"/>
    <cellStyle name="常规 9 2 4 5 4 2 3" xfId="29447"/>
    <cellStyle name="常规 9 2 4 5 4 3" xfId="25822"/>
    <cellStyle name="常规 9 2 4 5 5" xfId="10259"/>
    <cellStyle name="常规 9 2 4 5 5 2" xfId="17921"/>
    <cellStyle name="常规 9 2 4 5 5 2 2" xfId="36213"/>
    <cellStyle name="常规 9 2 4 5 5 3" xfId="29444"/>
    <cellStyle name="常规 9 2 4 5 6" xfId="11008"/>
    <cellStyle name="常规 9 2 4 5 6 2" xfId="17922"/>
    <cellStyle name="常规 9 2 4 5 6 2 2" xfId="36214"/>
    <cellStyle name="常规 9 2 4 5 6 3" xfId="22342"/>
    <cellStyle name="常规 9 2 4 5 6 4" xfId="30192"/>
    <cellStyle name="常规 9 2 4 5 7" xfId="17923"/>
    <cellStyle name="常规 9 2 4 5 7 2" xfId="22343"/>
    <cellStyle name="常规 9 2 4 5 7 3" xfId="36215"/>
    <cellStyle name="常规 9 2 4 5 8" xfId="25819"/>
    <cellStyle name="常规 9 2 4 6" xfId="4898"/>
    <cellStyle name="常规 9 2 4 6 2" xfId="10263"/>
    <cellStyle name="常规 9 2 4 6 2 2" xfId="17924"/>
    <cellStyle name="常规 9 2 4 6 2 2 2" xfId="36216"/>
    <cellStyle name="常规 9 2 4 6 2 3" xfId="29448"/>
    <cellStyle name="常规 9 2 4 6 3" xfId="25823"/>
    <cellStyle name="常规 9 2 4 7" xfId="4899"/>
    <cellStyle name="常规 9 2 4 7 2" xfId="10264"/>
    <cellStyle name="常规 9 2 4 7 2 2" xfId="17925"/>
    <cellStyle name="常规 9 2 4 7 2 2 2" xfId="36217"/>
    <cellStyle name="常规 9 2 4 7 2 3" xfId="29449"/>
    <cellStyle name="常规 9 2 4 7 3" xfId="25824"/>
    <cellStyle name="常规 9 2 4 8" xfId="10237"/>
    <cellStyle name="常规 9 2 4 8 2" xfId="17926"/>
    <cellStyle name="常规 9 2 4 8 2 2" xfId="36218"/>
    <cellStyle name="常规 9 2 4 8 3" xfId="29422"/>
    <cellStyle name="常规 9 2 4 9" xfId="11001"/>
    <cellStyle name="常规 9 2 4 9 2" xfId="17927"/>
    <cellStyle name="常规 9 2 4 9 2 2" xfId="36219"/>
    <cellStyle name="常规 9 2 4 9 3" xfId="22344"/>
    <cellStyle name="常规 9 2 4 9 4" xfId="30185"/>
    <cellStyle name="常规 9 2 5" xfId="4900"/>
    <cellStyle name="常规 9 2 5 10" xfId="17928"/>
    <cellStyle name="常规 9 2 5 10 2" xfId="22345"/>
    <cellStyle name="常规 9 2 5 10 3" xfId="36220"/>
    <cellStyle name="常规 9 2 5 11" xfId="17929"/>
    <cellStyle name="常规 9 2 5 11 2" xfId="22346"/>
    <cellStyle name="常规 9 2 5 11 3" xfId="36221"/>
    <cellStyle name="常规 9 2 5 12" xfId="25825"/>
    <cellStyle name="常规 9 2 5 2" xfId="4901"/>
    <cellStyle name="常规 9 2 5 2 2" xfId="4902"/>
    <cellStyle name="常规 9 2 5 2 2 2" xfId="10267"/>
    <cellStyle name="常规 9 2 5 2 2 2 2" xfId="17930"/>
    <cellStyle name="常规 9 2 5 2 2 2 2 2" xfId="36222"/>
    <cellStyle name="常规 9 2 5 2 2 2 3" xfId="29452"/>
    <cellStyle name="常规 9 2 5 2 2 3" xfId="25827"/>
    <cellStyle name="常规 9 2 5 2 3" xfId="10266"/>
    <cellStyle name="常规 9 2 5 2 3 2" xfId="17931"/>
    <cellStyle name="常规 9 2 5 2 3 2 2" xfId="36223"/>
    <cellStyle name="常规 9 2 5 2 3 3" xfId="29451"/>
    <cellStyle name="常规 9 2 5 2 4" xfId="11010"/>
    <cellStyle name="常规 9 2 5 2 4 2" xfId="17932"/>
    <cellStyle name="常规 9 2 5 2 4 2 2" xfId="36224"/>
    <cellStyle name="常规 9 2 5 2 4 3" xfId="22347"/>
    <cellStyle name="常规 9 2 5 2 4 4" xfId="30194"/>
    <cellStyle name="常规 9 2 5 2 5" xfId="11168"/>
    <cellStyle name="常规 9 2 5 2 5 2" xfId="17933"/>
    <cellStyle name="常规 9 2 5 2 5 2 2" xfId="36225"/>
    <cellStyle name="常规 9 2 5 2 5 3" xfId="22348"/>
    <cellStyle name="常规 9 2 5 2 5 4" xfId="30352"/>
    <cellStyle name="常规 9 2 5 2 6" xfId="17934"/>
    <cellStyle name="常规 9 2 5 2 6 2" xfId="22349"/>
    <cellStyle name="常规 9 2 5 2 6 3" xfId="36226"/>
    <cellStyle name="常规 9 2 5 2 7" xfId="17935"/>
    <cellStyle name="常规 9 2 5 2 7 2" xfId="22350"/>
    <cellStyle name="常规 9 2 5 2 7 3" xfId="36227"/>
    <cellStyle name="常规 9 2 5 2 8" xfId="25826"/>
    <cellStyle name="常规 9 2 5 3" xfId="4903"/>
    <cellStyle name="常规 9 2 5 3 2" xfId="4904"/>
    <cellStyle name="常规 9 2 5 3 2 2" xfId="10269"/>
    <cellStyle name="常规 9 2 5 3 2 2 2" xfId="17936"/>
    <cellStyle name="常规 9 2 5 3 2 2 2 2" xfId="36228"/>
    <cellStyle name="常规 9 2 5 3 2 2 3" xfId="29454"/>
    <cellStyle name="常规 9 2 5 3 2 3" xfId="25829"/>
    <cellStyle name="常规 9 2 5 3 3" xfId="10268"/>
    <cellStyle name="常规 9 2 5 3 3 2" xfId="17937"/>
    <cellStyle name="常规 9 2 5 3 3 2 2" xfId="36229"/>
    <cellStyle name="常规 9 2 5 3 3 3" xfId="29453"/>
    <cellStyle name="常规 9 2 5 3 4" xfId="11011"/>
    <cellStyle name="常规 9 2 5 3 4 2" xfId="17938"/>
    <cellStyle name="常规 9 2 5 3 4 2 2" xfId="36230"/>
    <cellStyle name="常规 9 2 5 3 4 3" xfId="22351"/>
    <cellStyle name="常规 9 2 5 3 4 4" xfId="30195"/>
    <cellStyle name="常规 9 2 5 3 5" xfId="11169"/>
    <cellStyle name="常规 9 2 5 3 5 2" xfId="17939"/>
    <cellStyle name="常规 9 2 5 3 5 2 2" xfId="36231"/>
    <cellStyle name="常规 9 2 5 3 5 3" xfId="22352"/>
    <cellStyle name="常规 9 2 5 3 5 4" xfId="30353"/>
    <cellStyle name="常规 9 2 5 3 6" xfId="17940"/>
    <cellStyle name="常规 9 2 5 3 6 2" xfId="22353"/>
    <cellStyle name="常规 9 2 5 3 6 3" xfId="36232"/>
    <cellStyle name="常规 9 2 5 3 7" xfId="17941"/>
    <cellStyle name="常规 9 2 5 3 7 2" xfId="22354"/>
    <cellStyle name="常规 9 2 5 3 7 3" xfId="36233"/>
    <cellStyle name="常规 9 2 5 3 8" xfId="25828"/>
    <cellStyle name="常规 9 2 5 4" xfId="4905"/>
    <cellStyle name="常规 9 2 5 4 2" xfId="4906"/>
    <cellStyle name="常规 9 2 5 4 2 2" xfId="4907"/>
    <cellStyle name="常规 9 2 5 4 2 2 2" xfId="10272"/>
    <cellStyle name="常规 9 2 5 4 2 2 2 2" xfId="17942"/>
    <cellStyle name="常规 9 2 5 4 2 2 2 2 2" xfId="36234"/>
    <cellStyle name="常规 9 2 5 4 2 2 2 3" xfId="29457"/>
    <cellStyle name="常规 9 2 5 4 2 2 3" xfId="25832"/>
    <cellStyle name="常规 9 2 5 4 2 3" xfId="4908"/>
    <cellStyle name="常规 9 2 5 4 2 3 2" xfId="10273"/>
    <cellStyle name="常规 9 2 5 4 2 3 2 2" xfId="17943"/>
    <cellStyle name="常规 9 2 5 4 2 3 2 2 2" xfId="36235"/>
    <cellStyle name="常规 9 2 5 4 2 3 2 3" xfId="29458"/>
    <cellStyle name="常规 9 2 5 4 2 3 3" xfId="25833"/>
    <cellStyle name="常规 9 2 5 4 2 4" xfId="4909"/>
    <cellStyle name="常规 9 2 5 4 2 4 2" xfId="10274"/>
    <cellStyle name="常规 9 2 5 4 2 4 2 2" xfId="17944"/>
    <cellStyle name="常规 9 2 5 4 2 4 2 2 2" xfId="36236"/>
    <cellStyle name="常规 9 2 5 4 2 4 2 3" xfId="29459"/>
    <cellStyle name="常规 9 2 5 4 2 4 3" xfId="25834"/>
    <cellStyle name="常规 9 2 5 4 2 5" xfId="10271"/>
    <cellStyle name="常规 9 2 5 4 2 5 2" xfId="17945"/>
    <cellStyle name="常规 9 2 5 4 2 5 2 2" xfId="36237"/>
    <cellStyle name="常规 9 2 5 4 2 5 3" xfId="29456"/>
    <cellStyle name="常规 9 2 5 4 2 6" xfId="11013"/>
    <cellStyle name="常规 9 2 5 4 2 6 2" xfId="17946"/>
    <cellStyle name="常规 9 2 5 4 2 6 2 2" xfId="36238"/>
    <cellStyle name="常规 9 2 5 4 2 6 3" xfId="22355"/>
    <cellStyle name="常规 9 2 5 4 2 6 4" xfId="30197"/>
    <cellStyle name="常规 9 2 5 4 2 7" xfId="17947"/>
    <cellStyle name="常规 9 2 5 4 2 7 2" xfId="22356"/>
    <cellStyle name="常规 9 2 5 4 2 7 3" xfId="36239"/>
    <cellStyle name="常规 9 2 5 4 2 8" xfId="25831"/>
    <cellStyle name="常规 9 2 5 4 3" xfId="4910"/>
    <cellStyle name="常规 9 2 5 4 3 2" xfId="10275"/>
    <cellStyle name="常规 9 2 5 4 3 2 2" xfId="17948"/>
    <cellStyle name="常规 9 2 5 4 3 2 2 2" xfId="36240"/>
    <cellStyle name="常规 9 2 5 4 3 2 3" xfId="29460"/>
    <cellStyle name="常规 9 2 5 4 3 3" xfId="25835"/>
    <cellStyle name="常规 9 2 5 4 4" xfId="4911"/>
    <cellStyle name="常规 9 2 5 4 4 2" xfId="10276"/>
    <cellStyle name="常规 9 2 5 4 4 2 2" xfId="17949"/>
    <cellStyle name="常规 9 2 5 4 4 2 2 2" xfId="36241"/>
    <cellStyle name="常规 9 2 5 4 4 2 3" xfId="29461"/>
    <cellStyle name="常规 9 2 5 4 4 3" xfId="25836"/>
    <cellStyle name="常规 9 2 5 4 5" xfId="10270"/>
    <cellStyle name="常规 9 2 5 4 5 2" xfId="17950"/>
    <cellStyle name="常规 9 2 5 4 5 2 2" xfId="36242"/>
    <cellStyle name="常规 9 2 5 4 5 3" xfId="29455"/>
    <cellStyle name="常规 9 2 5 4 6" xfId="11012"/>
    <cellStyle name="常规 9 2 5 4 6 2" xfId="17951"/>
    <cellStyle name="常规 9 2 5 4 6 2 2" xfId="36243"/>
    <cellStyle name="常规 9 2 5 4 6 3" xfId="22357"/>
    <cellStyle name="常规 9 2 5 4 6 4" xfId="30196"/>
    <cellStyle name="常规 9 2 5 4 7" xfId="17952"/>
    <cellStyle name="常规 9 2 5 4 7 2" xfId="22358"/>
    <cellStyle name="常规 9 2 5 4 7 3" xfId="36244"/>
    <cellStyle name="常规 9 2 5 4 8" xfId="17953"/>
    <cellStyle name="常规 9 2 5 4 8 2" xfId="22359"/>
    <cellStyle name="常规 9 2 5 4 8 3" xfId="36245"/>
    <cellStyle name="常规 9 2 5 4 9" xfId="25830"/>
    <cellStyle name="常规 9 2 5 5" xfId="4912"/>
    <cellStyle name="常规 9 2 5 5 2" xfId="4913"/>
    <cellStyle name="常规 9 2 5 5 2 2" xfId="10278"/>
    <cellStyle name="常规 9 2 5 5 2 2 2" xfId="17954"/>
    <cellStyle name="常规 9 2 5 5 2 2 2 2" xfId="36246"/>
    <cellStyle name="常规 9 2 5 5 2 2 3" xfId="29463"/>
    <cellStyle name="常规 9 2 5 5 2 3" xfId="25838"/>
    <cellStyle name="常规 9 2 5 5 3" xfId="4914"/>
    <cellStyle name="常规 9 2 5 5 3 2" xfId="10279"/>
    <cellStyle name="常规 9 2 5 5 3 2 2" xfId="17955"/>
    <cellStyle name="常规 9 2 5 5 3 2 2 2" xfId="36247"/>
    <cellStyle name="常规 9 2 5 5 3 2 3" xfId="29464"/>
    <cellStyle name="常规 9 2 5 5 3 3" xfId="25839"/>
    <cellStyle name="常规 9 2 5 5 4" xfId="10277"/>
    <cellStyle name="常规 9 2 5 5 4 2" xfId="17956"/>
    <cellStyle name="常规 9 2 5 5 4 2 2" xfId="36248"/>
    <cellStyle name="常规 9 2 5 5 4 3" xfId="29462"/>
    <cellStyle name="常规 9 2 5 5 5" xfId="11014"/>
    <cellStyle name="常规 9 2 5 5 5 2" xfId="17957"/>
    <cellStyle name="常规 9 2 5 5 5 2 2" xfId="36249"/>
    <cellStyle name="常规 9 2 5 5 5 3" xfId="22360"/>
    <cellStyle name="常规 9 2 5 5 5 4" xfId="30198"/>
    <cellStyle name="常规 9 2 5 5 6" xfId="11170"/>
    <cellStyle name="常规 9 2 5 5 6 2" xfId="17958"/>
    <cellStyle name="常规 9 2 5 5 6 2 2" xfId="36250"/>
    <cellStyle name="常规 9 2 5 5 6 3" xfId="22361"/>
    <cellStyle name="常规 9 2 5 5 6 4" xfId="30354"/>
    <cellStyle name="常规 9 2 5 5 7" xfId="17959"/>
    <cellStyle name="常规 9 2 5 5 7 2" xfId="22362"/>
    <cellStyle name="常规 9 2 5 5 7 3" xfId="36251"/>
    <cellStyle name="常规 9 2 5 5 8" xfId="25837"/>
    <cellStyle name="常规 9 2 5 6" xfId="4915"/>
    <cellStyle name="常规 9 2 5 6 2" xfId="10280"/>
    <cellStyle name="常规 9 2 5 6 2 2" xfId="17960"/>
    <cellStyle name="常规 9 2 5 6 2 2 2" xfId="36252"/>
    <cellStyle name="常规 9 2 5 6 2 3" xfId="29465"/>
    <cellStyle name="常规 9 2 5 6 3" xfId="25840"/>
    <cellStyle name="常规 9 2 5 7" xfId="4916"/>
    <cellStyle name="常规 9 2 5 7 2" xfId="10281"/>
    <cellStyle name="常规 9 2 5 7 2 2" xfId="17961"/>
    <cellStyle name="常规 9 2 5 7 2 2 2" xfId="36253"/>
    <cellStyle name="常规 9 2 5 7 2 3" xfId="29466"/>
    <cellStyle name="常规 9 2 5 7 3" xfId="25841"/>
    <cellStyle name="常规 9 2 5 8" xfId="10265"/>
    <cellStyle name="常规 9 2 5 8 2" xfId="17962"/>
    <cellStyle name="常规 9 2 5 8 2 2" xfId="36254"/>
    <cellStyle name="常规 9 2 5 8 3" xfId="29450"/>
    <cellStyle name="常规 9 2 5 9" xfId="11009"/>
    <cellStyle name="常规 9 2 5 9 2" xfId="17963"/>
    <cellStyle name="常规 9 2 5 9 2 2" xfId="36255"/>
    <cellStyle name="常规 9 2 5 9 3" xfId="22363"/>
    <cellStyle name="常规 9 2 5 9 4" xfId="30193"/>
    <cellStyle name="常规 9 2 6" xfId="4917"/>
    <cellStyle name="常规 9 2 6 2" xfId="4918"/>
    <cellStyle name="常规 9 2 6 2 2" xfId="4919"/>
    <cellStyle name="常规 9 2 6 2 2 2" xfId="10284"/>
    <cellStyle name="常规 9 2 6 2 2 2 2" xfId="17964"/>
    <cellStyle name="常规 9 2 6 2 2 2 2 2" xfId="36256"/>
    <cellStyle name="常规 9 2 6 2 2 2 3" xfId="29469"/>
    <cellStyle name="常规 9 2 6 2 2 3" xfId="25844"/>
    <cellStyle name="常规 9 2 6 2 3" xfId="4920"/>
    <cellStyle name="常规 9 2 6 2 3 2" xfId="10285"/>
    <cellStyle name="常规 9 2 6 2 3 2 2" xfId="17965"/>
    <cellStyle name="常规 9 2 6 2 3 2 2 2" xfId="36257"/>
    <cellStyle name="常规 9 2 6 2 3 2 3" xfId="29470"/>
    <cellStyle name="常规 9 2 6 2 3 3" xfId="25845"/>
    <cellStyle name="常规 9 2 6 2 4" xfId="4921"/>
    <cellStyle name="常规 9 2 6 2 4 2" xfId="10286"/>
    <cellStyle name="常规 9 2 6 2 4 2 2" xfId="17966"/>
    <cellStyle name="常规 9 2 6 2 4 2 2 2" xfId="36258"/>
    <cellStyle name="常规 9 2 6 2 4 2 3" xfId="29471"/>
    <cellStyle name="常规 9 2 6 2 4 3" xfId="25846"/>
    <cellStyle name="常规 9 2 6 2 5" xfId="10283"/>
    <cellStyle name="常规 9 2 6 2 5 2" xfId="17967"/>
    <cellStyle name="常规 9 2 6 2 5 2 2" xfId="36259"/>
    <cellStyle name="常规 9 2 6 2 5 3" xfId="29468"/>
    <cellStyle name="常规 9 2 6 2 6" xfId="11016"/>
    <cellStyle name="常规 9 2 6 2 6 2" xfId="17968"/>
    <cellStyle name="常规 9 2 6 2 6 2 2" xfId="36260"/>
    <cellStyle name="常规 9 2 6 2 6 3" xfId="22364"/>
    <cellStyle name="常规 9 2 6 2 6 4" xfId="30200"/>
    <cellStyle name="常规 9 2 6 2 7" xfId="17969"/>
    <cellStyle name="常规 9 2 6 2 7 2" xfId="22365"/>
    <cellStyle name="常规 9 2 6 2 7 3" xfId="36261"/>
    <cellStyle name="常规 9 2 6 2 8" xfId="25843"/>
    <cellStyle name="常规 9 2 6 3" xfId="4922"/>
    <cellStyle name="常规 9 2 6 3 2" xfId="10287"/>
    <cellStyle name="常规 9 2 6 3 2 2" xfId="17970"/>
    <cellStyle name="常规 9 2 6 3 2 2 2" xfId="36262"/>
    <cellStyle name="常规 9 2 6 3 2 3" xfId="29472"/>
    <cellStyle name="常规 9 2 6 3 3" xfId="25847"/>
    <cellStyle name="常规 9 2 6 4" xfId="4923"/>
    <cellStyle name="常规 9 2 6 4 2" xfId="10288"/>
    <cellStyle name="常规 9 2 6 4 2 2" xfId="17971"/>
    <cellStyle name="常规 9 2 6 4 2 2 2" xfId="36263"/>
    <cellStyle name="常规 9 2 6 4 2 3" xfId="29473"/>
    <cellStyle name="常规 9 2 6 4 3" xfId="25848"/>
    <cellStyle name="常规 9 2 6 5" xfId="10282"/>
    <cellStyle name="常规 9 2 6 5 2" xfId="17972"/>
    <cellStyle name="常规 9 2 6 5 2 2" xfId="36264"/>
    <cellStyle name="常规 9 2 6 5 3" xfId="29467"/>
    <cellStyle name="常规 9 2 6 6" xfId="11015"/>
    <cellStyle name="常规 9 2 6 6 2" xfId="17973"/>
    <cellStyle name="常规 9 2 6 6 2 2" xfId="36265"/>
    <cellStyle name="常规 9 2 6 6 3" xfId="22366"/>
    <cellStyle name="常规 9 2 6 6 4" xfId="30199"/>
    <cellStyle name="常规 9 2 6 7" xfId="17974"/>
    <cellStyle name="常规 9 2 6 7 2" xfId="22367"/>
    <cellStyle name="常规 9 2 6 7 3" xfId="36266"/>
    <cellStyle name="常规 9 2 6 8" xfId="17975"/>
    <cellStyle name="常规 9 2 6 8 2" xfId="22368"/>
    <cellStyle name="常规 9 2 6 8 3" xfId="36267"/>
    <cellStyle name="常规 9 2 6 9" xfId="25842"/>
    <cellStyle name="常规 9 2 7" xfId="4924"/>
    <cellStyle name="常规 9 2 7 2" xfId="4925"/>
    <cellStyle name="常规 9 2 7 2 2" xfId="4926"/>
    <cellStyle name="常规 9 2 7 2 2 2" xfId="10291"/>
    <cellStyle name="常规 9 2 7 2 2 2 2" xfId="17976"/>
    <cellStyle name="常规 9 2 7 2 2 2 2 2" xfId="36268"/>
    <cellStyle name="常规 9 2 7 2 2 2 3" xfId="29476"/>
    <cellStyle name="常规 9 2 7 2 2 3" xfId="25851"/>
    <cellStyle name="常规 9 2 7 2 3" xfId="4927"/>
    <cellStyle name="常规 9 2 7 2 3 2" xfId="10292"/>
    <cellStyle name="常规 9 2 7 2 3 2 2" xfId="17977"/>
    <cellStyle name="常规 9 2 7 2 3 2 2 2" xfId="36269"/>
    <cellStyle name="常规 9 2 7 2 3 2 3" xfId="29477"/>
    <cellStyle name="常规 9 2 7 2 3 3" xfId="25852"/>
    <cellStyle name="常规 9 2 7 2 4" xfId="4928"/>
    <cellStyle name="常规 9 2 7 2 4 2" xfId="10293"/>
    <cellStyle name="常规 9 2 7 2 4 2 2" xfId="17978"/>
    <cellStyle name="常规 9 2 7 2 4 2 2 2" xfId="36270"/>
    <cellStyle name="常规 9 2 7 2 4 2 3" xfId="29478"/>
    <cellStyle name="常规 9 2 7 2 4 3" xfId="25853"/>
    <cellStyle name="常规 9 2 7 2 5" xfId="10290"/>
    <cellStyle name="常规 9 2 7 2 5 2" xfId="17979"/>
    <cellStyle name="常规 9 2 7 2 5 2 2" xfId="36271"/>
    <cellStyle name="常规 9 2 7 2 5 3" xfId="29475"/>
    <cellStyle name="常规 9 2 7 2 6" xfId="11018"/>
    <cellStyle name="常规 9 2 7 2 6 2" xfId="17980"/>
    <cellStyle name="常规 9 2 7 2 6 2 2" xfId="36272"/>
    <cellStyle name="常规 9 2 7 2 6 3" xfId="22369"/>
    <cellStyle name="常规 9 2 7 2 6 4" xfId="30202"/>
    <cellStyle name="常规 9 2 7 2 7" xfId="17981"/>
    <cellStyle name="常规 9 2 7 2 7 2" xfId="22370"/>
    <cellStyle name="常规 9 2 7 2 7 3" xfId="36273"/>
    <cellStyle name="常规 9 2 7 2 8" xfId="25850"/>
    <cellStyle name="常规 9 2 7 3" xfId="4929"/>
    <cellStyle name="常规 9 2 7 3 2" xfId="10294"/>
    <cellStyle name="常规 9 2 7 3 2 2" xfId="17982"/>
    <cellStyle name="常规 9 2 7 3 2 2 2" xfId="36274"/>
    <cellStyle name="常规 9 2 7 3 2 3" xfId="29479"/>
    <cellStyle name="常规 9 2 7 3 3" xfId="25854"/>
    <cellStyle name="常规 9 2 7 4" xfId="4930"/>
    <cellStyle name="常规 9 2 7 4 2" xfId="10295"/>
    <cellStyle name="常规 9 2 7 4 2 2" xfId="17983"/>
    <cellStyle name="常规 9 2 7 4 2 2 2" xfId="36275"/>
    <cellStyle name="常规 9 2 7 4 2 3" xfId="29480"/>
    <cellStyle name="常规 9 2 7 4 3" xfId="25855"/>
    <cellStyle name="常规 9 2 7 5" xfId="10289"/>
    <cellStyle name="常规 9 2 7 5 2" xfId="17984"/>
    <cellStyle name="常规 9 2 7 5 2 2" xfId="36276"/>
    <cellStyle name="常规 9 2 7 5 3" xfId="29474"/>
    <cellStyle name="常规 9 2 7 6" xfId="11017"/>
    <cellStyle name="常规 9 2 7 6 2" xfId="17985"/>
    <cellStyle name="常规 9 2 7 6 2 2" xfId="36277"/>
    <cellStyle name="常规 9 2 7 6 3" xfId="22371"/>
    <cellStyle name="常规 9 2 7 6 4" xfId="30201"/>
    <cellStyle name="常规 9 2 7 7" xfId="17986"/>
    <cellStyle name="常规 9 2 7 7 2" xfId="22372"/>
    <cellStyle name="常规 9 2 7 7 3" xfId="36278"/>
    <cellStyle name="常规 9 2 7 8" xfId="17987"/>
    <cellStyle name="常规 9 2 7 8 2" xfId="22373"/>
    <cellStyle name="常规 9 2 7 8 3" xfId="36279"/>
    <cellStyle name="常规 9 2 7 9" xfId="25849"/>
    <cellStyle name="常规 9 2 8" xfId="4931"/>
    <cellStyle name="常规 9 2 8 2" xfId="4932"/>
    <cellStyle name="常规 9 2 8 2 2" xfId="10297"/>
    <cellStyle name="常规 9 2 8 2 2 2" xfId="17988"/>
    <cellStyle name="常规 9 2 8 2 2 2 2" xfId="36280"/>
    <cellStyle name="常规 9 2 8 2 2 3" xfId="29482"/>
    <cellStyle name="常规 9 2 8 2 3" xfId="25857"/>
    <cellStyle name="常规 9 2 8 3" xfId="4933"/>
    <cellStyle name="常规 9 2 8 3 2" xfId="10298"/>
    <cellStyle name="常规 9 2 8 3 2 2" xfId="17989"/>
    <cellStyle name="常规 9 2 8 3 2 2 2" xfId="36281"/>
    <cellStyle name="常规 9 2 8 3 2 3" xfId="29483"/>
    <cellStyle name="常规 9 2 8 3 3" xfId="25858"/>
    <cellStyle name="常规 9 2 8 4" xfId="4934"/>
    <cellStyle name="常规 9 2 8 4 2" xfId="10299"/>
    <cellStyle name="常规 9 2 8 4 2 2" xfId="17990"/>
    <cellStyle name="常规 9 2 8 4 2 2 2" xfId="36282"/>
    <cellStyle name="常规 9 2 8 4 2 3" xfId="29484"/>
    <cellStyle name="常规 9 2 8 4 3" xfId="25859"/>
    <cellStyle name="常规 9 2 8 5" xfId="10296"/>
    <cellStyle name="常规 9 2 8 5 2" xfId="17991"/>
    <cellStyle name="常规 9 2 8 5 2 2" xfId="36283"/>
    <cellStyle name="常规 9 2 8 5 3" xfId="29481"/>
    <cellStyle name="常规 9 2 8 6" xfId="11019"/>
    <cellStyle name="常规 9 2 8 6 2" xfId="17992"/>
    <cellStyle name="常规 9 2 8 6 2 2" xfId="36284"/>
    <cellStyle name="常规 9 2 8 6 3" xfId="22374"/>
    <cellStyle name="常规 9 2 8 6 4" xfId="30203"/>
    <cellStyle name="常规 9 2 8 7" xfId="17993"/>
    <cellStyle name="常规 9 2 8 7 2" xfId="22375"/>
    <cellStyle name="常规 9 2 8 7 3" xfId="36285"/>
    <cellStyle name="常规 9 2 8 8" xfId="25856"/>
    <cellStyle name="常规 9 2 9" xfId="4935"/>
    <cellStyle name="常规 9 2 9 2" xfId="10300"/>
    <cellStyle name="常规 9 2 9 2 2" xfId="17994"/>
    <cellStyle name="常规 9 2 9 2 2 2" xfId="36286"/>
    <cellStyle name="常规 9 2 9 2 3" xfId="29485"/>
    <cellStyle name="常规 9 2 9 3" xfId="25860"/>
    <cellStyle name="常规 9 3" xfId="4936"/>
    <cellStyle name="常规 9 3 10" xfId="10301"/>
    <cellStyle name="常规 9 3 10 2" xfId="17995"/>
    <cellStyle name="常规 9 3 10 2 2" xfId="36287"/>
    <cellStyle name="常规 9 3 10 3" xfId="29486"/>
    <cellStyle name="常规 9 3 11" xfId="11020"/>
    <cellStyle name="常规 9 3 11 2" xfId="17996"/>
    <cellStyle name="常规 9 3 11 2 2" xfId="36288"/>
    <cellStyle name="常规 9 3 11 3" xfId="22376"/>
    <cellStyle name="常规 9 3 11 4" xfId="30204"/>
    <cellStyle name="常规 9 3 12" xfId="25861"/>
    <cellStyle name="常规 9 3 2" xfId="4937"/>
    <cellStyle name="常规 9 3 2 2" xfId="4938"/>
    <cellStyle name="常规 9 3 2 2 2" xfId="4939"/>
    <cellStyle name="常规 9 3 2 2 2 2" xfId="10304"/>
    <cellStyle name="常规 9 3 2 2 2 2 2" xfId="17997"/>
    <cellStyle name="常规 9 3 2 2 2 2 2 2" xfId="36289"/>
    <cellStyle name="常规 9 3 2 2 2 2 3" xfId="29489"/>
    <cellStyle name="常规 9 3 2 2 2 3" xfId="25864"/>
    <cellStyle name="常规 9 3 2 2 3" xfId="10303"/>
    <cellStyle name="常规 9 3 2 2 3 2" xfId="17998"/>
    <cellStyle name="常规 9 3 2 2 3 2 2" xfId="36290"/>
    <cellStyle name="常规 9 3 2 2 3 3" xfId="29488"/>
    <cellStyle name="常规 9 3 2 2 4" xfId="25863"/>
    <cellStyle name="常规 9 3 2 3" xfId="4940"/>
    <cellStyle name="常规 9 3 2 3 2" xfId="4941"/>
    <cellStyle name="常规 9 3 2 3 2 2" xfId="10306"/>
    <cellStyle name="常规 9 3 2 3 2 2 2" xfId="17999"/>
    <cellStyle name="常规 9 3 2 3 2 2 2 2" xfId="36291"/>
    <cellStyle name="常规 9 3 2 3 2 2 3" xfId="29491"/>
    <cellStyle name="常规 9 3 2 3 2 3" xfId="25866"/>
    <cellStyle name="常规 9 3 2 3 3" xfId="10305"/>
    <cellStyle name="常规 9 3 2 3 3 2" xfId="18000"/>
    <cellStyle name="常规 9 3 2 3 3 2 2" xfId="36292"/>
    <cellStyle name="常规 9 3 2 3 3 3" xfId="29490"/>
    <cellStyle name="常规 9 3 2 3 4" xfId="25865"/>
    <cellStyle name="常规 9 3 2 4" xfId="4942"/>
    <cellStyle name="常规 9 3 2 4 2" xfId="4943"/>
    <cellStyle name="常规 9 3 2 4 2 2" xfId="4944"/>
    <cellStyle name="常规 9 3 2 4 2 2 2" xfId="10309"/>
    <cellStyle name="常规 9 3 2 4 2 2 2 2" xfId="18001"/>
    <cellStyle name="常规 9 3 2 4 2 2 2 2 2" xfId="36293"/>
    <cellStyle name="常规 9 3 2 4 2 2 2 3" xfId="29494"/>
    <cellStyle name="常规 9 3 2 4 2 2 3" xfId="25869"/>
    <cellStyle name="常规 9 3 2 4 2 3" xfId="4945"/>
    <cellStyle name="常规 9 3 2 4 2 3 2" xfId="10310"/>
    <cellStyle name="常规 9 3 2 4 2 3 2 2" xfId="18002"/>
    <cellStyle name="常规 9 3 2 4 2 3 2 2 2" xfId="36294"/>
    <cellStyle name="常规 9 3 2 4 2 3 2 3" xfId="29495"/>
    <cellStyle name="常规 9 3 2 4 2 3 3" xfId="25870"/>
    <cellStyle name="常规 9 3 2 4 2 4" xfId="4946"/>
    <cellStyle name="常规 9 3 2 4 2 4 2" xfId="10311"/>
    <cellStyle name="常规 9 3 2 4 2 4 2 2" xfId="18003"/>
    <cellStyle name="常规 9 3 2 4 2 4 2 2 2" xfId="36295"/>
    <cellStyle name="常规 9 3 2 4 2 4 2 3" xfId="29496"/>
    <cellStyle name="常规 9 3 2 4 2 4 3" xfId="25871"/>
    <cellStyle name="常规 9 3 2 4 2 5" xfId="10308"/>
    <cellStyle name="常规 9 3 2 4 2 5 2" xfId="18004"/>
    <cellStyle name="常规 9 3 2 4 2 5 2 2" xfId="36296"/>
    <cellStyle name="常规 9 3 2 4 2 5 3" xfId="29493"/>
    <cellStyle name="常规 9 3 2 4 2 6" xfId="11022"/>
    <cellStyle name="常规 9 3 2 4 2 6 2" xfId="18005"/>
    <cellStyle name="常规 9 3 2 4 2 6 2 2" xfId="36297"/>
    <cellStyle name="常规 9 3 2 4 2 6 3" xfId="22377"/>
    <cellStyle name="常规 9 3 2 4 2 6 4" xfId="30206"/>
    <cellStyle name="常规 9 3 2 4 2 7" xfId="18006"/>
    <cellStyle name="常规 9 3 2 4 2 7 2" xfId="22378"/>
    <cellStyle name="常规 9 3 2 4 2 7 3" xfId="36298"/>
    <cellStyle name="常规 9 3 2 4 2 8" xfId="25868"/>
    <cellStyle name="常规 9 3 2 4 3" xfId="4947"/>
    <cellStyle name="常规 9 3 2 4 3 2" xfId="10312"/>
    <cellStyle name="常规 9 3 2 4 3 2 2" xfId="18007"/>
    <cellStyle name="常规 9 3 2 4 3 2 2 2" xfId="36299"/>
    <cellStyle name="常规 9 3 2 4 3 2 3" xfId="29497"/>
    <cellStyle name="常规 9 3 2 4 3 3" xfId="25872"/>
    <cellStyle name="常规 9 3 2 4 4" xfId="4948"/>
    <cellStyle name="常规 9 3 2 4 4 2" xfId="10313"/>
    <cellStyle name="常规 9 3 2 4 4 2 2" xfId="18008"/>
    <cellStyle name="常规 9 3 2 4 4 2 2 2" xfId="36300"/>
    <cellStyle name="常规 9 3 2 4 4 2 3" xfId="29498"/>
    <cellStyle name="常规 9 3 2 4 4 3" xfId="25873"/>
    <cellStyle name="常规 9 3 2 4 5" xfId="10307"/>
    <cellStyle name="常规 9 3 2 4 5 2" xfId="18009"/>
    <cellStyle name="常规 9 3 2 4 5 2 2" xfId="36301"/>
    <cellStyle name="常规 9 3 2 4 5 3" xfId="29492"/>
    <cellStyle name="常规 9 3 2 4 6" xfId="11021"/>
    <cellStyle name="常规 9 3 2 4 6 2" xfId="18010"/>
    <cellStyle name="常规 9 3 2 4 6 2 2" xfId="36302"/>
    <cellStyle name="常规 9 3 2 4 6 3" xfId="22379"/>
    <cellStyle name="常规 9 3 2 4 6 4" xfId="30205"/>
    <cellStyle name="常规 9 3 2 4 7" xfId="18011"/>
    <cellStyle name="常规 9 3 2 4 7 2" xfId="22380"/>
    <cellStyle name="常规 9 3 2 4 7 3" xfId="36303"/>
    <cellStyle name="常规 9 3 2 4 8" xfId="18012"/>
    <cellStyle name="常规 9 3 2 4 8 2" xfId="22381"/>
    <cellStyle name="常规 9 3 2 4 8 3" xfId="36304"/>
    <cellStyle name="常规 9 3 2 4 9" xfId="25867"/>
    <cellStyle name="常规 9 3 2 5" xfId="4949"/>
    <cellStyle name="常规 9 3 2 5 2" xfId="4950"/>
    <cellStyle name="常规 9 3 2 5 2 2" xfId="10315"/>
    <cellStyle name="常规 9 3 2 5 2 2 2" xfId="18013"/>
    <cellStyle name="常规 9 3 2 5 2 2 2 2" xfId="36305"/>
    <cellStyle name="常规 9 3 2 5 2 2 3" xfId="29500"/>
    <cellStyle name="常规 9 3 2 5 2 3" xfId="25875"/>
    <cellStyle name="常规 9 3 2 5 3" xfId="4951"/>
    <cellStyle name="常规 9 3 2 5 3 2" xfId="10316"/>
    <cellStyle name="常规 9 3 2 5 3 2 2" xfId="18014"/>
    <cellStyle name="常规 9 3 2 5 3 2 2 2" xfId="36306"/>
    <cellStyle name="常规 9 3 2 5 3 2 3" xfId="29501"/>
    <cellStyle name="常规 9 3 2 5 3 3" xfId="25876"/>
    <cellStyle name="常规 9 3 2 5 4" xfId="10314"/>
    <cellStyle name="常规 9 3 2 5 4 2" xfId="18015"/>
    <cellStyle name="常规 9 3 2 5 4 2 2" xfId="36307"/>
    <cellStyle name="常规 9 3 2 5 4 3" xfId="29499"/>
    <cellStyle name="常规 9 3 2 5 5" xfId="25874"/>
    <cellStyle name="常规 9 3 2 6" xfId="4952"/>
    <cellStyle name="常规 9 3 2 6 2" xfId="10317"/>
    <cellStyle name="常规 9 3 2 6 2 2" xfId="18016"/>
    <cellStyle name="常规 9 3 2 6 2 2 2" xfId="36308"/>
    <cellStyle name="常规 9 3 2 6 2 3" xfId="29502"/>
    <cellStyle name="常规 9 3 2 6 3" xfId="25877"/>
    <cellStyle name="常规 9 3 2 7" xfId="4953"/>
    <cellStyle name="常规 9 3 2 7 2" xfId="10318"/>
    <cellStyle name="常规 9 3 2 7 2 2" xfId="18017"/>
    <cellStyle name="常规 9 3 2 7 2 2 2" xfId="36309"/>
    <cellStyle name="常规 9 3 2 7 2 3" xfId="29503"/>
    <cellStyle name="常规 9 3 2 7 3" xfId="25878"/>
    <cellStyle name="常规 9 3 2 8" xfId="10302"/>
    <cellStyle name="常规 9 3 2 8 2" xfId="18018"/>
    <cellStyle name="常规 9 3 2 8 2 2" xfId="36310"/>
    <cellStyle name="常规 9 3 2 8 3" xfId="29487"/>
    <cellStyle name="常规 9 3 2 9" xfId="25862"/>
    <cellStyle name="常规 9 3 3" xfId="4954"/>
    <cellStyle name="常规 9 3 3 2" xfId="4955"/>
    <cellStyle name="常规 9 3 3 2 2" xfId="4956"/>
    <cellStyle name="常规 9 3 3 2 2 2" xfId="10321"/>
    <cellStyle name="常规 9 3 3 2 2 2 2" xfId="18019"/>
    <cellStyle name="常规 9 3 3 2 2 2 2 2" xfId="36311"/>
    <cellStyle name="常规 9 3 3 2 2 2 3" xfId="29506"/>
    <cellStyle name="常规 9 3 3 2 2 3" xfId="25881"/>
    <cellStyle name="常规 9 3 3 2 3" xfId="4957"/>
    <cellStyle name="常规 9 3 3 2 3 2" xfId="10322"/>
    <cellStyle name="常规 9 3 3 2 3 2 2" xfId="18020"/>
    <cellStyle name="常规 9 3 3 2 3 2 2 2" xfId="36312"/>
    <cellStyle name="常规 9 3 3 2 3 2 3" xfId="29507"/>
    <cellStyle name="常规 9 3 3 2 3 3" xfId="25882"/>
    <cellStyle name="常规 9 3 3 2 4" xfId="4958"/>
    <cellStyle name="常规 9 3 3 2 4 2" xfId="10323"/>
    <cellStyle name="常规 9 3 3 2 4 2 2" xfId="18021"/>
    <cellStyle name="常规 9 3 3 2 4 2 2 2" xfId="36313"/>
    <cellStyle name="常规 9 3 3 2 4 2 3" xfId="29508"/>
    <cellStyle name="常规 9 3 3 2 4 3" xfId="25883"/>
    <cellStyle name="常规 9 3 3 2 5" xfId="10320"/>
    <cellStyle name="常规 9 3 3 2 5 2" xfId="18022"/>
    <cellStyle name="常规 9 3 3 2 5 2 2" xfId="36314"/>
    <cellStyle name="常规 9 3 3 2 5 3" xfId="29505"/>
    <cellStyle name="常规 9 3 3 2 6" xfId="11024"/>
    <cellStyle name="常规 9 3 3 2 6 2" xfId="18023"/>
    <cellStyle name="常规 9 3 3 2 6 2 2" xfId="36315"/>
    <cellStyle name="常规 9 3 3 2 6 3" xfId="22382"/>
    <cellStyle name="常规 9 3 3 2 6 4" xfId="30208"/>
    <cellStyle name="常规 9 3 3 2 7" xfId="18024"/>
    <cellStyle name="常规 9 3 3 2 7 2" xfId="22383"/>
    <cellStyle name="常规 9 3 3 2 7 3" xfId="36316"/>
    <cellStyle name="常规 9 3 3 2 8" xfId="25880"/>
    <cellStyle name="常规 9 3 3 3" xfId="4959"/>
    <cellStyle name="常规 9 3 3 3 2" xfId="10324"/>
    <cellStyle name="常规 9 3 3 3 2 2" xfId="18025"/>
    <cellStyle name="常规 9 3 3 3 2 2 2" xfId="36317"/>
    <cellStyle name="常规 9 3 3 3 2 3" xfId="29509"/>
    <cellStyle name="常规 9 3 3 3 3" xfId="25884"/>
    <cellStyle name="常规 9 3 3 4" xfId="4960"/>
    <cellStyle name="常规 9 3 3 4 2" xfId="10325"/>
    <cellStyle name="常规 9 3 3 4 2 2" xfId="18026"/>
    <cellStyle name="常规 9 3 3 4 2 2 2" xfId="36318"/>
    <cellStyle name="常规 9 3 3 4 2 3" xfId="29510"/>
    <cellStyle name="常规 9 3 3 4 3" xfId="25885"/>
    <cellStyle name="常规 9 3 3 5" xfId="10319"/>
    <cellStyle name="常规 9 3 3 5 2" xfId="18027"/>
    <cellStyle name="常规 9 3 3 5 2 2" xfId="36319"/>
    <cellStyle name="常规 9 3 3 5 3" xfId="29504"/>
    <cellStyle name="常规 9 3 3 6" xfId="11023"/>
    <cellStyle name="常规 9 3 3 6 2" xfId="18028"/>
    <cellStyle name="常规 9 3 3 6 2 2" xfId="36320"/>
    <cellStyle name="常规 9 3 3 6 3" xfId="22384"/>
    <cellStyle name="常规 9 3 3 6 4" xfId="30207"/>
    <cellStyle name="常规 9 3 3 7" xfId="18029"/>
    <cellStyle name="常规 9 3 3 7 2" xfId="22385"/>
    <cellStyle name="常规 9 3 3 7 3" xfId="36321"/>
    <cellStyle name="常规 9 3 3 8" xfId="18030"/>
    <cellStyle name="常规 9 3 3 8 2" xfId="22386"/>
    <cellStyle name="常规 9 3 3 8 3" xfId="36322"/>
    <cellStyle name="常规 9 3 3 9" xfId="25879"/>
    <cellStyle name="常规 9 3 4" xfId="4961"/>
    <cellStyle name="常规 9 3 4 2" xfId="4962"/>
    <cellStyle name="常规 9 3 4 2 2" xfId="4963"/>
    <cellStyle name="常规 9 3 4 2 2 2" xfId="10328"/>
    <cellStyle name="常规 9 3 4 2 2 2 2" xfId="18031"/>
    <cellStyle name="常规 9 3 4 2 2 2 2 2" xfId="36323"/>
    <cellStyle name="常规 9 3 4 2 2 2 3" xfId="29513"/>
    <cellStyle name="常规 9 3 4 2 2 3" xfId="25888"/>
    <cellStyle name="常规 9 3 4 2 3" xfId="4964"/>
    <cellStyle name="常规 9 3 4 2 3 2" xfId="10329"/>
    <cellStyle name="常规 9 3 4 2 3 2 2" xfId="18032"/>
    <cellStyle name="常规 9 3 4 2 3 2 2 2" xfId="36324"/>
    <cellStyle name="常规 9 3 4 2 3 2 3" xfId="29514"/>
    <cellStyle name="常规 9 3 4 2 3 3" xfId="25889"/>
    <cellStyle name="常规 9 3 4 2 4" xfId="4965"/>
    <cellStyle name="常规 9 3 4 2 4 2" xfId="10330"/>
    <cellStyle name="常规 9 3 4 2 4 2 2" xfId="18033"/>
    <cellStyle name="常规 9 3 4 2 4 2 2 2" xfId="36325"/>
    <cellStyle name="常规 9 3 4 2 4 2 3" xfId="29515"/>
    <cellStyle name="常规 9 3 4 2 4 3" xfId="25890"/>
    <cellStyle name="常规 9 3 4 2 5" xfId="10327"/>
    <cellStyle name="常规 9 3 4 2 5 2" xfId="18034"/>
    <cellStyle name="常规 9 3 4 2 5 2 2" xfId="36326"/>
    <cellStyle name="常规 9 3 4 2 5 3" xfId="29512"/>
    <cellStyle name="常规 9 3 4 2 6" xfId="11026"/>
    <cellStyle name="常规 9 3 4 2 6 2" xfId="18035"/>
    <cellStyle name="常规 9 3 4 2 6 2 2" xfId="36327"/>
    <cellStyle name="常规 9 3 4 2 6 3" xfId="22387"/>
    <cellStyle name="常规 9 3 4 2 6 4" xfId="30210"/>
    <cellStyle name="常规 9 3 4 2 7" xfId="18036"/>
    <cellStyle name="常规 9 3 4 2 7 2" xfId="22388"/>
    <cellStyle name="常规 9 3 4 2 7 3" xfId="36328"/>
    <cellStyle name="常规 9 3 4 2 8" xfId="25887"/>
    <cellStyle name="常规 9 3 4 3" xfId="4966"/>
    <cellStyle name="常规 9 3 4 3 2" xfId="10331"/>
    <cellStyle name="常规 9 3 4 3 2 2" xfId="18037"/>
    <cellStyle name="常规 9 3 4 3 2 2 2" xfId="36329"/>
    <cellStyle name="常规 9 3 4 3 2 3" xfId="29516"/>
    <cellStyle name="常规 9 3 4 3 3" xfId="25891"/>
    <cellStyle name="常规 9 3 4 4" xfId="4967"/>
    <cellStyle name="常规 9 3 4 4 2" xfId="10332"/>
    <cellStyle name="常规 9 3 4 4 2 2" xfId="18038"/>
    <cellStyle name="常规 9 3 4 4 2 2 2" xfId="36330"/>
    <cellStyle name="常规 9 3 4 4 2 3" xfId="29517"/>
    <cellStyle name="常规 9 3 4 4 3" xfId="25892"/>
    <cellStyle name="常规 9 3 4 5" xfId="10326"/>
    <cellStyle name="常规 9 3 4 5 2" xfId="18039"/>
    <cellStyle name="常规 9 3 4 5 2 2" xfId="36331"/>
    <cellStyle name="常规 9 3 4 5 3" xfId="29511"/>
    <cellStyle name="常规 9 3 4 6" xfId="11025"/>
    <cellStyle name="常规 9 3 4 6 2" xfId="18040"/>
    <cellStyle name="常规 9 3 4 6 2 2" xfId="36332"/>
    <cellStyle name="常规 9 3 4 6 3" xfId="22389"/>
    <cellStyle name="常规 9 3 4 6 4" xfId="30209"/>
    <cellStyle name="常规 9 3 4 7" xfId="18041"/>
    <cellStyle name="常规 9 3 4 7 2" xfId="22390"/>
    <cellStyle name="常规 9 3 4 7 3" xfId="36333"/>
    <cellStyle name="常规 9 3 4 8" xfId="18042"/>
    <cellStyle name="常规 9 3 4 8 2" xfId="22391"/>
    <cellStyle name="常规 9 3 4 8 3" xfId="36334"/>
    <cellStyle name="常规 9 3 4 9" xfId="25886"/>
    <cellStyle name="常规 9 3 5" xfId="4968"/>
    <cellStyle name="常规 9 3 5 2" xfId="4969"/>
    <cellStyle name="常规 9 3 5 2 2" xfId="4970"/>
    <cellStyle name="常规 9 3 5 2 2 2" xfId="10335"/>
    <cellStyle name="常规 9 3 5 2 2 2 2" xfId="18043"/>
    <cellStyle name="常规 9 3 5 2 2 2 2 2" xfId="36335"/>
    <cellStyle name="常规 9 3 5 2 2 2 3" xfId="29520"/>
    <cellStyle name="常规 9 3 5 2 2 3" xfId="25895"/>
    <cellStyle name="常规 9 3 5 2 3" xfId="4971"/>
    <cellStyle name="常规 9 3 5 2 3 2" xfId="10336"/>
    <cellStyle name="常规 9 3 5 2 3 2 2" xfId="18044"/>
    <cellStyle name="常规 9 3 5 2 3 2 2 2" xfId="36336"/>
    <cellStyle name="常规 9 3 5 2 3 2 3" xfId="29521"/>
    <cellStyle name="常规 9 3 5 2 3 3" xfId="25896"/>
    <cellStyle name="常规 9 3 5 2 4" xfId="4972"/>
    <cellStyle name="常规 9 3 5 2 4 2" xfId="10337"/>
    <cellStyle name="常规 9 3 5 2 4 2 2" xfId="18045"/>
    <cellStyle name="常规 9 3 5 2 4 2 2 2" xfId="36337"/>
    <cellStyle name="常规 9 3 5 2 4 2 3" xfId="29522"/>
    <cellStyle name="常规 9 3 5 2 4 3" xfId="25897"/>
    <cellStyle name="常规 9 3 5 2 5" xfId="10334"/>
    <cellStyle name="常规 9 3 5 2 5 2" xfId="18046"/>
    <cellStyle name="常规 9 3 5 2 5 2 2" xfId="36338"/>
    <cellStyle name="常规 9 3 5 2 5 3" xfId="29519"/>
    <cellStyle name="常规 9 3 5 2 6" xfId="11028"/>
    <cellStyle name="常规 9 3 5 2 6 2" xfId="18047"/>
    <cellStyle name="常规 9 3 5 2 6 2 2" xfId="36339"/>
    <cellStyle name="常规 9 3 5 2 6 3" xfId="22392"/>
    <cellStyle name="常规 9 3 5 2 6 4" xfId="30212"/>
    <cellStyle name="常规 9 3 5 2 7" xfId="18048"/>
    <cellStyle name="常规 9 3 5 2 7 2" xfId="22393"/>
    <cellStyle name="常规 9 3 5 2 7 3" xfId="36340"/>
    <cellStyle name="常规 9 3 5 2 8" xfId="25894"/>
    <cellStyle name="常规 9 3 5 3" xfId="4973"/>
    <cellStyle name="常规 9 3 5 3 2" xfId="10338"/>
    <cellStyle name="常规 9 3 5 3 2 2" xfId="18049"/>
    <cellStyle name="常规 9 3 5 3 2 2 2" xfId="36341"/>
    <cellStyle name="常规 9 3 5 3 2 3" xfId="29523"/>
    <cellStyle name="常规 9 3 5 3 3" xfId="25898"/>
    <cellStyle name="常规 9 3 5 4" xfId="4974"/>
    <cellStyle name="常规 9 3 5 4 2" xfId="10339"/>
    <cellStyle name="常规 9 3 5 4 2 2" xfId="18050"/>
    <cellStyle name="常规 9 3 5 4 2 2 2" xfId="36342"/>
    <cellStyle name="常规 9 3 5 4 2 3" xfId="29524"/>
    <cellStyle name="常规 9 3 5 4 3" xfId="25899"/>
    <cellStyle name="常规 9 3 5 5" xfId="10333"/>
    <cellStyle name="常规 9 3 5 5 2" xfId="18051"/>
    <cellStyle name="常规 9 3 5 5 2 2" xfId="36343"/>
    <cellStyle name="常规 9 3 5 5 3" xfId="29518"/>
    <cellStyle name="常规 9 3 5 6" xfId="11027"/>
    <cellStyle name="常规 9 3 5 6 2" xfId="18052"/>
    <cellStyle name="常规 9 3 5 6 2 2" xfId="36344"/>
    <cellStyle name="常规 9 3 5 6 3" xfId="22394"/>
    <cellStyle name="常规 9 3 5 6 4" xfId="30211"/>
    <cellStyle name="常规 9 3 5 7" xfId="18053"/>
    <cellStyle name="常规 9 3 5 7 2" xfId="22395"/>
    <cellStyle name="常规 9 3 5 7 3" xfId="36345"/>
    <cellStyle name="常规 9 3 5 8" xfId="18054"/>
    <cellStyle name="常规 9 3 5 8 2" xfId="22396"/>
    <cellStyle name="常规 9 3 5 8 3" xfId="36346"/>
    <cellStyle name="常规 9 3 5 9" xfId="25893"/>
    <cellStyle name="常规 9 3 6" xfId="4975"/>
    <cellStyle name="常规 9 3 6 2" xfId="4976"/>
    <cellStyle name="常规 9 3 6 2 2" xfId="4977"/>
    <cellStyle name="常规 9 3 6 2 2 2" xfId="10342"/>
    <cellStyle name="常规 9 3 6 2 2 2 2" xfId="18055"/>
    <cellStyle name="常规 9 3 6 2 2 2 2 2" xfId="36347"/>
    <cellStyle name="常规 9 3 6 2 2 2 3" xfId="29527"/>
    <cellStyle name="常规 9 3 6 2 2 3" xfId="25902"/>
    <cellStyle name="常规 9 3 6 2 3" xfId="4978"/>
    <cellStyle name="常规 9 3 6 2 3 2" xfId="10343"/>
    <cellStyle name="常规 9 3 6 2 3 2 2" xfId="18056"/>
    <cellStyle name="常规 9 3 6 2 3 2 2 2" xfId="36348"/>
    <cellStyle name="常规 9 3 6 2 3 2 3" xfId="29528"/>
    <cellStyle name="常规 9 3 6 2 3 3" xfId="25903"/>
    <cellStyle name="常规 9 3 6 2 4" xfId="4979"/>
    <cellStyle name="常规 9 3 6 2 4 2" xfId="10344"/>
    <cellStyle name="常规 9 3 6 2 4 2 2" xfId="18057"/>
    <cellStyle name="常规 9 3 6 2 4 2 2 2" xfId="36349"/>
    <cellStyle name="常规 9 3 6 2 4 2 3" xfId="29529"/>
    <cellStyle name="常规 9 3 6 2 4 3" xfId="25904"/>
    <cellStyle name="常规 9 3 6 2 5" xfId="10341"/>
    <cellStyle name="常规 9 3 6 2 5 2" xfId="18058"/>
    <cellStyle name="常规 9 3 6 2 5 2 2" xfId="36350"/>
    <cellStyle name="常规 9 3 6 2 5 3" xfId="29526"/>
    <cellStyle name="常规 9 3 6 2 6" xfId="11030"/>
    <cellStyle name="常规 9 3 6 2 6 2" xfId="18059"/>
    <cellStyle name="常规 9 3 6 2 6 2 2" xfId="36351"/>
    <cellStyle name="常规 9 3 6 2 6 3" xfId="22397"/>
    <cellStyle name="常规 9 3 6 2 6 4" xfId="30214"/>
    <cellStyle name="常规 9 3 6 2 7" xfId="18060"/>
    <cellStyle name="常规 9 3 6 2 7 2" xfId="22398"/>
    <cellStyle name="常规 9 3 6 2 7 3" xfId="36352"/>
    <cellStyle name="常规 9 3 6 2 8" xfId="25901"/>
    <cellStyle name="常规 9 3 6 3" xfId="4980"/>
    <cellStyle name="常规 9 3 6 3 2" xfId="10345"/>
    <cellStyle name="常规 9 3 6 3 2 2" xfId="18061"/>
    <cellStyle name="常规 9 3 6 3 2 2 2" xfId="36353"/>
    <cellStyle name="常规 9 3 6 3 2 3" xfId="29530"/>
    <cellStyle name="常规 9 3 6 3 3" xfId="25905"/>
    <cellStyle name="常规 9 3 6 4" xfId="4981"/>
    <cellStyle name="常规 9 3 6 4 2" xfId="10346"/>
    <cellStyle name="常规 9 3 6 4 2 2" xfId="18062"/>
    <cellStyle name="常规 9 3 6 4 2 2 2" xfId="36354"/>
    <cellStyle name="常规 9 3 6 4 2 3" xfId="29531"/>
    <cellStyle name="常规 9 3 6 4 3" xfId="25906"/>
    <cellStyle name="常规 9 3 6 5" xfId="10340"/>
    <cellStyle name="常规 9 3 6 5 2" xfId="18063"/>
    <cellStyle name="常规 9 3 6 5 2 2" xfId="36355"/>
    <cellStyle name="常规 9 3 6 5 3" xfId="29525"/>
    <cellStyle name="常规 9 3 6 6" xfId="11029"/>
    <cellStyle name="常规 9 3 6 6 2" xfId="18064"/>
    <cellStyle name="常规 9 3 6 6 2 2" xfId="36356"/>
    <cellStyle name="常规 9 3 6 6 3" xfId="22399"/>
    <cellStyle name="常规 9 3 6 6 4" xfId="30213"/>
    <cellStyle name="常规 9 3 6 7" xfId="18065"/>
    <cellStyle name="常规 9 3 6 7 2" xfId="22400"/>
    <cellStyle name="常规 9 3 6 7 3" xfId="36357"/>
    <cellStyle name="常规 9 3 6 8" xfId="18066"/>
    <cellStyle name="常规 9 3 6 8 2" xfId="22401"/>
    <cellStyle name="常规 9 3 6 8 3" xfId="36358"/>
    <cellStyle name="常规 9 3 6 9" xfId="25900"/>
    <cellStyle name="常规 9 3 7" xfId="4982"/>
    <cellStyle name="常规 9 3 7 2" xfId="4983"/>
    <cellStyle name="常规 9 3 7 2 2" xfId="10348"/>
    <cellStyle name="常规 9 3 7 2 2 2" xfId="18067"/>
    <cellStyle name="常规 9 3 7 2 2 2 2" xfId="36359"/>
    <cellStyle name="常规 9 3 7 2 2 3" xfId="29533"/>
    <cellStyle name="常规 9 3 7 2 3" xfId="25908"/>
    <cellStyle name="常规 9 3 7 3" xfId="4984"/>
    <cellStyle name="常规 9 3 7 3 2" xfId="10349"/>
    <cellStyle name="常规 9 3 7 3 2 2" xfId="18068"/>
    <cellStyle name="常规 9 3 7 3 2 2 2" xfId="36360"/>
    <cellStyle name="常规 9 3 7 3 2 3" xfId="29534"/>
    <cellStyle name="常规 9 3 7 3 3" xfId="25909"/>
    <cellStyle name="常规 9 3 7 4" xfId="4985"/>
    <cellStyle name="常规 9 3 7 4 2" xfId="10350"/>
    <cellStyle name="常规 9 3 7 4 2 2" xfId="18069"/>
    <cellStyle name="常规 9 3 7 4 2 2 2" xfId="36361"/>
    <cellStyle name="常规 9 3 7 4 2 3" xfId="29535"/>
    <cellStyle name="常规 9 3 7 4 3" xfId="25910"/>
    <cellStyle name="常规 9 3 7 5" xfId="10347"/>
    <cellStyle name="常规 9 3 7 5 2" xfId="18070"/>
    <cellStyle name="常规 9 3 7 5 2 2" xfId="36362"/>
    <cellStyle name="常规 9 3 7 5 3" xfId="29532"/>
    <cellStyle name="常规 9 3 7 6" xfId="11031"/>
    <cellStyle name="常规 9 3 7 6 2" xfId="18071"/>
    <cellStyle name="常规 9 3 7 6 2 2" xfId="36363"/>
    <cellStyle name="常规 9 3 7 6 3" xfId="22402"/>
    <cellStyle name="常规 9 3 7 6 4" xfId="30215"/>
    <cellStyle name="常规 9 3 7 7" xfId="18072"/>
    <cellStyle name="常规 9 3 7 7 2" xfId="22403"/>
    <cellStyle name="常规 9 3 7 7 3" xfId="36364"/>
    <cellStyle name="常规 9 3 7 8" xfId="25907"/>
    <cellStyle name="常规 9 3 8" xfId="4986"/>
    <cellStyle name="常规 9 3 8 2" xfId="10351"/>
    <cellStyle name="常规 9 3 8 2 2" xfId="18073"/>
    <cellStyle name="常规 9 3 8 2 2 2" xfId="36365"/>
    <cellStyle name="常规 9 3 8 2 3" xfId="29536"/>
    <cellStyle name="常规 9 3 8 3" xfId="25911"/>
    <cellStyle name="常规 9 3 9" xfId="4987"/>
    <cellStyle name="常规 9 3 9 2" xfId="10352"/>
    <cellStyle name="常规 9 3 9 2 2" xfId="18074"/>
    <cellStyle name="常规 9 3 9 2 2 2" xfId="36366"/>
    <cellStyle name="常规 9 3 9 2 3" xfId="29537"/>
    <cellStyle name="常规 9 3 9 3" xfId="25912"/>
    <cellStyle name="常规 9 4" xfId="4988"/>
    <cellStyle name="常规 9 4 10" xfId="18075"/>
    <cellStyle name="常规 9 4 10 2" xfId="22404"/>
    <cellStyle name="常规 9 4 10 3" xfId="36367"/>
    <cellStyle name="常规 9 4 11" xfId="18076"/>
    <cellStyle name="常规 9 4 11 2" xfId="22405"/>
    <cellStyle name="常规 9 4 11 3" xfId="36368"/>
    <cellStyle name="常规 9 4 12" xfId="25913"/>
    <cellStyle name="常规 9 4 2" xfId="4989"/>
    <cellStyle name="常规 9 4 2 2" xfId="4990"/>
    <cellStyle name="常规 9 4 2 2 2" xfId="4991"/>
    <cellStyle name="常规 9 4 2 2 2 2" xfId="10356"/>
    <cellStyle name="常规 9 4 2 2 2 2 2" xfId="18077"/>
    <cellStyle name="常规 9 4 2 2 2 2 2 2" xfId="36369"/>
    <cellStyle name="常规 9 4 2 2 2 2 3" xfId="29541"/>
    <cellStyle name="常规 9 4 2 2 2 3" xfId="25916"/>
    <cellStyle name="常规 9 4 2 2 3" xfId="4992"/>
    <cellStyle name="常规 9 4 2 2 3 2" xfId="10357"/>
    <cellStyle name="常规 9 4 2 2 3 2 2" xfId="18078"/>
    <cellStyle name="常规 9 4 2 2 3 2 2 2" xfId="36370"/>
    <cellStyle name="常规 9 4 2 2 3 2 3" xfId="29542"/>
    <cellStyle name="常规 9 4 2 2 3 3" xfId="25917"/>
    <cellStyle name="常规 9 4 2 2 4" xfId="4993"/>
    <cellStyle name="常规 9 4 2 2 4 2" xfId="10358"/>
    <cellStyle name="常规 9 4 2 2 4 2 2" xfId="18079"/>
    <cellStyle name="常规 9 4 2 2 4 2 2 2" xfId="36371"/>
    <cellStyle name="常规 9 4 2 2 4 2 3" xfId="29543"/>
    <cellStyle name="常规 9 4 2 2 4 3" xfId="25918"/>
    <cellStyle name="常规 9 4 2 2 5" xfId="10355"/>
    <cellStyle name="常规 9 4 2 2 5 2" xfId="18080"/>
    <cellStyle name="常规 9 4 2 2 5 2 2" xfId="36372"/>
    <cellStyle name="常规 9 4 2 2 5 3" xfId="29540"/>
    <cellStyle name="常规 9 4 2 2 6" xfId="11034"/>
    <cellStyle name="常规 9 4 2 2 6 2" xfId="18081"/>
    <cellStyle name="常规 9 4 2 2 6 2 2" xfId="36373"/>
    <cellStyle name="常规 9 4 2 2 6 3" xfId="22406"/>
    <cellStyle name="常规 9 4 2 2 6 4" xfId="30218"/>
    <cellStyle name="常规 9 4 2 2 7" xfId="18082"/>
    <cellStyle name="常规 9 4 2 2 7 2" xfId="22407"/>
    <cellStyle name="常规 9 4 2 2 7 3" xfId="36374"/>
    <cellStyle name="常规 9 4 2 2 8" xfId="25915"/>
    <cellStyle name="常规 9 4 2 3" xfId="4994"/>
    <cellStyle name="常规 9 4 2 3 2" xfId="10359"/>
    <cellStyle name="常规 9 4 2 3 2 2" xfId="18083"/>
    <cellStyle name="常规 9 4 2 3 2 2 2" xfId="36375"/>
    <cellStyle name="常规 9 4 2 3 2 3" xfId="29544"/>
    <cellStyle name="常规 9 4 2 3 3" xfId="25919"/>
    <cellStyle name="常规 9 4 2 4" xfId="4995"/>
    <cellStyle name="常规 9 4 2 4 2" xfId="10360"/>
    <cellStyle name="常规 9 4 2 4 2 2" xfId="18084"/>
    <cellStyle name="常规 9 4 2 4 2 2 2" xfId="36376"/>
    <cellStyle name="常规 9 4 2 4 2 3" xfId="29545"/>
    <cellStyle name="常规 9 4 2 4 3" xfId="25920"/>
    <cellStyle name="常规 9 4 2 5" xfId="10354"/>
    <cellStyle name="常规 9 4 2 5 2" xfId="18085"/>
    <cellStyle name="常规 9 4 2 5 2 2" xfId="36377"/>
    <cellStyle name="常规 9 4 2 5 3" xfId="29539"/>
    <cellStyle name="常规 9 4 2 6" xfId="11033"/>
    <cellStyle name="常规 9 4 2 6 2" xfId="18086"/>
    <cellStyle name="常规 9 4 2 6 2 2" xfId="36378"/>
    <cellStyle name="常规 9 4 2 6 3" xfId="22408"/>
    <cellStyle name="常规 9 4 2 6 4" xfId="30217"/>
    <cellStyle name="常规 9 4 2 7" xfId="18087"/>
    <cellStyle name="常规 9 4 2 7 2" xfId="22409"/>
    <cellStyle name="常规 9 4 2 7 3" xfId="36379"/>
    <cellStyle name="常规 9 4 2 8" xfId="18088"/>
    <cellStyle name="常规 9 4 2 8 2" xfId="22410"/>
    <cellStyle name="常规 9 4 2 8 3" xfId="36380"/>
    <cellStyle name="常规 9 4 2 9" xfId="25914"/>
    <cellStyle name="常规 9 4 3" xfId="4996"/>
    <cellStyle name="常规 9 4 3 2" xfId="4997"/>
    <cellStyle name="常规 9 4 3 2 2" xfId="4998"/>
    <cellStyle name="常规 9 4 3 2 2 2" xfId="10363"/>
    <cellStyle name="常规 9 4 3 2 2 2 2" xfId="18089"/>
    <cellStyle name="常规 9 4 3 2 2 2 2 2" xfId="36381"/>
    <cellStyle name="常规 9 4 3 2 2 2 3" xfId="29548"/>
    <cellStyle name="常规 9 4 3 2 2 3" xfId="25923"/>
    <cellStyle name="常规 9 4 3 2 3" xfId="4999"/>
    <cellStyle name="常规 9 4 3 2 3 2" xfId="10364"/>
    <cellStyle name="常规 9 4 3 2 3 2 2" xfId="18090"/>
    <cellStyle name="常规 9 4 3 2 3 2 2 2" xfId="36382"/>
    <cellStyle name="常规 9 4 3 2 3 2 3" xfId="29549"/>
    <cellStyle name="常规 9 4 3 2 3 3" xfId="25924"/>
    <cellStyle name="常规 9 4 3 2 4" xfId="5000"/>
    <cellStyle name="常规 9 4 3 2 4 2" xfId="10365"/>
    <cellStyle name="常规 9 4 3 2 4 2 2" xfId="18091"/>
    <cellStyle name="常规 9 4 3 2 4 2 2 2" xfId="36383"/>
    <cellStyle name="常规 9 4 3 2 4 2 3" xfId="29550"/>
    <cellStyle name="常规 9 4 3 2 4 3" xfId="25925"/>
    <cellStyle name="常规 9 4 3 2 5" xfId="10362"/>
    <cellStyle name="常规 9 4 3 2 5 2" xfId="18092"/>
    <cellStyle name="常规 9 4 3 2 5 2 2" xfId="36384"/>
    <cellStyle name="常规 9 4 3 2 5 3" xfId="29547"/>
    <cellStyle name="常规 9 4 3 2 6" xfId="11036"/>
    <cellStyle name="常规 9 4 3 2 6 2" xfId="18093"/>
    <cellStyle name="常规 9 4 3 2 6 2 2" xfId="36385"/>
    <cellStyle name="常规 9 4 3 2 6 3" xfId="22411"/>
    <cellStyle name="常规 9 4 3 2 6 4" xfId="30220"/>
    <cellStyle name="常规 9 4 3 2 7" xfId="18094"/>
    <cellStyle name="常规 9 4 3 2 7 2" xfId="22412"/>
    <cellStyle name="常规 9 4 3 2 7 3" xfId="36386"/>
    <cellStyle name="常规 9 4 3 2 8" xfId="25922"/>
    <cellStyle name="常规 9 4 3 3" xfId="5001"/>
    <cellStyle name="常规 9 4 3 3 2" xfId="10366"/>
    <cellStyle name="常规 9 4 3 3 2 2" xfId="18095"/>
    <cellStyle name="常规 9 4 3 3 2 2 2" xfId="36387"/>
    <cellStyle name="常规 9 4 3 3 2 3" xfId="29551"/>
    <cellStyle name="常规 9 4 3 3 3" xfId="25926"/>
    <cellStyle name="常规 9 4 3 4" xfId="5002"/>
    <cellStyle name="常规 9 4 3 4 2" xfId="10367"/>
    <cellStyle name="常规 9 4 3 4 2 2" xfId="18096"/>
    <cellStyle name="常规 9 4 3 4 2 2 2" xfId="36388"/>
    <cellStyle name="常规 9 4 3 4 2 3" xfId="29552"/>
    <cellStyle name="常规 9 4 3 4 3" xfId="25927"/>
    <cellStyle name="常规 9 4 3 5" xfId="10361"/>
    <cellStyle name="常规 9 4 3 5 2" xfId="18097"/>
    <cellStyle name="常规 9 4 3 5 2 2" xfId="36389"/>
    <cellStyle name="常规 9 4 3 5 3" xfId="29546"/>
    <cellStyle name="常规 9 4 3 6" xfId="11035"/>
    <cellStyle name="常规 9 4 3 6 2" xfId="18098"/>
    <cellStyle name="常规 9 4 3 6 2 2" xfId="36390"/>
    <cellStyle name="常规 9 4 3 6 3" xfId="22413"/>
    <cellStyle name="常规 9 4 3 6 4" xfId="30219"/>
    <cellStyle name="常规 9 4 3 7" xfId="18099"/>
    <cellStyle name="常规 9 4 3 7 2" xfId="22414"/>
    <cellStyle name="常规 9 4 3 7 3" xfId="36391"/>
    <cellStyle name="常规 9 4 3 8" xfId="18100"/>
    <cellStyle name="常规 9 4 3 8 2" xfId="22415"/>
    <cellStyle name="常规 9 4 3 8 3" xfId="36392"/>
    <cellStyle name="常规 9 4 3 9" xfId="25921"/>
    <cellStyle name="常规 9 4 4" xfId="5003"/>
    <cellStyle name="常规 9 4 4 2" xfId="5004"/>
    <cellStyle name="常规 9 4 4 2 2" xfId="5005"/>
    <cellStyle name="常规 9 4 4 2 2 2" xfId="10370"/>
    <cellStyle name="常规 9 4 4 2 2 2 2" xfId="18101"/>
    <cellStyle name="常规 9 4 4 2 2 2 2 2" xfId="36393"/>
    <cellStyle name="常规 9 4 4 2 2 2 3" xfId="29555"/>
    <cellStyle name="常规 9 4 4 2 2 3" xfId="25930"/>
    <cellStyle name="常规 9 4 4 2 3" xfId="5006"/>
    <cellStyle name="常规 9 4 4 2 3 2" xfId="10371"/>
    <cellStyle name="常规 9 4 4 2 3 2 2" xfId="18102"/>
    <cellStyle name="常规 9 4 4 2 3 2 2 2" xfId="36394"/>
    <cellStyle name="常规 9 4 4 2 3 2 3" xfId="29556"/>
    <cellStyle name="常规 9 4 4 2 3 3" xfId="25931"/>
    <cellStyle name="常规 9 4 4 2 4" xfId="5007"/>
    <cellStyle name="常规 9 4 4 2 4 2" xfId="10372"/>
    <cellStyle name="常规 9 4 4 2 4 2 2" xfId="18103"/>
    <cellStyle name="常规 9 4 4 2 4 2 2 2" xfId="36395"/>
    <cellStyle name="常规 9 4 4 2 4 2 3" xfId="29557"/>
    <cellStyle name="常规 9 4 4 2 4 3" xfId="25932"/>
    <cellStyle name="常规 9 4 4 2 5" xfId="10369"/>
    <cellStyle name="常规 9 4 4 2 5 2" xfId="18104"/>
    <cellStyle name="常规 9 4 4 2 5 2 2" xfId="36396"/>
    <cellStyle name="常规 9 4 4 2 5 3" xfId="29554"/>
    <cellStyle name="常规 9 4 4 2 6" xfId="11038"/>
    <cellStyle name="常规 9 4 4 2 6 2" xfId="18105"/>
    <cellStyle name="常规 9 4 4 2 6 2 2" xfId="36397"/>
    <cellStyle name="常规 9 4 4 2 6 3" xfId="22416"/>
    <cellStyle name="常规 9 4 4 2 6 4" xfId="30222"/>
    <cellStyle name="常规 9 4 4 2 7" xfId="18106"/>
    <cellStyle name="常规 9 4 4 2 7 2" xfId="22417"/>
    <cellStyle name="常规 9 4 4 2 7 3" xfId="36398"/>
    <cellStyle name="常规 9 4 4 2 8" xfId="25929"/>
    <cellStyle name="常规 9 4 4 3" xfId="5008"/>
    <cellStyle name="常规 9 4 4 3 2" xfId="10373"/>
    <cellStyle name="常规 9 4 4 3 2 2" xfId="18107"/>
    <cellStyle name="常规 9 4 4 3 2 2 2" xfId="36399"/>
    <cellStyle name="常规 9 4 4 3 2 3" xfId="29558"/>
    <cellStyle name="常规 9 4 4 3 3" xfId="25933"/>
    <cellStyle name="常规 9 4 4 4" xfId="5009"/>
    <cellStyle name="常规 9 4 4 4 2" xfId="10374"/>
    <cellStyle name="常规 9 4 4 4 2 2" xfId="18108"/>
    <cellStyle name="常规 9 4 4 4 2 2 2" xfId="36400"/>
    <cellStyle name="常规 9 4 4 4 2 3" xfId="29559"/>
    <cellStyle name="常规 9 4 4 4 3" xfId="25934"/>
    <cellStyle name="常规 9 4 4 5" xfId="10368"/>
    <cellStyle name="常规 9 4 4 5 2" xfId="18109"/>
    <cellStyle name="常规 9 4 4 5 2 2" xfId="36401"/>
    <cellStyle name="常规 9 4 4 5 3" xfId="29553"/>
    <cellStyle name="常规 9 4 4 6" xfId="11037"/>
    <cellStyle name="常规 9 4 4 6 2" xfId="18110"/>
    <cellStyle name="常规 9 4 4 6 2 2" xfId="36402"/>
    <cellStyle name="常规 9 4 4 6 3" xfId="22418"/>
    <cellStyle name="常规 9 4 4 6 4" xfId="30221"/>
    <cellStyle name="常规 9 4 4 7" xfId="18111"/>
    <cellStyle name="常规 9 4 4 7 2" xfId="22419"/>
    <cellStyle name="常规 9 4 4 7 3" xfId="36403"/>
    <cellStyle name="常规 9 4 4 8" xfId="18112"/>
    <cellStyle name="常规 9 4 4 8 2" xfId="22420"/>
    <cellStyle name="常规 9 4 4 8 3" xfId="36404"/>
    <cellStyle name="常规 9 4 4 9" xfId="25928"/>
    <cellStyle name="常规 9 4 5" xfId="5010"/>
    <cellStyle name="常规 9 4 5 2" xfId="5011"/>
    <cellStyle name="常规 9 4 5 2 2" xfId="10376"/>
    <cellStyle name="常规 9 4 5 2 2 2" xfId="18113"/>
    <cellStyle name="常规 9 4 5 2 2 2 2" xfId="36405"/>
    <cellStyle name="常规 9 4 5 2 2 3" xfId="29561"/>
    <cellStyle name="常规 9 4 5 2 3" xfId="25936"/>
    <cellStyle name="常规 9 4 5 3" xfId="5012"/>
    <cellStyle name="常规 9 4 5 3 2" xfId="10377"/>
    <cellStyle name="常规 9 4 5 3 2 2" xfId="18114"/>
    <cellStyle name="常规 9 4 5 3 2 2 2" xfId="36406"/>
    <cellStyle name="常规 9 4 5 3 2 3" xfId="29562"/>
    <cellStyle name="常规 9 4 5 3 3" xfId="25937"/>
    <cellStyle name="常规 9 4 5 4" xfId="5013"/>
    <cellStyle name="常规 9 4 5 4 2" xfId="10378"/>
    <cellStyle name="常规 9 4 5 4 2 2" xfId="18115"/>
    <cellStyle name="常规 9 4 5 4 2 2 2" xfId="36407"/>
    <cellStyle name="常规 9 4 5 4 2 3" xfId="29563"/>
    <cellStyle name="常规 9 4 5 4 3" xfId="25938"/>
    <cellStyle name="常规 9 4 5 5" xfId="10375"/>
    <cellStyle name="常规 9 4 5 5 2" xfId="18116"/>
    <cellStyle name="常规 9 4 5 5 2 2" xfId="36408"/>
    <cellStyle name="常规 9 4 5 5 3" xfId="29560"/>
    <cellStyle name="常规 9 4 5 6" xfId="11039"/>
    <cellStyle name="常规 9 4 5 6 2" xfId="18117"/>
    <cellStyle name="常规 9 4 5 6 2 2" xfId="36409"/>
    <cellStyle name="常规 9 4 5 6 3" xfId="22421"/>
    <cellStyle name="常规 9 4 5 6 4" xfId="30223"/>
    <cellStyle name="常规 9 4 5 7" xfId="18118"/>
    <cellStyle name="常规 9 4 5 7 2" xfId="22422"/>
    <cellStyle name="常规 9 4 5 7 3" xfId="36410"/>
    <cellStyle name="常规 9 4 5 8" xfId="25935"/>
    <cellStyle name="常规 9 4 6" xfId="5014"/>
    <cellStyle name="常规 9 4 6 2" xfId="10379"/>
    <cellStyle name="常规 9 4 6 2 2" xfId="18119"/>
    <cellStyle name="常规 9 4 6 2 2 2" xfId="36411"/>
    <cellStyle name="常规 9 4 6 2 3" xfId="29564"/>
    <cellStyle name="常规 9 4 6 3" xfId="25939"/>
    <cellStyle name="常规 9 4 7" xfId="5015"/>
    <cellStyle name="常规 9 4 7 2" xfId="10380"/>
    <cellStyle name="常规 9 4 7 2 2" xfId="18120"/>
    <cellStyle name="常规 9 4 7 2 2 2" xfId="36412"/>
    <cellStyle name="常规 9 4 7 2 3" xfId="29565"/>
    <cellStyle name="常规 9 4 7 3" xfId="25940"/>
    <cellStyle name="常规 9 4 8" xfId="10353"/>
    <cellStyle name="常规 9 4 8 2" xfId="18121"/>
    <cellStyle name="常规 9 4 8 2 2" xfId="36413"/>
    <cellStyle name="常规 9 4 8 3" xfId="29538"/>
    <cellStyle name="常规 9 4 9" xfId="11032"/>
    <cellStyle name="常规 9 4 9 2" xfId="18122"/>
    <cellStyle name="常规 9 4 9 2 2" xfId="36414"/>
    <cellStyle name="常规 9 4 9 3" xfId="22423"/>
    <cellStyle name="常规 9 4 9 4" xfId="30216"/>
    <cellStyle name="常规 9 5" xfId="5016"/>
    <cellStyle name="常规 9 5 10" xfId="18123"/>
    <cellStyle name="常规 9 5 10 2" xfId="22424"/>
    <cellStyle name="常规 9 5 10 3" xfId="36415"/>
    <cellStyle name="常规 9 5 11" xfId="18124"/>
    <cellStyle name="常规 9 5 11 2" xfId="22425"/>
    <cellStyle name="常规 9 5 11 3" xfId="36416"/>
    <cellStyle name="常规 9 5 12" xfId="25941"/>
    <cellStyle name="常规 9 5 2" xfId="5017"/>
    <cellStyle name="常规 9 5 2 2" xfId="5018"/>
    <cellStyle name="常规 9 5 2 2 2" xfId="5019"/>
    <cellStyle name="常规 9 5 2 2 2 2" xfId="10384"/>
    <cellStyle name="常规 9 5 2 2 2 2 2" xfId="18125"/>
    <cellStyle name="常规 9 5 2 2 2 2 2 2" xfId="36417"/>
    <cellStyle name="常规 9 5 2 2 2 2 3" xfId="29569"/>
    <cellStyle name="常规 9 5 2 2 2 3" xfId="25944"/>
    <cellStyle name="常规 9 5 2 2 3" xfId="5020"/>
    <cellStyle name="常规 9 5 2 2 3 2" xfId="10385"/>
    <cellStyle name="常规 9 5 2 2 3 2 2" xfId="18126"/>
    <cellStyle name="常规 9 5 2 2 3 2 2 2" xfId="36418"/>
    <cellStyle name="常规 9 5 2 2 3 2 3" xfId="29570"/>
    <cellStyle name="常规 9 5 2 2 3 3" xfId="25945"/>
    <cellStyle name="常规 9 5 2 2 4" xfId="5021"/>
    <cellStyle name="常规 9 5 2 2 4 2" xfId="10386"/>
    <cellStyle name="常规 9 5 2 2 4 2 2" xfId="18127"/>
    <cellStyle name="常规 9 5 2 2 4 2 2 2" xfId="36419"/>
    <cellStyle name="常规 9 5 2 2 4 2 3" xfId="29571"/>
    <cellStyle name="常规 9 5 2 2 4 3" xfId="25946"/>
    <cellStyle name="常规 9 5 2 2 5" xfId="10383"/>
    <cellStyle name="常规 9 5 2 2 5 2" xfId="18128"/>
    <cellStyle name="常规 9 5 2 2 5 2 2" xfId="36420"/>
    <cellStyle name="常规 9 5 2 2 5 3" xfId="29568"/>
    <cellStyle name="常规 9 5 2 2 6" xfId="11042"/>
    <cellStyle name="常规 9 5 2 2 6 2" xfId="18129"/>
    <cellStyle name="常规 9 5 2 2 6 2 2" xfId="36421"/>
    <cellStyle name="常规 9 5 2 2 6 3" xfId="22426"/>
    <cellStyle name="常规 9 5 2 2 6 4" xfId="30226"/>
    <cellStyle name="常规 9 5 2 2 7" xfId="18130"/>
    <cellStyle name="常规 9 5 2 2 7 2" xfId="22427"/>
    <cellStyle name="常规 9 5 2 2 7 3" xfId="36422"/>
    <cellStyle name="常规 9 5 2 2 8" xfId="25943"/>
    <cellStyle name="常规 9 5 2 3" xfId="5022"/>
    <cellStyle name="常规 9 5 2 3 2" xfId="10387"/>
    <cellStyle name="常规 9 5 2 3 2 2" xfId="18131"/>
    <cellStyle name="常规 9 5 2 3 2 2 2" xfId="36423"/>
    <cellStyle name="常规 9 5 2 3 2 3" xfId="29572"/>
    <cellStyle name="常规 9 5 2 3 3" xfId="25947"/>
    <cellStyle name="常规 9 5 2 4" xfId="5023"/>
    <cellStyle name="常规 9 5 2 4 2" xfId="10388"/>
    <cellStyle name="常规 9 5 2 4 2 2" xfId="18132"/>
    <cellStyle name="常规 9 5 2 4 2 2 2" xfId="36424"/>
    <cellStyle name="常规 9 5 2 4 2 3" xfId="29573"/>
    <cellStyle name="常规 9 5 2 4 3" xfId="25948"/>
    <cellStyle name="常规 9 5 2 5" xfId="10382"/>
    <cellStyle name="常规 9 5 2 5 2" xfId="18133"/>
    <cellStyle name="常规 9 5 2 5 2 2" xfId="36425"/>
    <cellStyle name="常规 9 5 2 5 3" xfId="29567"/>
    <cellStyle name="常规 9 5 2 6" xfId="11041"/>
    <cellStyle name="常规 9 5 2 6 2" xfId="18134"/>
    <cellStyle name="常规 9 5 2 6 2 2" xfId="36426"/>
    <cellStyle name="常规 9 5 2 6 3" xfId="22428"/>
    <cellStyle name="常规 9 5 2 6 4" xfId="30225"/>
    <cellStyle name="常规 9 5 2 7" xfId="18135"/>
    <cellStyle name="常规 9 5 2 7 2" xfId="22429"/>
    <cellStyle name="常规 9 5 2 7 3" xfId="36427"/>
    <cellStyle name="常规 9 5 2 8" xfId="18136"/>
    <cellStyle name="常规 9 5 2 8 2" xfId="22430"/>
    <cellStyle name="常规 9 5 2 8 3" xfId="36428"/>
    <cellStyle name="常规 9 5 2 9" xfId="25942"/>
    <cellStyle name="常规 9 5 3" xfId="5024"/>
    <cellStyle name="常规 9 5 3 2" xfId="5025"/>
    <cellStyle name="常规 9 5 3 2 2" xfId="5026"/>
    <cellStyle name="常规 9 5 3 2 2 2" xfId="10391"/>
    <cellStyle name="常规 9 5 3 2 2 2 2" xfId="18137"/>
    <cellStyle name="常规 9 5 3 2 2 2 2 2" xfId="36429"/>
    <cellStyle name="常规 9 5 3 2 2 2 3" xfId="29576"/>
    <cellStyle name="常规 9 5 3 2 2 3" xfId="25951"/>
    <cellStyle name="常规 9 5 3 2 3" xfId="5027"/>
    <cellStyle name="常规 9 5 3 2 3 2" xfId="10392"/>
    <cellStyle name="常规 9 5 3 2 3 2 2" xfId="18138"/>
    <cellStyle name="常规 9 5 3 2 3 2 2 2" xfId="36430"/>
    <cellStyle name="常规 9 5 3 2 3 2 3" xfId="29577"/>
    <cellStyle name="常规 9 5 3 2 3 3" xfId="25952"/>
    <cellStyle name="常规 9 5 3 2 4" xfId="5028"/>
    <cellStyle name="常规 9 5 3 2 4 2" xfId="10393"/>
    <cellStyle name="常规 9 5 3 2 4 2 2" xfId="18139"/>
    <cellStyle name="常规 9 5 3 2 4 2 2 2" xfId="36431"/>
    <cellStyle name="常规 9 5 3 2 4 2 3" xfId="29578"/>
    <cellStyle name="常规 9 5 3 2 4 3" xfId="25953"/>
    <cellStyle name="常规 9 5 3 2 5" xfId="10390"/>
    <cellStyle name="常规 9 5 3 2 5 2" xfId="18140"/>
    <cellStyle name="常规 9 5 3 2 5 2 2" xfId="36432"/>
    <cellStyle name="常规 9 5 3 2 5 3" xfId="29575"/>
    <cellStyle name="常规 9 5 3 2 6" xfId="11044"/>
    <cellStyle name="常规 9 5 3 2 6 2" xfId="18141"/>
    <cellStyle name="常规 9 5 3 2 6 2 2" xfId="36433"/>
    <cellStyle name="常规 9 5 3 2 6 3" xfId="22431"/>
    <cellStyle name="常规 9 5 3 2 6 4" xfId="30228"/>
    <cellStyle name="常规 9 5 3 2 7" xfId="18142"/>
    <cellStyle name="常规 9 5 3 2 7 2" xfId="22432"/>
    <cellStyle name="常规 9 5 3 2 7 3" xfId="36434"/>
    <cellStyle name="常规 9 5 3 2 8" xfId="25950"/>
    <cellStyle name="常规 9 5 3 3" xfId="5029"/>
    <cellStyle name="常规 9 5 3 3 2" xfId="10394"/>
    <cellStyle name="常规 9 5 3 3 2 2" xfId="18143"/>
    <cellStyle name="常规 9 5 3 3 2 2 2" xfId="36435"/>
    <cellStyle name="常规 9 5 3 3 2 3" xfId="29579"/>
    <cellStyle name="常规 9 5 3 3 3" xfId="25954"/>
    <cellStyle name="常规 9 5 3 4" xfId="5030"/>
    <cellStyle name="常规 9 5 3 4 2" xfId="10395"/>
    <cellStyle name="常规 9 5 3 4 2 2" xfId="18144"/>
    <cellStyle name="常规 9 5 3 4 2 2 2" xfId="36436"/>
    <cellStyle name="常规 9 5 3 4 2 3" xfId="29580"/>
    <cellStyle name="常规 9 5 3 4 3" xfId="25955"/>
    <cellStyle name="常规 9 5 3 5" xfId="10389"/>
    <cellStyle name="常规 9 5 3 5 2" xfId="18145"/>
    <cellStyle name="常规 9 5 3 5 2 2" xfId="36437"/>
    <cellStyle name="常规 9 5 3 5 3" xfId="29574"/>
    <cellStyle name="常规 9 5 3 6" xfId="11043"/>
    <cellStyle name="常规 9 5 3 6 2" xfId="18146"/>
    <cellStyle name="常规 9 5 3 6 2 2" xfId="36438"/>
    <cellStyle name="常规 9 5 3 6 3" xfId="22433"/>
    <cellStyle name="常规 9 5 3 6 4" xfId="30227"/>
    <cellStyle name="常规 9 5 3 7" xfId="18147"/>
    <cellStyle name="常规 9 5 3 7 2" xfId="22434"/>
    <cellStyle name="常规 9 5 3 7 3" xfId="36439"/>
    <cellStyle name="常规 9 5 3 8" xfId="18148"/>
    <cellStyle name="常规 9 5 3 8 2" xfId="22435"/>
    <cellStyle name="常规 9 5 3 8 3" xfId="36440"/>
    <cellStyle name="常规 9 5 3 9" xfId="25949"/>
    <cellStyle name="常规 9 5 4" xfId="5031"/>
    <cellStyle name="常规 9 5 4 2" xfId="5032"/>
    <cellStyle name="常规 9 5 4 2 2" xfId="5033"/>
    <cellStyle name="常规 9 5 4 2 2 2" xfId="10398"/>
    <cellStyle name="常规 9 5 4 2 2 2 2" xfId="18149"/>
    <cellStyle name="常规 9 5 4 2 2 2 2 2" xfId="36441"/>
    <cellStyle name="常规 9 5 4 2 2 2 3" xfId="29583"/>
    <cellStyle name="常规 9 5 4 2 2 3" xfId="25958"/>
    <cellStyle name="常规 9 5 4 2 3" xfId="5034"/>
    <cellStyle name="常规 9 5 4 2 3 2" xfId="10399"/>
    <cellStyle name="常规 9 5 4 2 3 2 2" xfId="18150"/>
    <cellStyle name="常规 9 5 4 2 3 2 2 2" xfId="36442"/>
    <cellStyle name="常规 9 5 4 2 3 2 3" xfId="29584"/>
    <cellStyle name="常规 9 5 4 2 3 3" xfId="25959"/>
    <cellStyle name="常规 9 5 4 2 4" xfId="5035"/>
    <cellStyle name="常规 9 5 4 2 4 2" xfId="10400"/>
    <cellStyle name="常规 9 5 4 2 4 2 2" xfId="18151"/>
    <cellStyle name="常规 9 5 4 2 4 2 2 2" xfId="36443"/>
    <cellStyle name="常规 9 5 4 2 4 2 3" xfId="29585"/>
    <cellStyle name="常规 9 5 4 2 4 3" xfId="25960"/>
    <cellStyle name="常规 9 5 4 2 5" xfId="10397"/>
    <cellStyle name="常规 9 5 4 2 5 2" xfId="18152"/>
    <cellStyle name="常规 9 5 4 2 5 2 2" xfId="36444"/>
    <cellStyle name="常规 9 5 4 2 5 3" xfId="29582"/>
    <cellStyle name="常规 9 5 4 2 6" xfId="11046"/>
    <cellStyle name="常规 9 5 4 2 6 2" xfId="18153"/>
    <cellStyle name="常规 9 5 4 2 6 2 2" xfId="36445"/>
    <cellStyle name="常规 9 5 4 2 6 3" xfId="22436"/>
    <cellStyle name="常规 9 5 4 2 6 4" xfId="30230"/>
    <cellStyle name="常规 9 5 4 2 7" xfId="18154"/>
    <cellStyle name="常规 9 5 4 2 7 2" xfId="22437"/>
    <cellStyle name="常规 9 5 4 2 7 3" xfId="36446"/>
    <cellStyle name="常规 9 5 4 2 8" xfId="25957"/>
    <cellStyle name="常规 9 5 4 3" xfId="5036"/>
    <cellStyle name="常规 9 5 4 3 2" xfId="10401"/>
    <cellStyle name="常规 9 5 4 3 2 2" xfId="18155"/>
    <cellStyle name="常规 9 5 4 3 2 2 2" xfId="36447"/>
    <cellStyle name="常规 9 5 4 3 2 3" xfId="29586"/>
    <cellStyle name="常规 9 5 4 3 3" xfId="25961"/>
    <cellStyle name="常规 9 5 4 4" xfId="5037"/>
    <cellStyle name="常规 9 5 4 4 2" xfId="10402"/>
    <cellStyle name="常规 9 5 4 4 2 2" xfId="18156"/>
    <cellStyle name="常规 9 5 4 4 2 2 2" xfId="36448"/>
    <cellStyle name="常规 9 5 4 4 2 3" xfId="29587"/>
    <cellStyle name="常规 9 5 4 4 3" xfId="25962"/>
    <cellStyle name="常规 9 5 4 5" xfId="10396"/>
    <cellStyle name="常规 9 5 4 5 2" xfId="18157"/>
    <cellStyle name="常规 9 5 4 5 2 2" xfId="36449"/>
    <cellStyle name="常规 9 5 4 5 3" xfId="29581"/>
    <cellStyle name="常规 9 5 4 6" xfId="11045"/>
    <cellStyle name="常规 9 5 4 6 2" xfId="18158"/>
    <cellStyle name="常规 9 5 4 6 2 2" xfId="36450"/>
    <cellStyle name="常规 9 5 4 6 3" xfId="22438"/>
    <cellStyle name="常规 9 5 4 6 4" xfId="30229"/>
    <cellStyle name="常规 9 5 4 7" xfId="18159"/>
    <cellStyle name="常规 9 5 4 7 2" xfId="22439"/>
    <cellStyle name="常规 9 5 4 7 3" xfId="36451"/>
    <cellStyle name="常规 9 5 4 8" xfId="18160"/>
    <cellStyle name="常规 9 5 4 8 2" xfId="22440"/>
    <cellStyle name="常规 9 5 4 8 3" xfId="36452"/>
    <cellStyle name="常规 9 5 4 9" xfId="25956"/>
    <cellStyle name="常规 9 5 5" xfId="5038"/>
    <cellStyle name="常规 9 5 5 2" xfId="5039"/>
    <cellStyle name="常规 9 5 5 2 2" xfId="10404"/>
    <cellStyle name="常规 9 5 5 2 2 2" xfId="18161"/>
    <cellStyle name="常规 9 5 5 2 2 2 2" xfId="36453"/>
    <cellStyle name="常规 9 5 5 2 2 3" xfId="29589"/>
    <cellStyle name="常规 9 5 5 2 3" xfId="25964"/>
    <cellStyle name="常规 9 5 5 3" xfId="5040"/>
    <cellStyle name="常规 9 5 5 3 2" xfId="10405"/>
    <cellStyle name="常规 9 5 5 3 2 2" xfId="18162"/>
    <cellStyle name="常规 9 5 5 3 2 2 2" xfId="36454"/>
    <cellStyle name="常规 9 5 5 3 2 3" xfId="29590"/>
    <cellStyle name="常规 9 5 5 3 3" xfId="25965"/>
    <cellStyle name="常规 9 5 5 4" xfId="5041"/>
    <cellStyle name="常规 9 5 5 4 2" xfId="10406"/>
    <cellStyle name="常规 9 5 5 4 2 2" xfId="18163"/>
    <cellStyle name="常规 9 5 5 4 2 2 2" xfId="36455"/>
    <cellStyle name="常规 9 5 5 4 2 3" xfId="29591"/>
    <cellStyle name="常规 9 5 5 4 3" xfId="25966"/>
    <cellStyle name="常规 9 5 5 5" xfId="10403"/>
    <cellStyle name="常规 9 5 5 5 2" xfId="18164"/>
    <cellStyle name="常规 9 5 5 5 2 2" xfId="36456"/>
    <cellStyle name="常规 9 5 5 5 3" xfId="29588"/>
    <cellStyle name="常规 9 5 5 6" xfId="11047"/>
    <cellStyle name="常规 9 5 5 6 2" xfId="18165"/>
    <cellStyle name="常规 9 5 5 6 2 2" xfId="36457"/>
    <cellStyle name="常规 9 5 5 6 3" xfId="22441"/>
    <cellStyle name="常规 9 5 5 6 4" xfId="30231"/>
    <cellStyle name="常规 9 5 5 7" xfId="18166"/>
    <cellStyle name="常规 9 5 5 7 2" xfId="22442"/>
    <cellStyle name="常规 9 5 5 7 3" xfId="36458"/>
    <cellStyle name="常规 9 5 5 8" xfId="25963"/>
    <cellStyle name="常规 9 5 6" xfId="5042"/>
    <cellStyle name="常规 9 5 6 2" xfId="10407"/>
    <cellStyle name="常规 9 5 6 2 2" xfId="18167"/>
    <cellStyle name="常规 9 5 6 2 2 2" xfId="36459"/>
    <cellStyle name="常规 9 5 6 2 3" xfId="29592"/>
    <cellStyle name="常规 9 5 6 3" xfId="25967"/>
    <cellStyle name="常规 9 5 7" xfId="5043"/>
    <cellStyle name="常规 9 5 7 2" xfId="10408"/>
    <cellStyle name="常规 9 5 7 2 2" xfId="18168"/>
    <cellStyle name="常规 9 5 7 2 2 2" xfId="36460"/>
    <cellStyle name="常规 9 5 7 2 3" xfId="29593"/>
    <cellStyle name="常规 9 5 7 3" xfId="25968"/>
    <cellStyle name="常规 9 5 8" xfId="10381"/>
    <cellStyle name="常规 9 5 8 2" xfId="18169"/>
    <cellStyle name="常规 9 5 8 2 2" xfId="36461"/>
    <cellStyle name="常规 9 5 8 3" xfId="29566"/>
    <cellStyle name="常规 9 5 9" xfId="11040"/>
    <cellStyle name="常规 9 5 9 2" xfId="18170"/>
    <cellStyle name="常规 9 5 9 2 2" xfId="36462"/>
    <cellStyle name="常规 9 5 9 3" xfId="22443"/>
    <cellStyle name="常规 9 5 9 4" xfId="30224"/>
    <cellStyle name="常规 9 6" xfId="5044"/>
    <cellStyle name="常规 9 6 10" xfId="18171"/>
    <cellStyle name="常规 9 6 10 2" xfId="22444"/>
    <cellStyle name="常规 9 6 10 3" xfId="36463"/>
    <cellStyle name="常规 9 6 11" xfId="18172"/>
    <cellStyle name="常规 9 6 11 2" xfId="22445"/>
    <cellStyle name="常规 9 6 11 3" xfId="36464"/>
    <cellStyle name="常规 9 6 12" xfId="25969"/>
    <cellStyle name="常规 9 6 2" xfId="5045"/>
    <cellStyle name="常规 9 6 2 2" xfId="5046"/>
    <cellStyle name="常规 9 6 2 2 2" xfId="5047"/>
    <cellStyle name="常规 9 6 2 2 2 2" xfId="10412"/>
    <cellStyle name="常规 9 6 2 2 2 2 2" xfId="18173"/>
    <cellStyle name="常规 9 6 2 2 2 2 2 2" xfId="36465"/>
    <cellStyle name="常规 9 6 2 2 2 2 3" xfId="29597"/>
    <cellStyle name="常规 9 6 2 2 2 3" xfId="25972"/>
    <cellStyle name="常规 9 6 2 2 3" xfId="5048"/>
    <cellStyle name="常规 9 6 2 2 3 2" xfId="10413"/>
    <cellStyle name="常规 9 6 2 2 3 2 2" xfId="18174"/>
    <cellStyle name="常规 9 6 2 2 3 2 2 2" xfId="36466"/>
    <cellStyle name="常规 9 6 2 2 3 2 3" xfId="29598"/>
    <cellStyle name="常规 9 6 2 2 3 3" xfId="25973"/>
    <cellStyle name="常规 9 6 2 2 4" xfId="5049"/>
    <cellStyle name="常规 9 6 2 2 4 2" xfId="10414"/>
    <cellStyle name="常规 9 6 2 2 4 2 2" xfId="18175"/>
    <cellStyle name="常规 9 6 2 2 4 2 2 2" xfId="36467"/>
    <cellStyle name="常规 9 6 2 2 4 2 3" xfId="29599"/>
    <cellStyle name="常规 9 6 2 2 4 3" xfId="25974"/>
    <cellStyle name="常规 9 6 2 2 5" xfId="10411"/>
    <cellStyle name="常规 9 6 2 2 5 2" xfId="18176"/>
    <cellStyle name="常规 9 6 2 2 5 2 2" xfId="36468"/>
    <cellStyle name="常规 9 6 2 2 5 3" xfId="29596"/>
    <cellStyle name="常规 9 6 2 2 6" xfId="11050"/>
    <cellStyle name="常规 9 6 2 2 6 2" xfId="18177"/>
    <cellStyle name="常规 9 6 2 2 6 2 2" xfId="36469"/>
    <cellStyle name="常规 9 6 2 2 6 3" xfId="22446"/>
    <cellStyle name="常规 9 6 2 2 6 4" xfId="30234"/>
    <cellStyle name="常规 9 6 2 2 7" xfId="18178"/>
    <cellStyle name="常规 9 6 2 2 7 2" xfId="22447"/>
    <cellStyle name="常规 9 6 2 2 7 3" xfId="36470"/>
    <cellStyle name="常规 9 6 2 2 8" xfId="25971"/>
    <cellStyle name="常规 9 6 2 3" xfId="5050"/>
    <cellStyle name="常规 9 6 2 3 2" xfId="10415"/>
    <cellStyle name="常规 9 6 2 3 2 2" xfId="18179"/>
    <cellStyle name="常规 9 6 2 3 2 2 2" xfId="36471"/>
    <cellStyle name="常规 9 6 2 3 2 3" xfId="29600"/>
    <cellStyle name="常规 9 6 2 3 3" xfId="25975"/>
    <cellStyle name="常规 9 6 2 4" xfId="5051"/>
    <cellStyle name="常规 9 6 2 4 2" xfId="10416"/>
    <cellStyle name="常规 9 6 2 4 2 2" xfId="18180"/>
    <cellStyle name="常规 9 6 2 4 2 2 2" xfId="36472"/>
    <cellStyle name="常规 9 6 2 4 2 3" xfId="29601"/>
    <cellStyle name="常规 9 6 2 4 3" xfId="25976"/>
    <cellStyle name="常规 9 6 2 5" xfId="10410"/>
    <cellStyle name="常规 9 6 2 5 2" xfId="18181"/>
    <cellStyle name="常规 9 6 2 5 2 2" xfId="36473"/>
    <cellStyle name="常规 9 6 2 5 3" xfId="29595"/>
    <cellStyle name="常规 9 6 2 6" xfId="11049"/>
    <cellStyle name="常规 9 6 2 6 2" xfId="18182"/>
    <cellStyle name="常规 9 6 2 6 2 2" xfId="36474"/>
    <cellStyle name="常规 9 6 2 6 3" xfId="22448"/>
    <cellStyle name="常规 9 6 2 6 4" xfId="30233"/>
    <cellStyle name="常规 9 6 2 7" xfId="18183"/>
    <cellStyle name="常规 9 6 2 7 2" xfId="22449"/>
    <cellStyle name="常规 9 6 2 7 3" xfId="36475"/>
    <cellStyle name="常规 9 6 2 8" xfId="18184"/>
    <cellStyle name="常规 9 6 2 8 2" xfId="22450"/>
    <cellStyle name="常规 9 6 2 8 3" xfId="36476"/>
    <cellStyle name="常规 9 6 2 9" xfId="25970"/>
    <cellStyle name="常规 9 6 3" xfId="5052"/>
    <cellStyle name="常规 9 6 3 2" xfId="5053"/>
    <cellStyle name="常规 9 6 3 2 2" xfId="5054"/>
    <cellStyle name="常规 9 6 3 2 2 2" xfId="10419"/>
    <cellStyle name="常规 9 6 3 2 2 2 2" xfId="18185"/>
    <cellStyle name="常规 9 6 3 2 2 2 2 2" xfId="36477"/>
    <cellStyle name="常规 9 6 3 2 2 2 3" xfId="29604"/>
    <cellStyle name="常规 9 6 3 2 2 3" xfId="25979"/>
    <cellStyle name="常规 9 6 3 2 3" xfId="5055"/>
    <cellStyle name="常规 9 6 3 2 3 2" xfId="10420"/>
    <cellStyle name="常规 9 6 3 2 3 2 2" xfId="18186"/>
    <cellStyle name="常规 9 6 3 2 3 2 2 2" xfId="36478"/>
    <cellStyle name="常规 9 6 3 2 3 2 3" xfId="29605"/>
    <cellStyle name="常规 9 6 3 2 3 3" xfId="25980"/>
    <cellStyle name="常规 9 6 3 2 4" xfId="5056"/>
    <cellStyle name="常规 9 6 3 2 4 2" xfId="10421"/>
    <cellStyle name="常规 9 6 3 2 4 2 2" xfId="18187"/>
    <cellStyle name="常规 9 6 3 2 4 2 2 2" xfId="36479"/>
    <cellStyle name="常规 9 6 3 2 4 2 3" xfId="29606"/>
    <cellStyle name="常规 9 6 3 2 4 3" xfId="25981"/>
    <cellStyle name="常规 9 6 3 2 5" xfId="10418"/>
    <cellStyle name="常规 9 6 3 2 5 2" xfId="18188"/>
    <cellStyle name="常规 9 6 3 2 5 2 2" xfId="36480"/>
    <cellStyle name="常规 9 6 3 2 5 3" xfId="29603"/>
    <cellStyle name="常规 9 6 3 2 6" xfId="11052"/>
    <cellStyle name="常规 9 6 3 2 6 2" xfId="18189"/>
    <cellStyle name="常规 9 6 3 2 6 2 2" xfId="36481"/>
    <cellStyle name="常规 9 6 3 2 6 3" xfId="22451"/>
    <cellStyle name="常规 9 6 3 2 6 4" xfId="30236"/>
    <cellStyle name="常规 9 6 3 2 7" xfId="18190"/>
    <cellStyle name="常规 9 6 3 2 7 2" xfId="22452"/>
    <cellStyle name="常规 9 6 3 2 7 3" xfId="36482"/>
    <cellStyle name="常规 9 6 3 2 8" xfId="25978"/>
    <cellStyle name="常规 9 6 3 3" xfId="5057"/>
    <cellStyle name="常规 9 6 3 3 2" xfId="10422"/>
    <cellStyle name="常规 9 6 3 3 2 2" xfId="18191"/>
    <cellStyle name="常规 9 6 3 3 2 2 2" xfId="36483"/>
    <cellStyle name="常规 9 6 3 3 2 3" xfId="29607"/>
    <cellStyle name="常规 9 6 3 3 3" xfId="25982"/>
    <cellStyle name="常规 9 6 3 4" xfId="5058"/>
    <cellStyle name="常规 9 6 3 4 2" xfId="10423"/>
    <cellStyle name="常规 9 6 3 4 2 2" xfId="18192"/>
    <cellStyle name="常规 9 6 3 4 2 2 2" xfId="36484"/>
    <cellStyle name="常规 9 6 3 4 2 3" xfId="29608"/>
    <cellStyle name="常规 9 6 3 4 3" xfId="25983"/>
    <cellStyle name="常规 9 6 3 5" xfId="10417"/>
    <cellStyle name="常规 9 6 3 5 2" xfId="18193"/>
    <cellStyle name="常规 9 6 3 5 2 2" xfId="36485"/>
    <cellStyle name="常规 9 6 3 5 3" xfId="29602"/>
    <cellStyle name="常规 9 6 3 6" xfId="11051"/>
    <cellStyle name="常规 9 6 3 6 2" xfId="18194"/>
    <cellStyle name="常规 9 6 3 6 2 2" xfId="36486"/>
    <cellStyle name="常规 9 6 3 6 3" xfId="22453"/>
    <cellStyle name="常规 9 6 3 6 4" xfId="30235"/>
    <cellStyle name="常规 9 6 3 7" xfId="18195"/>
    <cellStyle name="常规 9 6 3 7 2" xfId="22454"/>
    <cellStyle name="常规 9 6 3 7 3" xfId="36487"/>
    <cellStyle name="常规 9 6 3 8" xfId="18196"/>
    <cellStyle name="常规 9 6 3 8 2" xfId="22455"/>
    <cellStyle name="常规 9 6 3 8 3" xfId="36488"/>
    <cellStyle name="常规 9 6 3 9" xfId="25977"/>
    <cellStyle name="常规 9 6 4" xfId="5059"/>
    <cellStyle name="常规 9 6 4 2" xfId="5060"/>
    <cellStyle name="常规 9 6 4 2 2" xfId="5061"/>
    <cellStyle name="常规 9 6 4 2 2 2" xfId="10426"/>
    <cellStyle name="常规 9 6 4 2 2 2 2" xfId="18197"/>
    <cellStyle name="常规 9 6 4 2 2 2 2 2" xfId="36489"/>
    <cellStyle name="常规 9 6 4 2 2 2 3" xfId="29611"/>
    <cellStyle name="常规 9 6 4 2 2 3" xfId="25986"/>
    <cellStyle name="常规 9 6 4 2 3" xfId="5062"/>
    <cellStyle name="常规 9 6 4 2 3 2" xfId="10427"/>
    <cellStyle name="常规 9 6 4 2 3 2 2" xfId="18198"/>
    <cellStyle name="常规 9 6 4 2 3 2 2 2" xfId="36490"/>
    <cellStyle name="常规 9 6 4 2 3 2 3" xfId="29612"/>
    <cellStyle name="常规 9 6 4 2 3 3" xfId="25987"/>
    <cellStyle name="常规 9 6 4 2 4" xfId="5063"/>
    <cellStyle name="常规 9 6 4 2 4 2" xfId="10428"/>
    <cellStyle name="常规 9 6 4 2 4 2 2" xfId="18199"/>
    <cellStyle name="常规 9 6 4 2 4 2 2 2" xfId="36491"/>
    <cellStyle name="常规 9 6 4 2 4 2 3" xfId="29613"/>
    <cellStyle name="常规 9 6 4 2 4 3" xfId="25988"/>
    <cellStyle name="常规 9 6 4 2 5" xfId="10425"/>
    <cellStyle name="常规 9 6 4 2 5 2" xfId="18200"/>
    <cellStyle name="常规 9 6 4 2 5 2 2" xfId="36492"/>
    <cellStyle name="常规 9 6 4 2 5 3" xfId="29610"/>
    <cellStyle name="常规 9 6 4 2 6" xfId="11054"/>
    <cellStyle name="常规 9 6 4 2 6 2" xfId="18201"/>
    <cellStyle name="常规 9 6 4 2 6 2 2" xfId="36493"/>
    <cellStyle name="常规 9 6 4 2 6 3" xfId="22456"/>
    <cellStyle name="常规 9 6 4 2 6 4" xfId="30238"/>
    <cellStyle name="常规 9 6 4 2 7" xfId="18202"/>
    <cellStyle name="常规 9 6 4 2 7 2" xfId="22457"/>
    <cellStyle name="常规 9 6 4 2 7 3" xfId="36494"/>
    <cellStyle name="常规 9 6 4 2 8" xfId="25985"/>
    <cellStyle name="常规 9 6 4 3" xfId="5064"/>
    <cellStyle name="常规 9 6 4 3 2" xfId="10429"/>
    <cellStyle name="常规 9 6 4 3 2 2" xfId="18203"/>
    <cellStyle name="常规 9 6 4 3 2 2 2" xfId="36495"/>
    <cellStyle name="常规 9 6 4 3 2 3" xfId="29614"/>
    <cellStyle name="常规 9 6 4 3 3" xfId="25989"/>
    <cellStyle name="常规 9 6 4 4" xfId="5065"/>
    <cellStyle name="常规 9 6 4 4 2" xfId="10430"/>
    <cellStyle name="常规 9 6 4 4 2 2" xfId="18204"/>
    <cellStyle name="常规 9 6 4 4 2 2 2" xfId="36496"/>
    <cellStyle name="常规 9 6 4 4 2 3" xfId="29615"/>
    <cellStyle name="常规 9 6 4 4 3" xfId="25990"/>
    <cellStyle name="常规 9 6 4 5" xfId="10424"/>
    <cellStyle name="常规 9 6 4 5 2" xfId="18205"/>
    <cellStyle name="常规 9 6 4 5 2 2" xfId="36497"/>
    <cellStyle name="常规 9 6 4 5 3" xfId="29609"/>
    <cellStyle name="常规 9 6 4 6" xfId="11053"/>
    <cellStyle name="常规 9 6 4 6 2" xfId="18206"/>
    <cellStyle name="常规 9 6 4 6 2 2" xfId="36498"/>
    <cellStyle name="常规 9 6 4 6 3" xfId="22458"/>
    <cellStyle name="常规 9 6 4 6 4" xfId="30237"/>
    <cellStyle name="常规 9 6 4 7" xfId="18207"/>
    <cellStyle name="常规 9 6 4 7 2" xfId="22459"/>
    <cellStyle name="常规 9 6 4 7 3" xfId="36499"/>
    <cellStyle name="常规 9 6 4 8" xfId="18208"/>
    <cellStyle name="常规 9 6 4 8 2" xfId="22460"/>
    <cellStyle name="常规 9 6 4 8 3" xfId="36500"/>
    <cellStyle name="常规 9 6 4 9" xfId="25984"/>
    <cellStyle name="常规 9 6 5" xfId="5066"/>
    <cellStyle name="常规 9 6 5 2" xfId="5067"/>
    <cellStyle name="常规 9 6 5 2 2" xfId="10432"/>
    <cellStyle name="常规 9 6 5 2 2 2" xfId="18209"/>
    <cellStyle name="常规 9 6 5 2 2 2 2" xfId="36501"/>
    <cellStyle name="常规 9 6 5 2 2 3" xfId="29617"/>
    <cellStyle name="常规 9 6 5 2 3" xfId="25992"/>
    <cellStyle name="常规 9 6 5 3" xfId="5068"/>
    <cellStyle name="常规 9 6 5 3 2" xfId="10433"/>
    <cellStyle name="常规 9 6 5 3 2 2" xfId="18210"/>
    <cellStyle name="常规 9 6 5 3 2 2 2" xfId="36502"/>
    <cellStyle name="常规 9 6 5 3 2 3" xfId="29618"/>
    <cellStyle name="常规 9 6 5 3 3" xfId="25993"/>
    <cellStyle name="常规 9 6 5 4" xfId="5069"/>
    <cellStyle name="常规 9 6 5 4 2" xfId="10434"/>
    <cellStyle name="常规 9 6 5 4 2 2" xfId="18211"/>
    <cellStyle name="常规 9 6 5 4 2 2 2" xfId="36503"/>
    <cellStyle name="常规 9 6 5 4 2 3" xfId="29619"/>
    <cellStyle name="常规 9 6 5 4 3" xfId="25994"/>
    <cellStyle name="常规 9 6 5 5" xfId="10431"/>
    <cellStyle name="常规 9 6 5 5 2" xfId="18212"/>
    <cellStyle name="常规 9 6 5 5 2 2" xfId="36504"/>
    <cellStyle name="常规 9 6 5 5 3" xfId="29616"/>
    <cellStyle name="常规 9 6 5 6" xfId="11055"/>
    <cellStyle name="常规 9 6 5 6 2" xfId="18213"/>
    <cellStyle name="常规 9 6 5 6 2 2" xfId="36505"/>
    <cellStyle name="常规 9 6 5 6 3" xfId="22461"/>
    <cellStyle name="常规 9 6 5 6 4" xfId="30239"/>
    <cellStyle name="常规 9 6 5 7" xfId="18214"/>
    <cellStyle name="常规 9 6 5 7 2" xfId="22462"/>
    <cellStyle name="常规 9 6 5 7 3" xfId="36506"/>
    <cellStyle name="常规 9 6 5 8" xfId="25991"/>
    <cellStyle name="常规 9 6 6" xfId="5070"/>
    <cellStyle name="常规 9 6 6 2" xfId="10435"/>
    <cellStyle name="常规 9 6 6 2 2" xfId="18215"/>
    <cellStyle name="常规 9 6 6 2 2 2" xfId="36507"/>
    <cellStyle name="常规 9 6 6 2 3" xfId="29620"/>
    <cellStyle name="常规 9 6 6 3" xfId="25995"/>
    <cellStyle name="常规 9 6 7" xfId="5071"/>
    <cellStyle name="常规 9 6 7 2" xfId="10436"/>
    <cellStyle name="常规 9 6 7 2 2" xfId="18216"/>
    <cellStyle name="常规 9 6 7 2 2 2" xfId="36508"/>
    <cellStyle name="常规 9 6 7 2 3" xfId="29621"/>
    <cellStyle name="常规 9 6 7 3" xfId="25996"/>
    <cellStyle name="常规 9 6 8" xfId="10409"/>
    <cellStyle name="常规 9 6 8 2" xfId="18217"/>
    <cellStyle name="常规 9 6 8 2 2" xfId="36509"/>
    <cellStyle name="常规 9 6 8 3" xfId="29594"/>
    <cellStyle name="常规 9 6 9" xfId="11048"/>
    <cellStyle name="常规 9 6 9 2" xfId="18218"/>
    <cellStyle name="常规 9 6 9 2 2" xfId="36510"/>
    <cellStyle name="常规 9 6 9 3" xfId="22463"/>
    <cellStyle name="常规 9 6 9 4" xfId="30232"/>
    <cellStyle name="常规 9 7" xfId="5072"/>
    <cellStyle name="常规 9 7 10" xfId="18219"/>
    <cellStyle name="常规 9 7 10 2" xfId="22464"/>
    <cellStyle name="常规 9 7 10 3" xfId="36511"/>
    <cellStyle name="常规 9 7 11" xfId="25997"/>
    <cellStyle name="常规 9 7 2" xfId="5073"/>
    <cellStyle name="常规 9 7 2 2" xfId="5074"/>
    <cellStyle name="常规 9 7 2 2 2" xfId="10439"/>
    <cellStyle name="常规 9 7 2 2 2 2" xfId="18220"/>
    <cellStyle name="常规 9 7 2 2 2 2 2" xfId="36512"/>
    <cellStyle name="常规 9 7 2 2 2 3" xfId="29624"/>
    <cellStyle name="常规 9 7 2 2 3" xfId="25999"/>
    <cellStyle name="常规 9 7 2 3" xfId="10438"/>
    <cellStyle name="常规 9 7 2 3 2" xfId="18221"/>
    <cellStyle name="常规 9 7 2 3 2 2" xfId="36513"/>
    <cellStyle name="常规 9 7 2 3 3" xfId="29623"/>
    <cellStyle name="常规 9 7 2 4" xfId="11057"/>
    <cellStyle name="常规 9 7 2 4 2" xfId="18222"/>
    <cellStyle name="常规 9 7 2 4 2 2" xfId="36514"/>
    <cellStyle name="常规 9 7 2 4 3" xfId="22465"/>
    <cellStyle name="常规 9 7 2 4 4" xfId="30241"/>
    <cellStyle name="常规 9 7 2 5" xfId="11171"/>
    <cellStyle name="常规 9 7 2 5 2" xfId="18223"/>
    <cellStyle name="常规 9 7 2 5 2 2" xfId="36515"/>
    <cellStyle name="常规 9 7 2 5 3" xfId="22466"/>
    <cellStyle name="常规 9 7 2 5 4" xfId="30355"/>
    <cellStyle name="常规 9 7 2 6" xfId="18224"/>
    <cellStyle name="常规 9 7 2 6 2" xfId="22467"/>
    <cellStyle name="常规 9 7 2 6 3" xfId="36516"/>
    <cellStyle name="常规 9 7 2 7" xfId="18225"/>
    <cellStyle name="常规 9 7 2 7 2" xfId="22468"/>
    <cellStyle name="常规 9 7 2 7 3" xfId="36517"/>
    <cellStyle name="常规 9 7 2 8" xfId="25998"/>
    <cellStyle name="常规 9 7 3" xfId="5075"/>
    <cellStyle name="常规 9 7 3 2" xfId="5076"/>
    <cellStyle name="常规 9 7 3 2 2" xfId="10441"/>
    <cellStyle name="常规 9 7 3 2 2 2" xfId="18226"/>
    <cellStyle name="常规 9 7 3 2 2 2 2" xfId="36518"/>
    <cellStyle name="常规 9 7 3 2 2 3" xfId="29626"/>
    <cellStyle name="常规 9 7 3 2 3" xfId="26001"/>
    <cellStyle name="常规 9 7 3 3" xfId="10440"/>
    <cellStyle name="常规 9 7 3 3 2" xfId="18227"/>
    <cellStyle name="常规 9 7 3 3 2 2" xfId="36519"/>
    <cellStyle name="常规 9 7 3 3 3" xfId="29625"/>
    <cellStyle name="常规 9 7 3 4" xfId="11058"/>
    <cellStyle name="常规 9 7 3 4 2" xfId="18228"/>
    <cellStyle name="常规 9 7 3 4 2 2" xfId="36520"/>
    <cellStyle name="常规 9 7 3 4 3" xfId="22469"/>
    <cellStyle name="常规 9 7 3 4 4" xfId="30242"/>
    <cellStyle name="常规 9 7 3 5" xfId="11172"/>
    <cellStyle name="常规 9 7 3 5 2" xfId="18229"/>
    <cellStyle name="常规 9 7 3 5 2 2" xfId="36521"/>
    <cellStyle name="常规 9 7 3 5 3" xfId="22470"/>
    <cellStyle name="常规 9 7 3 5 4" xfId="30356"/>
    <cellStyle name="常规 9 7 3 6" xfId="18230"/>
    <cellStyle name="常规 9 7 3 6 2" xfId="22471"/>
    <cellStyle name="常规 9 7 3 6 3" xfId="36522"/>
    <cellStyle name="常规 9 7 3 7" xfId="18231"/>
    <cellStyle name="常规 9 7 3 7 2" xfId="22472"/>
    <cellStyle name="常规 9 7 3 7 3" xfId="36523"/>
    <cellStyle name="常规 9 7 3 8" xfId="26000"/>
    <cellStyle name="常规 9 7 4" xfId="5077"/>
    <cellStyle name="常规 9 7 4 2" xfId="5078"/>
    <cellStyle name="常规 9 7 4 2 2" xfId="10443"/>
    <cellStyle name="常规 9 7 4 2 2 2" xfId="18232"/>
    <cellStyle name="常规 9 7 4 2 2 2 2" xfId="36524"/>
    <cellStyle name="常规 9 7 4 2 2 3" xfId="29628"/>
    <cellStyle name="常规 9 7 4 2 3" xfId="26003"/>
    <cellStyle name="常规 9 7 4 3" xfId="5079"/>
    <cellStyle name="常规 9 7 4 3 2" xfId="10444"/>
    <cellStyle name="常规 9 7 4 3 2 2" xfId="18233"/>
    <cellStyle name="常规 9 7 4 3 2 2 2" xfId="36525"/>
    <cellStyle name="常规 9 7 4 3 2 3" xfId="29629"/>
    <cellStyle name="常规 9 7 4 3 3" xfId="26004"/>
    <cellStyle name="常规 9 7 4 4" xfId="10442"/>
    <cellStyle name="常规 9 7 4 4 2" xfId="18234"/>
    <cellStyle name="常规 9 7 4 4 2 2" xfId="36526"/>
    <cellStyle name="常规 9 7 4 4 3" xfId="29627"/>
    <cellStyle name="常规 9 7 4 5" xfId="11059"/>
    <cellStyle name="常规 9 7 4 5 2" xfId="18235"/>
    <cellStyle name="常规 9 7 4 5 2 2" xfId="36527"/>
    <cellStyle name="常规 9 7 4 5 3" xfId="22473"/>
    <cellStyle name="常规 9 7 4 5 4" xfId="30243"/>
    <cellStyle name="常规 9 7 4 6" xfId="11173"/>
    <cellStyle name="常规 9 7 4 6 2" xfId="18236"/>
    <cellStyle name="常规 9 7 4 6 2 2" xfId="36528"/>
    <cellStyle name="常规 9 7 4 6 3" xfId="22474"/>
    <cellStyle name="常规 9 7 4 6 4" xfId="30357"/>
    <cellStyle name="常规 9 7 4 7" xfId="18237"/>
    <cellStyle name="常规 9 7 4 7 2" xfId="22475"/>
    <cellStyle name="常规 9 7 4 7 3" xfId="36529"/>
    <cellStyle name="常规 9 7 4 8" xfId="26002"/>
    <cellStyle name="常规 9 7 5" xfId="5080"/>
    <cellStyle name="常规 9 7 5 2" xfId="10445"/>
    <cellStyle name="常规 9 7 5 2 2" xfId="18238"/>
    <cellStyle name="常规 9 7 5 2 2 2" xfId="36530"/>
    <cellStyle name="常规 9 7 5 2 3" xfId="29630"/>
    <cellStyle name="常规 9 7 5 3" xfId="26005"/>
    <cellStyle name="常规 9 7 6" xfId="5081"/>
    <cellStyle name="常规 9 7 6 2" xfId="10446"/>
    <cellStyle name="常规 9 7 6 2 2" xfId="18239"/>
    <cellStyle name="常规 9 7 6 2 2 2" xfId="36531"/>
    <cellStyle name="常规 9 7 6 2 3" xfId="29631"/>
    <cellStyle name="常规 9 7 6 3" xfId="26006"/>
    <cellStyle name="常规 9 7 7" xfId="10437"/>
    <cellStyle name="常规 9 7 7 2" xfId="18240"/>
    <cellStyle name="常规 9 7 7 2 2" xfId="36532"/>
    <cellStyle name="常规 9 7 7 3" xfId="29622"/>
    <cellStyle name="常规 9 7 8" xfId="11056"/>
    <cellStyle name="常规 9 7 8 2" xfId="18241"/>
    <cellStyle name="常规 9 7 8 2 2" xfId="36533"/>
    <cellStyle name="常规 9 7 8 3" xfId="22476"/>
    <cellStyle name="常规 9 7 8 4" xfId="30240"/>
    <cellStyle name="常规 9 7 9" xfId="18242"/>
    <cellStyle name="常规 9 7 9 2" xfId="22477"/>
    <cellStyle name="常规 9 7 9 3" xfId="36534"/>
    <cellStyle name="常规 9 8" xfId="5082"/>
    <cellStyle name="常规 9 8 2" xfId="5083"/>
    <cellStyle name="常规 9 8 2 2" xfId="5084"/>
    <cellStyle name="常规 9 8 2 2 2" xfId="10449"/>
    <cellStyle name="常规 9 8 2 2 2 2" xfId="18243"/>
    <cellStyle name="常规 9 8 2 2 2 2 2" xfId="36535"/>
    <cellStyle name="常规 9 8 2 2 2 3" xfId="29634"/>
    <cellStyle name="常规 9 8 2 2 3" xfId="26009"/>
    <cellStyle name="常规 9 8 2 3" xfId="10448"/>
    <cellStyle name="常规 9 8 2 3 2" xfId="18244"/>
    <cellStyle name="常规 9 8 2 3 2 2" xfId="36536"/>
    <cellStyle name="常规 9 8 2 3 3" xfId="29633"/>
    <cellStyle name="常规 9 8 2 4" xfId="26008"/>
    <cellStyle name="常规 9 8 3" xfId="5085"/>
    <cellStyle name="常规 9 8 3 2" xfId="5086"/>
    <cellStyle name="常规 9 8 3 2 2" xfId="10451"/>
    <cellStyle name="常规 9 8 3 2 2 2" xfId="18245"/>
    <cellStyle name="常规 9 8 3 2 2 2 2" xfId="36537"/>
    <cellStyle name="常规 9 8 3 2 2 3" xfId="29636"/>
    <cellStyle name="常规 9 8 3 2 3" xfId="26011"/>
    <cellStyle name="常规 9 8 3 3" xfId="10450"/>
    <cellStyle name="常规 9 8 3 3 2" xfId="18246"/>
    <cellStyle name="常规 9 8 3 3 2 2" xfId="36538"/>
    <cellStyle name="常规 9 8 3 3 3" xfId="29635"/>
    <cellStyle name="常规 9 8 3 4" xfId="26010"/>
    <cellStyle name="常规 9 8 4" xfId="5087"/>
    <cellStyle name="常规 9 8 4 2" xfId="5088"/>
    <cellStyle name="常规 9 8 4 2 2" xfId="10453"/>
    <cellStyle name="常规 9 8 4 2 2 2" xfId="18247"/>
    <cellStyle name="常规 9 8 4 2 2 2 2" xfId="36539"/>
    <cellStyle name="常规 9 8 4 2 2 3" xfId="29638"/>
    <cellStyle name="常规 9 8 4 2 3" xfId="26013"/>
    <cellStyle name="常规 9 8 4 3" xfId="5089"/>
    <cellStyle name="常规 9 8 4 3 2" xfId="10454"/>
    <cellStyle name="常规 9 8 4 3 2 2" xfId="18248"/>
    <cellStyle name="常规 9 8 4 3 2 2 2" xfId="36540"/>
    <cellStyle name="常规 9 8 4 3 2 3" xfId="29639"/>
    <cellStyle name="常规 9 8 4 3 3" xfId="26014"/>
    <cellStyle name="常规 9 8 4 4" xfId="10452"/>
    <cellStyle name="常规 9 8 4 4 2" xfId="18249"/>
    <cellStyle name="常规 9 8 4 4 2 2" xfId="36541"/>
    <cellStyle name="常规 9 8 4 4 3" xfId="29637"/>
    <cellStyle name="常规 9 8 4 5" xfId="26012"/>
    <cellStyle name="常规 9 8 5" xfId="5090"/>
    <cellStyle name="常规 9 8 5 2" xfId="10455"/>
    <cellStyle name="常规 9 8 5 2 2" xfId="18250"/>
    <cellStyle name="常规 9 8 5 2 2 2" xfId="36542"/>
    <cellStyle name="常规 9 8 5 2 3" xfId="29640"/>
    <cellStyle name="常规 9 8 5 3" xfId="26015"/>
    <cellStyle name="常规 9 8 6" xfId="5091"/>
    <cellStyle name="常规 9 8 6 2" xfId="10456"/>
    <cellStyle name="常规 9 8 6 2 2" xfId="18251"/>
    <cellStyle name="常规 9 8 6 2 2 2" xfId="36543"/>
    <cellStyle name="常规 9 8 6 2 3" xfId="29641"/>
    <cellStyle name="常规 9 8 6 3" xfId="26016"/>
    <cellStyle name="常规 9 8 7" xfId="10447"/>
    <cellStyle name="常规 9 8 7 2" xfId="18252"/>
    <cellStyle name="常规 9 8 7 2 2" xfId="36544"/>
    <cellStyle name="常规 9 8 7 3" xfId="29632"/>
    <cellStyle name="常规 9 8 8" xfId="26007"/>
    <cellStyle name="常规 9 9" xfId="5092"/>
    <cellStyle name="常规 9 9 10" xfId="18253"/>
    <cellStyle name="常规 9 9 10 2" xfId="22478"/>
    <cellStyle name="常规 9 9 10 3" xfId="36545"/>
    <cellStyle name="常规 9 9 11" xfId="26017"/>
    <cellStyle name="常规 9 9 2" xfId="5093"/>
    <cellStyle name="常规 9 9 2 2" xfId="5094"/>
    <cellStyle name="常规 9 9 2 2 2" xfId="5095"/>
    <cellStyle name="常规 9 9 2 2 2 2" xfId="10460"/>
    <cellStyle name="常规 9 9 2 2 2 2 2" xfId="18254"/>
    <cellStyle name="常规 9 9 2 2 2 2 2 2" xfId="36546"/>
    <cellStyle name="常规 9 9 2 2 2 2 3" xfId="29645"/>
    <cellStyle name="常规 9 9 2 2 2 3" xfId="26020"/>
    <cellStyle name="常规 9 9 2 2 3" xfId="5096"/>
    <cellStyle name="常规 9 9 2 2 3 2" xfId="10461"/>
    <cellStyle name="常规 9 9 2 2 3 2 2" xfId="18255"/>
    <cellStyle name="常规 9 9 2 2 3 2 2 2" xfId="36547"/>
    <cellStyle name="常规 9 9 2 2 3 2 3" xfId="29646"/>
    <cellStyle name="常规 9 9 2 2 3 3" xfId="26021"/>
    <cellStyle name="常规 9 9 2 2 4" xfId="5097"/>
    <cellStyle name="常规 9 9 2 2 4 2" xfId="10462"/>
    <cellStyle name="常规 9 9 2 2 4 2 2" xfId="18256"/>
    <cellStyle name="常规 9 9 2 2 4 2 2 2" xfId="36548"/>
    <cellStyle name="常规 9 9 2 2 4 2 3" xfId="29647"/>
    <cellStyle name="常规 9 9 2 2 4 3" xfId="26022"/>
    <cellStyle name="常规 9 9 2 2 5" xfId="10459"/>
    <cellStyle name="常规 9 9 2 2 5 2" xfId="18257"/>
    <cellStyle name="常规 9 9 2 2 5 2 2" xfId="36549"/>
    <cellStyle name="常规 9 9 2 2 5 3" xfId="29644"/>
    <cellStyle name="常规 9 9 2 2 6" xfId="11062"/>
    <cellStyle name="常规 9 9 2 2 6 2" xfId="18258"/>
    <cellStyle name="常规 9 9 2 2 6 2 2" xfId="36550"/>
    <cellStyle name="常规 9 9 2 2 6 3" xfId="22479"/>
    <cellStyle name="常规 9 9 2 2 6 4" xfId="30246"/>
    <cellStyle name="常规 9 9 2 2 7" xfId="18259"/>
    <cellStyle name="常规 9 9 2 2 7 2" xfId="22480"/>
    <cellStyle name="常规 9 9 2 2 7 3" xfId="36551"/>
    <cellStyle name="常规 9 9 2 2 8" xfId="26019"/>
    <cellStyle name="常规 9 9 2 3" xfId="5098"/>
    <cellStyle name="常规 9 9 2 3 2" xfId="10463"/>
    <cellStyle name="常规 9 9 2 3 2 2" xfId="18260"/>
    <cellStyle name="常规 9 9 2 3 2 2 2" xfId="36552"/>
    <cellStyle name="常规 9 9 2 3 2 3" xfId="29648"/>
    <cellStyle name="常规 9 9 2 3 3" xfId="26023"/>
    <cellStyle name="常规 9 9 2 4" xfId="5099"/>
    <cellStyle name="常规 9 9 2 4 2" xfId="10464"/>
    <cellStyle name="常规 9 9 2 4 2 2" xfId="18261"/>
    <cellStyle name="常规 9 9 2 4 2 2 2" xfId="36553"/>
    <cellStyle name="常规 9 9 2 4 2 3" xfId="29649"/>
    <cellStyle name="常规 9 9 2 4 3" xfId="26024"/>
    <cellStyle name="常规 9 9 2 5" xfId="10458"/>
    <cellStyle name="常规 9 9 2 5 2" xfId="18262"/>
    <cellStyle name="常规 9 9 2 5 2 2" xfId="36554"/>
    <cellStyle name="常规 9 9 2 5 3" xfId="29643"/>
    <cellStyle name="常规 9 9 2 6" xfId="11061"/>
    <cellStyle name="常规 9 9 2 6 2" xfId="18263"/>
    <cellStyle name="常规 9 9 2 6 2 2" xfId="36555"/>
    <cellStyle name="常规 9 9 2 6 3" xfId="22481"/>
    <cellStyle name="常规 9 9 2 6 4" xfId="30245"/>
    <cellStyle name="常规 9 9 2 7" xfId="18264"/>
    <cellStyle name="常规 9 9 2 7 2" xfId="22482"/>
    <cellStyle name="常规 9 9 2 7 3" xfId="36556"/>
    <cellStyle name="常规 9 9 2 8" xfId="18265"/>
    <cellStyle name="常规 9 9 2 8 2" xfId="22483"/>
    <cellStyle name="常规 9 9 2 8 3" xfId="36557"/>
    <cellStyle name="常规 9 9 2 9" xfId="26018"/>
    <cellStyle name="常规 9 9 3" xfId="5100"/>
    <cellStyle name="常规 9 9 3 2" xfId="5101"/>
    <cellStyle name="常规 9 9 3 2 2" xfId="5102"/>
    <cellStyle name="常规 9 9 3 2 2 2" xfId="10467"/>
    <cellStyle name="常规 9 9 3 2 2 2 2" xfId="18266"/>
    <cellStyle name="常规 9 9 3 2 2 2 2 2" xfId="36558"/>
    <cellStyle name="常规 9 9 3 2 2 2 3" xfId="29652"/>
    <cellStyle name="常规 9 9 3 2 2 3" xfId="26027"/>
    <cellStyle name="常规 9 9 3 2 3" xfId="5103"/>
    <cellStyle name="常规 9 9 3 2 3 2" xfId="10468"/>
    <cellStyle name="常规 9 9 3 2 3 2 2" xfId="18267"/>
    <cellStyle name="常规 9 9 3 2 3 2 2 2" xfId="36559"/>
    <cellStyle name="常规 9 9 3 2 3 2 3" xfId="29653"/>
    <cellStyle name="常规 9 9 3 2 3 3" xfId="26028"/>
    <cellStyle name="常规 9 9 3 2 4" xfId="5104"/>
    <cellStyle name="常规 9 9 3 2 4 2" xfId="10469"/>
    <cellStyle name="常规 9 9 3 2 4 2 2" xfId="18268"/>
    <cellStyle name="常规 9 9 3 2 4 2 2 2" xfId="36560"/>
    <cellStyle name="常规 9 9 3 2 4 2 3" xfId="29654"/>
    <cellStyle name="常规 9 9 3 2 4 3" xfId="26029"/>
    <cellStyle name="常规 9 9 3 2 5" xfId="10466"/>
    <cellStyle name="常规 9 9 3 2 5 2" xfId="18269"/>
    <cellStyle name="常规 9 9 3 2 5 2 2" xfId="36561"/>
    <cellStyle name="常规 9 9 3 2 5 3" xfId="29651"/>
    <cellStyle name="常规 9 9 3 2 6" xfId="11064"/>
    <cellStyle name="常规 9 9 3 2 6 2" xfId="18270"/>
    <cellStyle name="常规 9 9 3 2 6 2 2" xfId="36562"/>
    <cellStyle name="常规 9 9 3 2 6 3" xfId="22484"/>
    <cellStyle name="常规 9 9 3 2 6 4" xfId="30248"/>
    <cellStyle name="常规 9 9 3 2 7" xfId="18271"/>
    <cellStyle name="常规 9 9 3 2 7 2" xfId="22485"/>
    <cellStyle name="常规 9 9 3 2 7 3" xfId="36563"/>
    <cellStyle name="常规 9 9 3 2 8" xfId="26026"/>
    <cellStyle name="常规 9 9 3 3" xfId="5105"/>
    <cellStyle name="常规 9 9 3 3 2" xfId="10470"/>
    <cellStyle name="常规 9 9 3 3 2 2" xfId="18272"/>
    <cellStyle name="常规 9 9 3 3 2 2 2" xfId="36564"/>
    <cellStyle name="常规 9 9 3 3 2 3" xfId="29655"/>
    <cellStyle name="常规 9 9 3 3 3" xfId="26030"/>
    <cellStyle name="常规 9 9 3 4" xfId="5106"/>
    <cellStyle name="常规 9 9 3 4 2" xfId="10471"/>
    <cellStyle name="常规 9 9 3 4 2 2" xfId="18273"/>
    <cellStyle name="常规 9 9 3 4 2 2 2" xfId="36565"/>
    <cellStyle name="常规 9 9 3 4 2 3" xfId="29656"/>
    <cellStyle name="常规 9 9 3 4 3" xfId="26031"/>
    <cellStyle name="常规 9 9 3 5" xfId="10465"/>
    <cellStyle name="常规 9 9 3 5 2" xfId="18274"/>
    <cellStyle name="常规 9 9 3 5 2 2" xfId="36566"/>
    <cellStyle name="常规 9 9 3 5 3" xfId="29650"/>
    <cellStyle name="常规 9 9 3 6" xfId="11063"/>
    <cellStyle name="常规 9 9 3 6 2" xfId="18275"/>
    <cellStyle name="常规 9 9 3 6 2 2" xfId="36567"/>
    <cellStyle name="常规 9 9 3 6 3" xfId="22486"/>
    <cellStyle name="常规 9 9 3 6 4" xfId="30247"/>
    <cellStyle name="常规 9 9 3 7" xfId="18276"/>
    <cellStyle name="常规 9 9 3 7 2" xfId="22487"/>
    <cellStyle name="常规 9 9 3 7 3" xfId="36568"/>
    <cellStyle name="常规 9 9 3 8" xfId="18277"/>
    <cellStyle name="常规 9 9 3 8 2" xfId="22488"/>
    <cellStyle name="常规 9 9 3 8 3" xfId="36569"/>
    <cellStyle name="常规 9 9 3 9" xfId="26025"/>
    <cellStyle name="常规 9 9 4" xfId="5107"/>
    <cellStyle name="常规 9 9 4 2" xfId="5108"/>
    <cellStyle name="常规 9 9 4 2 2" xfId="10473"/>
    <cellStyle name="常规 9 9 4 2 2 2" xfId="18278"/>
    <cellStyle name="常规 9 9 4 2 2 2 2" xfId="36570"/>
    <cellStyle name="常规 9 9 4 2 2 3" xfId="29658"/>
    <cellStyle name="常规 9 9 4 2 3" xfId="26033"/>
    <cellStyle name="常规 9 9 4 3" xfId="5109"/>
    <cellStyle name="常规 9 9 4 3 2" xfId="10474"/>
    <cellStyle name="常规 9 9 4 3 2 2" xfId="18279"/>
    <cellStyle name="常规 9 9 4 3 2 2 2" xfId="36571"/>
    <cellStyle name="常规 9 9 4 3 2 3" xfId="29659"/>
    <cellStyle name="常规 9 9 4 3 3" xfId="26034"/>
    <cellStyle name="常规 9 9 4 4" xfId="5110"/>
    <cellStyle name="常规 9 9 4 4 2" xfId="10475"/>
    <cellStyle name="常规 9 9 4 4 2 2" xfId="18280"/>
    <cellStyle name="常规 9 9 4 4 2 2 2" xfId="36572"/>
    <cellStyle name="常规 9 9 4 4 2 3" xfId="29660"/>
    <cellStyle name="常规 9 9 4 4 3" xfId="26035"/>
    <cellStyle name="常规 9 9 4 5" xfId="10472"/>
    <cellStyle name="常规 9 9 4 5 2" xfId="18281"/>
    <cellStyle name="常规 9 9 4 5 2 2" xfId="36573"/>
    <cellStyle name="常规 9 9 4 5 3" xfId="29657"/>
    <cellStyle name="常规 9 9 4 6" xfId="11065"/>
    <cellStyle name="常规 9 9 4 6 2" xfId="18282"/>
    <cellStyle name="常规 9 9 4 6 2 2" xfId="36574"/>
    <cellStyle name="常规 9 9 4 6 3" xfId="22489"/>
    <cellStyle name="常规 9 9 4 6 4" xfId="30249"/>
    <cellStyle name="常规 9 9 4 7" xfId="18283"/>
    <cellStyle name="常规 9 9 4 7 2" xfId="22490"/>
    <cellStyle name="常规 9 9 4 7 3" xfId="36575"/>
    <cellStyle name="常规 9 9 4 8" xfId="26032"/>
    <cellStyle name="常规 9 9 5" xfId="5111"/>
    <cellStyle name="常规 9 9 5 2" xfId="10476"/>
    <cellStyle name="常规 9 9 5 2 2" xfId="18284"/>
    <cellStyle name="常规 9 9 5 2 2 2" xfId="36576"/>
    <cellStyle name="常规 9 9 5 2 3" xfId="29661"/>
    <cellStyle name="常规 9 9 5 3" xfId="26036"/>
    <cellStyle name="常规 9 9 6" xfId="5112"/>
    <cellStyle name="常规 9 9 6 2" xfId="10477"/>
    <cellStyle name="常规 9 9 6 2 2" xfId="18285"/>
    <cellStyle name="常规 9 9 6 2 2 2" xfId="36577"/>
    <cellStyle name="常规 9 9 6 2 3" xfId="29662"/>
    <cellStyle name="常规 9 9 6 3" xfId="26037"/>
    <cellStyle name="常规 9 9 7" xfId="10457"/>
    <cellStyle name="常规 9 9 7 2" xfId="18286"/>
    <cellStyle name="常规 9 9 7 2 2" xfId="36578"/>
    <cellStyle name="常规 9 9 7 3" xfId="29642"/>
    <cellStyle name="常规 9 9 8" xfId="11060"/>
    <cellStyle name="常规 9 9 8 2" xfId="18287"/>
    <cellStyle name="常规 9 9 8 2 2" xfId="36579"/>
    <cellStyle name="常规 9 9 8 3" xfId="22491"/>
    <cellStyle name="常规 9 9 8 4" xfId="30244"/>
    <cellStyle name="常规 9 9 9" xfId="18288"/>
    <cellStyle name="常规 9 9 9 2" xfId="22492"/>
    <cellStyle name="常规 9 9 9 3" xfId="36580"/>
    <cellStyle name="常规_Sheet1 2" xfId="11174"/>
    <cellStyle name="好 2" xfId="5113"/>
    <cellStyle name="好 2 10" xfId="26038"/>
    <cellStyle name="好 2 2" xfId="5114"/>
    <cellStyle name="好 2 2 2" xfId="5115"/>
    <cellStyle name="好 2 2 2 2" xfId="5116"/>
    <cellStyle name="好 2 2 2 2 2" xfId="10481"/>
    <cellStyle name="好 2 2 2 2 2 2" xfId="18289"/>
    <cellStyle name="好 2 2 2 2 2 2 2" xfId="36581"/>
    <cellStyle name="好 2 2 2 2 2 3" xfId="29666"/>
    <cellStyle name="好 2 2 2 2 3" xfId="26041"/>
    <cellStyle name="好 2 2 2 3" xfId="5117"/>
    <cellStyle name="好 2 2 2 3 2" xfId="10482"/>
    <cellStyle name="好 2 2 2 3 2 2" xfId="18290"/>
    <cellStyle name="好 2 2 2 3 2 2 2" xfId="36582"/>
    <cellStyle name="好 2 2 2 3 2 3" xfId="29667"/>
    <cellStyle name="好 2 2 2 3 3" xfId="26042"/>
    <cellStyle name="好 2 2 2 4" xfId="5118"/>
    <cellStyle name="好 2 2 2 4 2" xfId="10483"/>
    <cellStyle name="好 2 2 2 4 2 2" xfId="18291"/>
    <cellStyle name="好 2 2 2 4 2 2 2" xfId="36583"/>
    <cellStyle name="好 2 2 2 4 2 3" xfId="29668"/>
    <cellStyle name="好 2 2 2 4 3" xfId="26043"/>
    <cellStyle name="好 2 2 2 5" xfId="10480"/>
    <cellStyle name="好 2 2 2 5 2" xfId="18292"/>
    <cellStyle name="好 2 2 2 5 2 2" xfId="36584"/>
    <cellStyle name="好 2 2 2 5 3" xfId="29665"/>
    <cellStyle name="好 2 2 2 6" xfId="11068"/>
    <cellStyle name="好 2 2 2 6 2" xfId="18293"/>
    <cellStyle name="好 2 2 2 6 2 2" xfId="36585"/>
    <cellStyle name="好 2 2 2 6 3" xfId="22493"/>
    <cellStyle name="好 2 2 2 6 4" xfId="30252"/>
    <cellStyle name="好 2 2 2 7" xfId="18294"/>
    <cellStyle name="好 2 2 2 7 2" xfId="22494"/>
    <cellStyle name="好 2 2 2 7 3" xfId="36586"/>
    <cellStyle name="好 2 2 2 8" xfId="26040"/>
    <cellStyle name="好 2 2 3" xfId="5119"/>
    <cellStyle name="好 2 2 3 2" xfId="10484"/>
    <cellStyle name="好 2 2 3 2 2" xfId="18295"/>
    <cellStyle name="好 2 2 3 2 2 2" xfId="36587"/>
    <cellStyle name="好 2 2 3 2 3" xfId="29669"/>
    <cellStyle name="好 2 2 3 3" xfId="26044"/>
    <cellStyle name="好 2 2 4" xfId="5120"/>
    <cellStyle name="好 2 2 4 2" xfId="10485"/>
    <cellStyle name="好 2 2 4 2 2" xfId="18296"/>
    <cellStyle name="好 2 2 4 2 2 2" xfId="36588"/>
    <cellStyle name="好 2 2 4 2 3" xfId="29670"/>
    <cellStyle name="好 2 2 4 3" xfId="26045"/>
    <cellStyle name="好 2 2 5" xfId="10479"/>
    <cellStyle name="好 2 2 5 2" xfId="18297"/>
    <cellStyle name="好 2 2 5 2 2" xfId="36589"/>
    <cellStyle name="好 2 2 5 3" xfId="29664"/>
    <cellStyle name="好 2 2 6" xfId="11067"/>
    <cellStyle name="好 2 2 6 2" xfId="18298"/>
    <cellStyle name="好 2 2 6 2 2" xfId="36590"/>
    <cellStyle name="好 2 2 6 3" xfId="22495"/>
    <cellStyle name="好 2 2 6 4" xfId="30251"/>
    <cellStyle name="好 2 2 7" xfId="18299"/>
    <cellStyle name="好 2 2 7 2" xfId="22496"/>
    <cellStyle name="好 2 2 7 3" xfId="36591"/>
    <cellStyle name="好 2 2 8" xfId="18300"/>
    <cellStyle name="好 2 2 8 2" xfId="22497"/>
    <cellStyle name="好 2 2 8 3" xfId="36592"/>
    <cellStyle name="好 2 2 9" xfId="26039"/>
    <cellStyle name="好 2 3" xfId="5121"/>
    <cellStyle name="好 2 3 2" xfId="5122"/>
    <cellStyle name="好 2 3 2 2" xfId="10487"/>
    <cellStyle name="好 2 3 2 2 2" xfId="18301"/>
    <cellStyle name="好 2 3 2 2 2 2" xfId="36593"/>
    <cellStyle name="好 2 3 2 2 3" xfId="29672"/>
    <cellStyle name="好 2 3 2 3" xfId="26047"/>
    <cellStyle name="好 2 3 3" xfId="5123"/>
    <cellStyle name="好 2 3 3 2" xfId="10488"/>
    <cellStyle name="好 2 3 3 2 2" xfId="18302"/>
    <cellStyle name="好 2 3 3 2 2 2" xfId="36594"/>
    <cellStyle name="好 2 3 3 2 3" xfId="29673"/>
    <cellStyle name="好 2 3 3 3" xfId="26048"/>
    <cellStyle name="好 2 3 4" xfId="5124"/>
    <cellStyle name="好 2 3 4 2" xfId="10489"/>
    <cellStyle name="好 2 3 4 2 2" xfId="18303"/>
    <cellStyle name="好 2 3 4 2 2 2" xfId="36595"/>
    <cellStyle name="好 2 3 4 2 3" xfId="29674"/>
    <cellStyle name="好 2 3 4 3" xfId="26049"/>
    <cellStyle name="好 2 3 5" xfId="10486"/>
    <cellStyle name="好 2 3 5 2" xfId="18304"/>
    <cellStyle name="好 2 3 5 2 2" xfId="36596"/>
    <cellStyle name="好 2 3 5 3" xfId="29671"/>
    <cellStyle name="好 2 3 6" xfId="11069"/>
    <cellStyle name="好 2 3 6 2" xfId="18305"/>
    <cellStyle name="好 2 3 6 2 2" xfId="36597"/>
    <cellStyle name="好 2 3 6 3" xfId="22498"/>
    <cellStyle name="好 2 3 6 4" xfId="30253"/>
    <cellStyle name="好 2 3 7" xfId="18306"/>
    <cellStyle name="好 2 3 7 2" xfId="22499"/>
    <cellStyle name="好 2 3 7 3" xfId="36598"/>
    <cellStyle name="好 2 3 8" xfId="26046"/>
    <cellStyle name="好 2 4" xfId="5125"/>
    <cellStyle name="好 2 4 2" xfId="10490"/>
    <cellStyle name="好 2 4 2 2" xfId="18307"/>
    <cellStyle name="好 2 4 2 2 2" xfId="36599"/>
    <cellStyle name="好 2 4 2 3" xfId="29675"/>
    <cellStyle name="好 2 4 3" xfId="26050"/>
    <cellStyle name="好 2 5" xfId="5126"/>
    <cellStyle name="好 2 5 2" xfId="10491"/>
    <cellStyle name="好 2 5 2 2" xfId="18308"/>
    <cellStyle name="好 2 5 2 2 2" xfId="36600"/>
    <cellStyle name="好 2 5 2 3" xfId="29676"/>
    <cellStyle name="好 2 5 3" xfId="26051"/>
    <cellStyle name="好 2 6" xfId="10478"/>
    <cellStyle name="好 2 6 2" xfId="18309"/>
    <cellStyle name="好 2 6 2 2" xfId="36601"/>
    <cellStyle name="好 2 6 3" xfId="29663"/>
    <cellStyle name="好 2 7" xfId="11066"/>
    <cellStyle name="好 2 7 2" xfId="18310"/>
    <cellStyle name="好 2 7 2 2" xfId="36602"/>
    <cellStyle name="好 2 7 3" xfId="22500"/>
    <cellStyle name="好 2 7 4" xfId="30250"/>
    <cellStyle name="好 2 8" xfId="18311"/>
    <cellStyle name="好 2 8 2" xfId="22501"/>
    <cellStyle name="好 2 8 3" xfId="36603"/>
    <cellStyle name="好 2 9" xfId="18312"/>
    <cellStyle name="好 2 9 2" xfId="22502"/>
    <cellStyle name="好 2 9 3" xfId="36604"/>
    <cellStyle name="汇总 2" xfId="5127"/>
    <cellStyle name="汇总 2 10" xfId="26052"/>
    <cellStyle name="汇总 2 2" xfId="5128"/>
    <cellStyle name="汇总 2 2 2" xfId="5129"/>
    <cellStyle name="汇总 2 2 2 2" xfId="5130"/>
    <cellStyle name="汇总 2 2 2 2 2" xfId="10495"/>
    <cellStyle name="汇总 2 2 2 2 2 2" xfId="18313"/>
    <cellStyle name="汇总 2 2 2 2 2 2 2" xfId="36605"/>
    <cellStyle name="汇总 2 2 2 2 2 3" xfId="29680"/>
    <cellStyle name="汇总 2 2 2 2 3" xfId="26055"/>
    <cellStyle name="汇总 2 2 2 3" xfId="5131"/>
    <cellStyle name="汇总 2 2 2 3 2" xfId="10496"/>
    <cellStyle name="汇总 2 2 2 3 2 2" xfId="18314"/>
    <cellStyle name="汇总 2 2 2 3 2 2 2" xfId="36606"/>
    <cellStyle name="汇总 2 2 2 3 2 3" xfId="29681"/>
    <cellStyle name="汇总 2 2 2 3 3" xfId="26056"/>
    <cellStyle name="汇总 2 2 2 4" xfId="5132"/>
    <cellStyle name="汇总 2 2 2 4 2" xfId="10497"/>
    <cellStyle name="汇总 2 2 2 4 2 2" xfId="18315"/>
    <cellStyle name="汇总 2 2 2 4 2 2 2" xfId="36607"/>
    <cellStyle name="汇总 2 2 2 4 2 3" xfId="29682"/>
    <cellStyle name="汇总 2 2 2 4 3" xfId="26057"/>
    <cellStyle name="汇总 2 2 2 5" xfId="10494"/>
    <cellStyle name="汇总 2 2 2 5 2" xfId="18316"/>
    <cellStyle name="汇总 2 2 2 5 2 2" xfId="36608"/>
    <cellStyle name="汇总 2 2 2 5 3" xfId="29679"/>
    <cellStyle name="汇总 2 2 2 6" xfId="11072"/>
    <cellStyle name="汇总 2 2 2 6 2" xfId="18317"/>
    <cellStyle name="汇总 2 2 2 6 2 2" xfId="36609"/>
    <cellStyle name="汇总 2 2 2 6 3" xfId="22503"/>
    <cellStyle name="汇总 2 2 2 6 4" xfId="30256"/>
    <cellStyle name="汇总 2 2 2 7" xfId="18318"/>
    <cellStyle name="汇总 2 2 2 7 2" xfId="22504"/>
    <cellStyle name="汇总 2 2 2 7 3" xfId="36610"/>
    <cellStyle name="汇总 2 2 2 8" xfId="26054"/>
    <cellStyle name="汇总 2 2 3" xfId="5133"/>
    <cellStyle name="汇总 2 2 3 2" xfId="10498"/>
    <cellStyle name="汇总 2 2 3 2 2" xfId="18319"/>
    <cellStyle name="汇总 2 2 3 2 2 2" xfId="36611"/>
    <cellStyle name="汇总 2 2 3 2 3" xfId="29683"/>
    <cellStyle name="汇总 2 2 3 3" xfId="26058"/>
    <cellStyle name="汇总 2 2 4" xfId="5134"/>
    <cellStyle name="汇总 2 2 4 2" xfId="10499"/>
    <cellStyle name="汇总 2 2 4 2 2" xfId="18320"/>
    <cellStyle name="汇总 2 2 4 2 2 2" xfId="36612"/>
    <cellStyle name="汇总 2 2 4 2 3" xfId="29684"/>
    <cellStyle name="汇总 2 2 4 3" xfId="26059"/>
    <cellStyle name="汇总 2 2 5" xfId="10493"/>
    <cellStyle name="汇总 2 2 5 2" xfId="18321"/>
    <cellStyle name="汇总 2 2 5 2 2" xfId="36613"/>
    <cellStyle name="汇总 2 2 5 3" xfId="29678"/>
    <cellStyle name="汇总 2 2 6" xfId="11071"/>
    <cellStyle name="汇总 2 2 6 2" xfId="18322"/>
    <cellStyle name="汇总 2 2 6 2 2" xfId="36614"/>
    <cellStyle name="汇总 2 2 6 3" xfId="22505"/>
    <cellStyle name="汇总 2 2 6 4" xfId="30255"/>
    <cellStyle name="汇总 2 2 7" xfId="18323"/>
    <cellStyle name="汇总 2 2 7 2" xfId="22506"/>
    <cellStyle name="汇总 2 2 7 3" xfId="36615"/>
    <cellStyle name="汇总 2 2 8" xfId="18324"/>
    <cellStyle name="汇总 2 2 8 2" xfId="22507"/>
    <cellStyle name="汇总 2 2 8 3" xfId="36616"/>
    <cellStyle name="汇总 2 2 9" xfId="26053"/>
    <cellStyle name="汇总 2 3" xfId="5135"/>
    <cellStyle name="汇总 2 3 2" xfId="5136"/>
    <cellStyle name="汇总 2 3 2 2" xfId="10501"/>
    <cellStyle name="汇总 2 3 2 2 2" xfId="18325"/>
    <cellStyle name="汇总 2 3 2 2 2 2" xfId="36617"/>
    <cellStyle name="汇总 2 3 2 2 3" xfId="29686"/>
    <cellStyle name="汇总 2 3 2 3" xfId="26061"/>
    <cellStyle name="汇总 2 3 3" xfId="5137"/>
    <cellStyle name="汇总 2 3 3 2" xfId="10502"/>
    <cellStyle name="汇总 2 3 3 2 2" xfId="18326"/>
    <cellStyle name="汇总 2 3 3 2 2 2" xfId="36618"/>
    <cellStyle name="汇总 2 3 3 2 3" xfId="29687"/>
    <cellStyle name="汇总 2 3 3 3" xfId="26062"/>
    <cellStyle name="汇总 2 3 4" xfId="5138"/>
    <cellStyle name="汇总 2 3 4 2" xfId="10503"/>
    <cellStyle name="汇总 2 3 4 2 2" xfId="18327"/>
    <cellStyle name="汇总 2 3 4 2 2 2" xfId="36619"/>
    <cellStyle name="汇总 2 3 4 2 3" xfId="29688"/>
    <cellStyle name="汇总 2 3 4 3" xfId="26063"/>
    <cellStyle name="汇总 2 3 5" xfId="10500"/>
    <cellStyle name="汇总 2 3 5 2" xfId="18328"/>
    <cellStyle name="汇总 2 3 5 2 2" xfId="36620"/>
    <cellStyle name="汇总 2 3 5 3" xfId="29685"/>
    <cellStyle name="汇总 2 3 6" xfId="11073"/>
    <cellStyle name="汇总 2 3 6 2" xfId="18329"/>
    <cellStyle name="汇总 2 3 6 2 2" xfId="36621"/>
    <cellStyle name="汇总 2 3 6 3" xfId="22508"/>
    <cellStyle name="汇总 2 3 6 4" xfId="30257"/>
    <cellStyle name="汇总 2 3 7" xfId="18330"/>
    <cellStyle name="汇总 2 3 7 2" xfId="22509"/>
    <cellStyle name="汇总 2 3 7 3" xfId="36622"/>
    <cellStyle name="汇总 2 3 8" xfId="26060"/>
    <cellStyle name="汇总 2 4" xfId="5139"/>
    <cellStyle name="汇总 2 4 2" xfId="10504"/>
    <cellStyle name="汇总 2 4 2 2" xfId="18331"/>
    <cellStyle name="汇总 2 4 2 2 2" xfId="36623"/>
    <cellStyle name="汇总 2 4 2 3" xfId="29689"/>
    <cellStyle name="汇总 2 4 3" xfId="26064"/>
    <cellStyle name="汇总 2 5" xfId="5140"/>
    <cellStyle name="汇总 2 5 2" xfId="10505"/>
    <cellStyle name="汇总 2 5 2 2" xfId="18332"/>
    <cellStyle name="汇总 2 5 2 2 2" xfId="36624"/>
    <cellStyle name="汇总 2 5 2 3" xfId="29690"/>
    <cellStyle name="汇总 2 5 3" xfId="26065"/>
    <cellStyle name="汇总 2 6" xfId="10492"/>
    <cellStyle name="汇总 2 6 2" xfId="18333"/>
    <cellStyle name="汇总 2 6 2 2" xfId="36625"/>
    <cellStyle name="汇总 2 6 3" xfId="29677"/>
    <cellStyle name="汇总 2 7" xfId="11070"/>
    <cellStyle name="汇总 2 7 2" xfId="18334"/>
    <cellStyle name="汇总 2 7 2 2" xfId="36626"/>
    <cellStyle name="汇总 2 7 3" xfId="22510"/>
    <cellStyle name="汇总 2 7 4" xfId="30254"/>
    <cellStyle name="汇总 2 8" xfId="18335"/>
    <cellStyle name="汇总 2 8 2" xfId="22511"/>
    <cellStyle name="汇总 2 8 3" xfId="36627"/>
    <cellStyle name="汇总 2 9" xfId="18336"/>
    <cellStyle name="汇总 2 9 2" xfId="22512"/>
    <cellStyle name="汇总 2 9 3" xfId="36628"/>
    <cellStyle name="计算 2" xfId="5141"/>
    <cellStyle name="计算 2 10" xfId="26066"/>
    <cellStyle name="计算 2 2" xfId="5142"/>
    <cellStyle name="计算 2 2 2" xfId="5143"/>
    <cellStyle name="计算 2 2 2 2" xfId="5144"/>
    <cellStyle name="计算 2 2 2 2 2" xfId="10509"/>
    <cellStyle name="计算 2 2 2 2 2 2" xfId="18337"/>
    <cellStyle name="计算 2 2 2 2 2 2 2" xfId="36629"/>
    <cellStyle name="计算 2 2 2 2 2 3" xfId="29694"/>
    <cellStyle name="计算 2 2 2 2 3" xfId="26069"/>
    <cellStyle name="计算 2 2 2 3" xfId="5145"/>
    <cellStyle name="计算 2 2 2 3 2" xfId="10510"/>
    <cellStyle name="计算 2 2 2 3 2 2" xfId="18338"/>
    <cellStyle name="计算 2 2 2 3 2 2 2" xfId="36630"/>
    <cellStyle name="计算 2 2 2 3 2 3" xfId="29695"/>
    <cellStyle name="计算 2 2 2 3 3" xfId="26070"/>
    <cellStyle name="计算 2 2 2 4" xfId="5146"/>
    <cellStyle name="计算 2 2 2 4 2" xfId="10511"/>
    <cellStyle name="计算 2 2 2 4 2 2" xfId="18339"/>
    <cellStyle name="计算 2 2 2 4 2 2 2" xfId="36631"/>
    <cellStyle name="计算 2 2 2 4 2 3" xfId="29696"/>
    <cellStyle name="计算 2 2 2 4 3" xfId="26071"/>
    <cellStyle name="计算 2 2 2 5" xfId="10508"/>
    <cellStyle name="计算 2 2 2 5 2" xfId="18340"/>
    <cellStyle name="计算 2 2 2 5 2 2" xfId="36632"/>
    <cellStyle name="计算 2 2 2 5 3" xfId="29693"/>
    <cellStyle name="计算 2 2 2 6" xfId="11076"/>
    <cellStyle name="计算 2 2 2 6 2" xfId="18341"/>
    <cellStyle name="计算 2 2 2 6 2 2" xfId="36633"/>
    <cellStyle name="计算 2 2 2 6 3" xfId="22513"/>
    <cellStyle name="计算 2 2 2 6 4" xfId="30260"/>
    <cellStyle name="计算 2 2 2 7" xfId="18342"/>
    <cellStyle name="计算 2 2 2 7 2" xfId="22514"/>
    <cellStyle name="计算 2 2 2 7 3" xfId="36634"/>
    <cellStyle name="计算 2 2 2 8" xfId="26068"/>
    <cellStyle name="计算 2 2 3" xfId="5147"/>
    <cellStyle name="计算 2 2 3 2" xfId="10512"/>
    <cellStyle name="计算 2 2 3 2 2" xfId="18343"/>
    <cellStyle name="计算 2 2 3 2 2 2" xfId="36635"/>
    <cellStyle name="计算 2 2 3 2 3" xfId="29697"/>
    <cellStyle name="计算 2 2 3 3" xfId="26072"/>
    <cellStyle name="计算 2 2 4" xfId="5148"/>
    <cellStyle name="计算 2 2 4 2" xfId="10513"/>
    <cellStyle name="计算 2 2 4 2 2" xfId="18344"/>
    <cellStyle name="计算 2 2 4 2 2 2" xfId="36636"/>
    <cellStyle name="计算 2 2 4 2 3" xfId="29698"/>
    <cellStyle name="计算 2 2 4 3" xfId="26073"/>
    <cellStyle name="计算 2 2 5" xfId="10507"/>
    <cellStyle name="计算 2 2 5 2" xfId="18345"/>
    <cellStyle name="计算 2 2 5 2 2" xfId="36637"/>
    <cellStyle name="计算 2 2 5 3" xfId="29692"/>
    <cellStyle name="计算 2 2 6" xfId="11075"/>
    <cellStyle name="计算 2 2 6 2" xfId="18346"/>
    <cellStyle name="计算 2 2 6 2 2" xfId="36638"/>
    <cellStyle name="计算 2 2 6 3" xfId="22515"/>
    <cellStyle name="计算 2 2 6 4" xfId="30259"/>
    <cellStyle name="计算 2 2 7" xfId="18347"/>
    <cellStyle name="计算 2 2 7 2" xfId="22516"/>
    <cellStyle name="计算 2 2 7 3" xfId="36639"/>
    <cellStyle name="计算 2 2 8" xfId="18348"/>
    <cellStyle name="计算 2 2 8 2" xfId="22517"/>
    <cellStyle name="计算 2 2 8 3" xfId="36640"/>
    <cellStyle name="计算 2 2 9" xfId="26067"/>
    <cellStyle name="计算 2 3" xfId="5149"/>
    <cellStyle name="计算 2 3 2" xfId="5150"/>
    <cellStyle name="计算 2 3 2 2" xfId="10515"/>
    <cellStyle name="计算 2 3 2 2 2" xfId="18349"/>
    <cellStyle name="计算 2 3 2 2 2 2" xfId="36641"/>
    <cellStyle name="计算 2 3 2 2 3" xfId="29700"/>
    <cellStyle name="计算 2 3 2 3" xfId="26075"/>
    <cellStyle name="计算 2 3 3" xfId="5151"/>
    <cellStyle name="计算 2 3 3 2" xfId="10516"/>
    <cellStyle name="计算 2 3 3 2 2" xfId="18350"/>
    <cellStyle name="计算 2 3 3 2 2 2" xfId="36642"/>
    <cellStyle name="计算 2 3 3 2 3" xfId="29701"/>
    <cellStyle name="计算 2 3 3 3" xfId="26076"/>
    <cellStyle name="计算 2 3 4" xfId="5152"/>
    <cellStyle name="计算 2 3 4 2" xfId="10517"/>
    <cellStyle name="计算 2 3 4 2 2" xfId="18351"/>
    <cellStyle name="计算 2 3 4 2 2 2" xfId="36643"/>
    <cellStyle name="计算 2 3 4 2 3" xfId="29702"/>
    <cellStyle name="计算 2 3 4 3" xfId="26077"/>
    <cellStyle name="计算 2 3 5" xfId="10514"/>
    <cellStyle name="计算 2 3 5 2" xfId="18352"/>
    <cellStyle name="计算 2 3 5 2 2" xfId="36644"/>
    <cellStyle name="计算 2 3 5 3" xfId="29699"/>
    <cellStyle name="计算 2 3 6" xfId="11077"/>
    <cellStyle name="计算 2 3 6 2" xfId="18353"/>
    <cellStyle name="计算 2 3 6 2 2" xfId="36645"/>
    <cellStyle name="计算 2 3 6 3" xfId="22518"/>
    <cellStyle name="计算 2 3 6 4" xfId="30261"/>
    <cellStyle name="计算 2 3 7" xfId="18354"/>
    <cellStyle name="计算 2 3 7 2" xfId="22519"/>
    <cellStyle name="计算 2 3 7 3" xfId="36646"/>
    <cellStyle name="计算 2 3 8" xfId="26074"/>
    <cellStyle name="计算 2 4" xfId="5153"/>
    <cellStyle name="计算 2 4 2" xfId="10518"/>
    <cellStyle name="计算 2 4 2 2" xfId="18355"/>
    <cellStyle name="计算 2 4 2 2 2" xfId="36647"/>
    <cellStyle name="计算 2 4 2 3" xfId="29703"/>
    <cellStyle name="计算 2 4 3" xfId="26078"/>
    <cellStyle name="计算 2 5" xfId="5154"/>
    <cellStyle name="计算 2 5 2" xfId="10519"/>
    <cellStyle name="计算 2 5 2 2" xfId="18356"/>
    <cellStyle name="计算 2 5 2 2 2" xfId="36648"/>
    <cellStyle name="计算 2 5 2 3" xfId="29704"/>
    <cellStyle name="计算 2 5 3" xfId="26079"/>
    <cellStyle name="计算 2 6" xfId="10506"/>
    <cellStyle name="计算 2 6 2" xfId="18357"/>
    <cellStyle name="计算 2 6 2 2" xfId="36649"/>
    <cellStyle name="计算 2 6 3" xfId="29691"/>
    <cellStyle name="计算 2 7" xfId="11074"/>
    <cellStyle name="计算 2 7 2" xfId="18358"/>
    <cellStyle name="计算 2 7 2 2" xfId="36650"/>
    <cellStyle name="计算 2 7 3" xfId="22520"/>
    <cellStyle name="计算 2 7 4" xfId="30258"/>
    <cellStyle name="计算 2 8" xfId="18359"/>
    <cellStyle name="计算 2 8 2" xfId="22521"/>
    <cellStyle name="计算 2 8 3" xfId="36651"/>
    <cellStyle name="计算 2 9" xfId="18360"/>
    <cellStyle name="计算 2 9 2" xfId="22522"/>
    <cellStyle name="计算 2 9 3" xfId="36652"/>
    <cellStyle name="检查单元格 2" xfId="5155"/>
    <cellStyle name="检查单元格 2 10" xfId="26080"/>
    <cellStyle name="检查单元格 2 2" xfId="5156"/>
    <cellStyle name="检查单元格 2 2 2" xfId="5157"/>
    <cellStyle name="检查单元格 2 2 2 2" xfId="5158"/>
    <cellStyle name="检查单元格 2 2 2 2 2" xfId="10523"/>
    <cellStyle name="检查单元格 2 2 2 2 2 2" xfId="18361"/>
    <cellStyle name="检查单元格 2 2 2 2 2 2 2" xfId="36653"/>
    <cellStyle name="检查单元格 2 2 2 2 2 3" xfId="29708"/>
    <cellStyle name="检查单元格 2 2 2 2 3" xfId="26083"/>
    <cellStyle name="检查单元格 2 2 2 3" xfId="5159"/>
    <cellStyle name="检查单元格 2 2 2 3 2" xfId="10524"/>
    <cellStyle name="检查单元格 2 2 2 3 2 2" xfId="18362"/>
    <cellStyle name="检查单元格 2 2 2 3 2 2 2" xfId="36654"/>
    <cellStyle name="检查单元格 2 2 2 3 2 3" xfId="29709"/>
    <cellStyle name="检查单元格 2 2 2 3 3" xfId="26084"/>
    <cellStyle name="检查单元格 2 2 2 4" xfId="5160"/>
    <cellStyle name="检查单元格 2 2 2 4 2" xfId="10525"/>
    <cellStyle name="检查单元格 2 2 2 4 2 2" xfId="18363"/>
    <cellStyle name="检查单元格 2 2 2 4 2 2 2" xfId="36655"/>
    <cellStyle name="检查单元格 2 2 2 4 2 3" xfId="29710"/>
    <cellStyle name="检查单元格 2 2 2 4 3" xfId="26085"/>
    <cellStyle name="检查单元格 2 2 2 5" xfId="10522"/>
    <cellStyle name="检查单元格 2 2 2 5 2" xfId="18364"/>
    <cellStyle name="检查单元格 2 2 2 5 2 2" xfId="36656"/>
    <cellStyle name="检查单元格 2 2 2 5 3" xfId="29707"/>
    <cellStyle name="检查单元格 2 2 2 6" xfId="11080"/>
    <cellStyle name="检查单元格 2 2 2 6 2" xfId="18365"/>
    <cellStyle name="检查单元格 2 2 2 6 2 2" xfId="36657"/>
    <cellStyle name="检查单元格 2 2 2 6 3" xfId="22523"/>
    <cellStyle name="检查单元格 2 2 2 6 4" xfId="30264"/>
    <cellStyle name="检查单元格 2 2 2 7" xfId="18366"/>
    <cellStyle name="检查单元格 2 2 2 7 2" xfId="22524"/>
    <cellStyle name="检查单元格 2 2 2 7 3" xfId="36658"/>
    <cellStyle name="检查单元格 2 2 2 8" xfId="26082"/>
    <cellStyle name="检查单元格 2 2 3" xfId="5161"/>
    <cellStyle name="检查单元格 2 2 3 2" xfId="10526"/>
    <cellStyle name="检查单元格 2 2 3 2 2" xfId="18367"/>
    <cellStyle name="检查单元格 2 2 3 2 2 2" xfId="36659"/>
    <cellStyle name="检查单元格 2 2 3 2 3" xfId="29711"/>
    <cellStyle name="检查单元格 2 2 3 3" xfId="26086"/>
    <cellStyle name="检查单元格 2 2 4" xfId="5162"/>
    <cellStyle name="检查单元格 2 2 4 2" xfId="10527"/>
    <cellStyle name="检查单元格 2 2 4 2 2" xfId="18368"/>
    <cellStyle name="检查单元格 2 2 4 2 2 2" xfId="36660"/>
    <cellStyle name="检查单元格 2 2 4 2 3" xfId="29712"/>
    <cellStyle name="检查单元格 2 2 4 3" xfId="26087"/>
    <cellStyle name="检查单元格 2 2 5" xfId="10521"/>
    <cellStyle name="检查单元格 2 2 5 2" xfId="18369"/>
    <cellStyle name="检查单元格 2 2 5 2 2" xfId="36661"/>
    <cellStyle name="检查单元格 2 2 5 3" xfId="29706"/>
    <cellStyle name="检查单元格 2 2 6" xfId="11079"/>
    <cellStyle name="检查单元格 2 2 6 2" xfId="18370"/>
    <cellStyle name="检查单元格 2 2 6 2 2" xfId="36662"/>
    <cellStyle name="检查单元格 2 2 6 3" xfId="22525"/>
    <cellStyle name="检查单元格 2 2 6 4" xfId="30263"/>
    <cellStyle name="检查单元格 2 2 7" xfId="18371"/>
    <cellStyle name="检查单元格 2 2 7 2" xfId="22526"/>
    <cellStyle name="检查单元格 2 2 7 3" xfId="36663"/>
    <cellStyle name="检查单元格 2 2 8" xfId="18372"/>
    <cellStyle name="检查单元格 2 2 8 2" xfId="22527"/>
    <cellStyle name="检查单元格 2 2 8 3" xfId="36664"/>
    <cellStyle name="检查单元格 2 2 9" xfId="26081"/>
    <cellStyle name="检查单元格 2 3" xfId="5163"/>
    <cellStyle name="检查单元格 2 3 2" xfId="5164"/>
    <cellStyle name="检查单元格 2 3 2 2" xfId="10529"/>
    <cellStyle name="检查单元格 2 3 2 2 2" xfId="18373"/>
    <cellStyle name="检查单元格 2 3 2 2 2 2" xfId="36665"/>
    <cellStyle name="检查单元格 2 3 2 2 3" xfId="29714"/>
    <cellStyle name="检查单元格 2 3 2 3" xfId="26089"/>
    <cellStyle name="检查单元格 2 3 3" xfId="5165"/>
    <cellStyle name="检查单元格 2 3 3 2" xfId="10530"/>
    <cellStyle name="检查单元格 2 3 3 2 2" xfId="18374"/>
    <cellStyle name="检查单元格 2 3 3 2 2 2" xfId="36666"/>
    <cellStyle name="检查单元格 2 3 3 2 3" xfId="29715"/>
    <cellStyle name="检查单元格 2 3 3 3" xfId="26090"/>
    <cellStyle name="检查单元格 2 3 4" xfId="5166"/>
    <cellStyle name="检查单元格 2 3 4 2" xfId="10531"/>
    <cellStyle name="检查单元格 2 3 4 2 2" xfId="18375"/>
    <cellStyle name="检查单元格 2 3 4 2 2 2" xfId="36667"/>
    <cellStyle name="检查单元格 2 3 4 2 3" xfId="29716"/>
    <cellStyle name="检查单元格 2 3 4 3" xfId="26091"/>
    <cellStyle name="检查单元格 2 3 5" xfId="10528"/>
    <cellStyle name="检查单元格 2 3 5 2" xfId="18376"/>
    <cellStyle name="检查单元格 2 3 5 2 2" xfId="36668"/>
    <cellStyle name="检查单元格 2 3 5 3" xfId="29713"/>
    <cellStyle name="检查单元格 2 3 6" xfId="11081"/>
    <cellStyle name="检查单元格 2 3 6 2" xfId="18377"/>
    <cellStyle name="检查单元格 2 3 6 2 2" xfId="36669"/>
    <cellStyle name="检查单元格 2 3 6 3" xfId="22528"/>
    <cellStyle name="检查单元格 2 3 6 4" xfId="30265"/>
    <cellStyle name="检查单元格 2 3 7" xfId="18378"/>
    <cellStyle name="检查单元格 2 3 7 2" xfId="22529"/>
    <cellStyle name="检查单元格 2 3 7 3" xfId="36670"/>
    <cellStyle name="检查单元格 2 3 8" xfId="26088"/>
    <cellStyle name="检查单元格 2 4" xfId="5167"/>
    <cellStyle name="检查单元格 2 4 2" xfId="10532"/>
    <cellStyle name="检查单元格 2 4 2 2" xfId="18379"/>
    <cellStyle name="检查单元格 2 4 2 2 2" xfId="36671"/>
    <cellStyle name="检查单元格 2 4 2 3" xfId="29717"/>
    <cellStyle name="检查单元格 2 4 3" xfId="26092"/>
    <cellStyle name="检查单元格 2 5" xfId="5168"/>
    <cellStyle name="检查单元格 2 5 2" xfId="10533"/>
    <cellStyle name="检查单元格 2 5 2 2" xfId="18380"/>
    <cellStyle name="检查单元格 2 5 2 2 2" xfId="36672"/>
    <cellStyle name="检查单元格 2 5 2 3" xfId="29718"/>
    <cellStyle name="检查单元格 2 5 3" xfId="26093"/>
    <cellStyle name="检查单元格 2 6" xfId="10520"/>
    <cellStyle name="检查单元格 2 6 2" xfId="18381"/>
    <cellStyle name="检查单元格 2 6 2 2" xfId="36673"/>
    <cellStyle name="检查单元格 2 6 3" xfId="29705"/>
    <cellStyle name="检查单元格 2 7" xfId="11078"/>
    <cellStyle name="检查单元格 2 7 2" xfId="18382"/>
    <cellStyle name="检查单元格 2 7 2 2" xfId="36674"/>
    <cellStyle name="检查单元格 2 7 3" xfId="22530"/>
    <cellStyle name="检查单元格 2 7 4" xfId="30262"/>
    <cellStyle name="检查单元格 2 8" xfId="18383"/>
    <cellStyle name="检查单元格 2 8 2" xfId="22531"/>
    <cellStyle name="检查单元格 2 8 3" xfId="36675"/>
    <cellStyle name="检查单元格 2 9" xfId="18384"/>
    <cellStyle name="检查单元格 2 9 2" xfId="22532"/>
    <cellStyle name="检查单元格 2 9 3" xfId="36676"/>
    <cellStyle name="解释性文本 2" xfId="5169"/>
    <cellStyle name="解释性文本 2 10" xfId="26094"/>
    <cellStyle name="解释性文本 2 2" xfId="5170"/>
    <cellStyle name="解释性文本 2 2 2" xfId="5171"/>
    <cellStyle name="解释性文本 2 2 2 2" xfId="5172"/>
    <cellStyle name="解释性文本 2 2 2 2 2" xfId="10537"/>
    <cellStyle name="解释性文本 2 2 2 2 2 2" xfId="18385"/>
    <cellStyle name="解释性文本 2 2 2 2 2 2 2" xfId="36677"/>
    <cellStyle name="解释性文本 2 2 2 2 2 3" xfId="29722"/>
    <cellStyle name="解释性文本 2 2 2 2 3" xfId="26097"/>
    <cellStyle name="解释性文本 2 2 2 3" xfId="5173"/>
    <cellStyle name="解释性文本 2 2 2 3 2" xfId="10538"/>
    <cellStyle name="解释性文本 2 2 2 3 2 2" xfId="18386"/>
    <cellStyle name="解释性文本 2 2 2 3 2 2 2" xfId="36678"/>
    <cellStyle name="解释性文本 2 2 2 3 2 3" xfId="29723"/>
    <cellStyle name="解释性文本 2 2 2 3 3" xfId="26098"/>
    <cellStyle name="解释性文本 2 2 2 4" xfId="5174"/>
    <cellStyle name="解释性文本 2 2 2 4 2" xfId="10539"/>
    <cellStyle name="解释性文本 2 2 2 4 2 2" xfId="18387"/>
    <cellStyle name="解释性文本 2 2 2 4 2 2 2" xfId="36679"/>
    <cellStyle name="解释性文本 2 2 2 4 2 3" xfId="29724"/>
    <cellStyle name="解释性文本 2 2 2 4 3" xfId="26099"/>
    <cellStyle name="解释性文本 2 2 2 5" xfId="10536"/>
    <cellStyle name="解释性文本 2 2 2 5 2" xfId="18388"/>
    <cellStyle name="解释性文本 2 2 2 5 2 2" xfId="36680"/>
    <cellStyle name="解释性文本 2 2 2 5 3" xfId="29721"/>
    <cellStyle name="解释性文本 2 2 2 6" xfId="11084"/>
    <cellStyle name="解释性文本 2 2 2 6 2" xfId="18389"/>
    <cellStyle name="解释性文本 2 2 2 6 2 2" xfId="36681"/>
    <cellStyle name="解释性文本 2 2 2 6 3" xfId="22533"/>
    <cellStyle name="解释性文本 2 2 2 6 4" xfId="30268"/>
    <cellStyle name="解释性文本 2 2 2 7" xfId="18390"/>
    <cellStyle name="解释性文本 2 2 2 7 2" xfId="22534"/>
    <cellStyle name="解释性文本 2 2 2 7 3" xfId="36682"/>
    <cellStyle name="解释性文本 2 2 2 8" xfId="26096"/>
    <cellStyle name="解释性文本 2 2 3" xfId="5175"/>
    <cellStyle name="解释性文本 2 2 3 2" xfId="10540"/>
    <cellStyle name="解释性文本 2 2 3 2 2" xfId="18391"/>
    <cellStyle name="解释性文本 2 2 3 2 2 2" xfId="36683"/>
    <cellStyle name="解释性文本 2 2 3 2 3" xfId="29725"/>
    <cellStyle name="解释性文本 2 2 3 3" xfId="26100"/>
    <cellStyle name="解释性文本 2 2 4" xfId="5176"/>
    <cellStyle name="解释性文本 2 2 4 2" xfId="10541"/>
    <cellStyle name="解释性文本 2 2 4 2 2" xfId="18392"/>
    <cellStyle name="解释性文本 2 2 4 2 2 2" xfId="36684"/>
    <cellStyle name="解释性文本 2 2 4 2 3" xfId="29726"/>
    <cellStyle name="解释性文本 2 2 4 3" xfId="26101"/>
    <cellStyle name="解释性文本 2 2 5" xfId="10535"/>
    <cellStyle name="解释性文本 2 2 5 2" xfId="18393"/>
    <cellStyle name="解释性文本 2 2 5 2 2" xfId="36685"/>
    <cellStyle name="解释性文本 2 2 5 3" xfId="29720"/>
    <cellStyle name="解释性文本 2 2 6" xfId="11083"/>
    <cellStyle name="解释性文本 2 2 6 2" xfId="18394"/>
    <cellStyle name="解释性文本 2 2 6 2 2" xfId="36686"/>
    <cellStyle name="解释性文本 2 2 6 3" xfId="22535"/>
    <cellStyle name="解释性文本 2 2 6 4" xfId="30267"/>
    <cellStyle name="解释性文本 2 2 7" xfId="18395"/>
    <cellStyle name="解释性文本 2 2 7 2" xfId="22536"/>
    <cellStyle name="解释性文本 2 2 7 3" xfId="36687"/>
    <cellStyle name="解释性文本 2 2 8" xfId="18396"/>
    <cellStyle name="解释性文本 2 2 8 2" xfId="22537"/>
    <cellStyle name="解释性文本 2 2 8 3" xfId="36688"/>
    <cellStyle name="解释性文本 2 2 9" xfId="26095"/>
    <cellStyle name="解释性文本 2 3" xfId="5177"/>
    <cellStyle name="解释性文本 2 3 2" xfId="5178"/>
    <cellStyle name="解释性文本 2 3 2 2" xfId="10543"/>
    <cellStyle name="解释性文本 2 3 2 2 2" xfId="18397"/>
    <cellStyle name="解释性文本 2 3 2 2 2 2" xfId="36689"/>
    <cellStyle name="解释性文本 2 3 2 2 3" xfId="29728"/>
    <cellStyle name="解释性文本 2 3 2 3" xfId="26103"/>
    <cellStyle name="解释性文本 2 3 3" xfId="5179"/>
    <cellStyle name="解释性文本 2 3 3 2" xfId="10544"/>
    <cellStyle name="解释性文本 2 3 3 2 2" xfId="18398"/>
    <cellStyle name="解释性文本 2 3 3 2 2 2" xfId="36690"/>
    <cellStyle name="解释性文本 2 3 3 2 3" xfId="29729"/>
    <cellStyle name="解释性文本 2 3 3 3" xfId="26104"/>
    <cellStyle name="解释性文本 2 3 4" xfId="5180"/>
    <cellStyle name="解释性文本 2 3 4 2" xfId="10545"/>
    <cellStyle name="解释性文本 2 3 4 2 2" xfId="18399"/>
    <cellStyle name="解释性文本 2 3 4 2 2 2" xfId="36691"/>
    <cellStyle name="解释性文本 2 3 4 2 3" xfId="29730"/>
    <cellStyle name="解释性文本 2 3 4 3" xfId="26105"/>
    <cellStyle name="解释性文本 2 3 5" xfId="10542"/>
    <cellStyle name="解释性文本 2 3 5 2" xfId="18400"/>
    <cellStyle name="解释性文本 2 3 5 2 2" xfId="36692"/>
    <cellStyle name="解释性文本 2 3 5 3" xfId="29727"/>
    <cellStyle name="解释性文本 2 3 6" xfId="11085"/>
    <cellStyle name="解释性文本 2 3 6 2" xfId="18401"/>
    <cellStyle name="解释性文本 2 3 6 2 2" xfId="36693"/>
    <cellStyle name="解释性文本 2 3 6 3" xfId="22538"/>
    <cellStyle name="解释性文本 2 3 6 4" xfId="30269"/>
    <cellStyle name="解释性文本 2 3 7" xfId="18402"/>
    <cellStyle name="解释性文本 2 3 7 2" xfId="22539"/>
    <cellStyle name="解释性文本 2 3 7 3" xfId="36694"/>
    <cellStyle name="解释性文本 2 3 8" xfId="26102"/>
    <cellStyle name="解释性文本 2 4" xfId="5181"/>
    <cellStyle name="解释性文本 2 4 2" xfId="10546"/>
    <cellStyle name="解释性文本 2 4 2 2" xfId="18403"/>
    <cellStyle name="解释性文本 2 4 2 2 2" xfId="36695"/>
    <cellStyle name="解释性文本 2 4 2 3" xfId="29731"/>
    <cellStyle name="解释性文本 2 4 3" xfId="26106"/>
    <cellStyle name="解释性文本 2 5" xfId="5182"/>
    <cellStyle name="解释性文本 2 5 2" xfId="10547"/>
    <cellStyle name="解释性文本 2 5 2 2" xfId="18404"/>
    <cellStyle name="解释性文本 2 5 2 2 2" xfId="36696"/>
    <cellStyle name="解释性文本 2 5 2 3" xfId="29732"/>
    <cellStyle name="解释性文本 2 5 3" xfId="26107"/>
    <cellStyle name="解释性文本 2 6" xfId="10534"/>
    <cellStyle name="解释性文本 2 6 2" xfId="18405"/>
    <cellStyle name="解释性文本 2 6 2 2" xfId="36697"/>
    <cellStyle name="解释性文本 2 6 3" xfId="29719"/>
    <cellStyle name="解释性文本 2 7" xfId="11082"/>
    <cellStyle name="解释性文本 2 7 2" xfId="18406"/>
    <cellStyle name="解释性文本 2 7 2 2" xfId="36698"/>
    <cellStyle name="解释性文本 2 7 3" xfId="22540"/>
    <cellStyle name="解释性文本 2 7 4" xfId="30266"/>
    <cellStyle name="解释性文本 2 8" xfId="18407"/>
    <cellStyle name="解释性文本 2 8 2" xfId="22541"/>
    <cellStyle name="解释性文本 2 8 3" xfId="36699"/>
    <cellStyle name="解释性文本 2 9" xfId="18408"/>
    <cellStyle name="解释性文本 2 9 2" xfId="22542"/>
    <cellStyle name="解释性文本 2 9 3" xfId="36700"/>
    <cellStyle name="警告文本 2" xfId="5183"/>
    <cellStyle name="警告文本 2 10" xfId="26108"/>
    <cellStyle name="警告文本 2 2" xfId="5184"/>
    <cellStyle name="警告文本 2 2 2" xfId="5185"/>
    <cellStyle name="警告文本 2 2 2 2" xfId="5186"/>
    <cellStyle name="警告文本 2 2 2 2 2" xfId="10551"/>
    <cellStyle name="警告文本 2 2 2 2 2 2" xfId="18409"/>
    <cellStyle name="警告文本 2 2 2 2 2 2 2" xfId="36701"/>
    <cellStyle name="警告文本 2 2 2 2 2 3" xfId="29736"/>
    <cellStyle name="警告文本 2 2 2 2 3" xfId="26111"/>
    <cellStyle name="警告文本 2 2 2 3" xfId="5187"/>
    <cellStyle name="警告文本 2 2 2 3 2" xfId="10552"/>
    <cellStyle name="警告文本 2 2 2 3 2 2" xfId="18410"/>
    <cellStyle name="警告文本 2 2 2 3 2 2 2" xfId="36702"/>
    <cellStyle name="警告文本 2 2 2 3 2 3" xfId="29737"/>
    <cellStyle name="警告文本 2 2 2 3 3" xfId="26112"/>
    <cellStyle name="警告文本 2 2 2 4" xfId="5188"/>
    <cellStyle name="警告文本 2 2 2 4 2" xfId="10553"/>
    <cellStyle name="警告文本 2 2 2 4 2 2" xfId="18411"/>
    <cellStyle name="警告文本 2 2 2 4 2 2 2" xfId="36703"/>
    <cellStyle name="警告文本 2 2 2 4 2 3" xfId="29738"/>
    <cellStyle name="警告文本 2 2 2 4 3" xfId="26113"/>
    <cellStyle name="警告文本 2 2 2 5" xfId="10550"/>
    <cellStyle name="警告文本 2 2 2 5 2" xfId="18412"/>
    <cellStyle name="警告文本 2 2 2 5 2 2" xfId="36704"/>
    <cellStyle name="警告文本 2 2 2 5 3" xfId="29735"/>
    <cellStyle name="警告文本 2 2 2 6" xfId="11088"/>
    <cellStyle name="警告文本 2 2 2 6 2" xfId="18413"/>
    <cellStyle name="警告文本 2 2 2 6 2 2" xfId="36705"/>
    <cellStyle name="警告文本 2 2 2 6 3" xfId="22543"/>
    <cellStyle name="警告文本 2 2 2 6 4" xfId="30272"/>
    <cellStyle name="警告文本 2 2 2 7" xfId="18414"/>
    <cellStyle name="警告文本 2 2 2 7 2" xfId="22544"/>
    <cellStyle name="警告文本 2 2 2 7 3" xfId="36706"/>
    <cellStyle name="警告文本 2 2 2 8" xfId="26110"/>
    <cellStyle name="警告文本 2 2 3" xfId="5189"/>
    <cellStyle name="警告文本 2 2 3 2" xfId="10554"/>
    <cellStyle name="警告文本 2 2 3 2 2" xfId="18415"/>
    <cellStyle name="警告文本 2 2 3 2 2 2" xfId="36707"/>
    <cellStyle name="警告文本 2 2 3 2 3" xfId="29739"/>
    <cellStyle name="警告文本 2 2 3 3" xfId="26114"/>
    <cellStyle name="警告文本 2 2 4" xfId="5190"/>
    <cellStyle name="警告文本 2 2 4 2" xfId="10555"/>
    <cellStyle name="警告文本 2 2 4 2 2" xfId="18416"/>
    <cellStyle name="警告文本 2 2 4 2 2 2" xfId="36708"/>
    <cellStyle name="警告文本 2 2 4 2 3" xfId="29740"/>
    <cellStyle name="警告文本 2 2 4 3" xfId="26115"/>
    <cellStyle name="警告文本 2 2 5" xfId="10549"/>
    <cellStyle name="警告文本 2 2 5 2" xfId="18417"/>
    <cellStyle name="警告文本 2 2 5 2 2" xfId="36709"/>
    <cellStyle name="警告文本 2 2 5 3" xfId="29734"/>
    <cellStyle name="警告文本 2 2 6" xfId="11087"/>
    <cellStyle name="警告文本 2 2 6 2" xfId="18418"/>
    <cellStyle name="警告文本 2 2 6 2 2" xfId="36710"/>
    <cellStyle name="警告文本 2 2 6 3" xfId="22545"/>
    <cellStyle name="警告文本 2 2 6 4" xfId="30271"/>
    <cellStyle name="警告文本 2 2 7" xfId="18419"/>
    <cellStyle name="警告文本 2 2 7 2" xfId="22546"/>
    <cellStyle name="警告文本 2 2 7 3" xfId="36711"/>
    <cellStyle name="警告文本 2 2 8" xfId="18420"/>
    <cellStyle name="警告文本 2 2 8 2" xfId="22547"/>
    <cellStyle name="警告文本 2 2 8 3" xfId="36712"/>
    <cellStyle name="警告文本 2 2 9" xfId="26109"/>
    <cellStyle name="警告文本 2 3" xfId="5191"/>
    <cellStyle name="警告文本 2 3 2" xfId="5192"/>
    <cellStyle name="警告文本 2 3 2 2" xfId="10557"/>
    <cellStyle name="警告文本 2 3 2 2 2" xfId="18421"/>
    <cellStyle name="警告文本 2 3 2 2 2 2" xfId="36713"/>
    <cellStyle name="警告文本 2 3 2 2 3" xfId="29742"/>
    <cellStyle name="警告文本 2 3 2 3" xfId="26117"/>
    <cellStyle name="警告文本 2 3 3" xfId="5193"/>
    <cellStyle name="警告文本 2 3 3 2" xfId="10558"/>
    <cellStyle name="警告文本 2 3 3 2 2" xfId="18422"/>
    <cellStyle name="警告文本 2 3 3 2 2 2" xfId="36714"/>
    <cellStyle name="警告文本 2 3 3 2 3" xfId="29743"/>
    <cellStyle name="警告文本 2 3 3 3" xfId="26118"/>
    <cellStyle name="警告文本 2 3 4" xfId="5194"/>
    <cellStyle name="警告文本 2 3 4 2" xfId="10559"/>
    <cellStyle name="警告文本 2 3 4 2 2" xfId="18423"/>
    <cellStyle name="警告文本 2 3 4 2 2 2" xfId="36715"/>
    <cellStyle name="警告文本 2 3 4 2 3" xfId="29744"/>
    <cellStyle name="警告文本 2 3 4 3" xfId="26119"/>
    <cellStyle name="警告文本 2 3 5" xfId="10556"/>
    <cellStyle name="警告文本 2 3 5 2" xfId="18424"/>
    <cellStyle name="警告文本 2 3 5 2 2" xfId="36716"/>
    <cellStyle name="警告文本 2 3 5 3" xfId="29741"/>
    <cellStyle name="警告文本 2 3 6" xfId="11089"/>
    <cellStyle name="警告文本 2 3 6 2" xfId="18425"/>
    <cellStyle name="警告文本 2 3 6 2 2" xfId="36717"/>
    <cellStyle name="警告文本 2 3 6 3" xfId="22548"/>
    <cellStyle name="警告文本 2 3 6 4" xfId="30273"/>
    <cellStyle name="警告文本 2 3 7" xfId="18426"/>
    <cellStyle name="警告文本 2 3 7 2" xfId="22549"/>
    <cellStyle name="警告文本 2 3 7 3" xfId="36718"/>
    <cellStyle name="警告文本 2 3 8" xfId="26116"/>
    <cellStyle name="警告文本 2 4" xfId="5195"/>
    <cellStyle name="警告文本 2 4 2" xfId="10560"/>
    <cellStyle name="警告文本 2 4 2 2" xfId="18427"/>
    <cellStyle name="警告文本 2 4 2 2 2" xfId="36719"/>
    <cellStyle name="警告文本 2 4 2 3" xfId="29745"/>
    <cellStyle name="警告文本 2 4 3" xfId="26120"/>
    <cellStyle name="警告文本 2 5" xfId="5196"/>
    <cellStyle name="警告文本 2 5 2" xfId="10561"/>
    <cellStyle name="警告文本 2 5 2 2" xfId="18428"/>
    <cellStyle name="警告文本 2 5 2 2 2" xfId="36720"/>
    <cellStyle name="警告文本 2 5 2 3" xfId="29746"/>
    <cellStyle name="警告文本 2 5 3" xfId="26121"/>
    <cellStyle name="警告文本 2 6" xfId="10548"/>
    <cellStyle name="警告文本 2 6 2" xfId="18429"/>
    <cellStyle name="警告文本 2 6 2 2" xfId="36721"/>
    <cellStyle name="警告文本 2 6 3" xfId="29733"/>
    <cellStyle name="警告文本 2 7" xfId="11086"/>
    <cellStyle name="警告文本 2 7 2" xfId="18430"/>
    <cellStyle name="警告文本 2 7 2 2" xfId="36722"/>
    <cellStyle name="警告文本 2 7 3" xfId="22550"/>
    <cellStyle name="警告文本 2 7 4" xfId="30270"/>
    <cellStyle name="警告文本 2 8" xfId="18431"/>
    <cellStyle name="警告文本 2 8 2" xfId="22551"/>
    <cellStyle name="警告文本 2 8 3" xfId="36723"/>
    <cellStyle name="警告文本 2 9" xfId="18432"/>
    <cellStyle name="警告文本 2 9 2" xfId="22552"/>
    <cellStyle name="警告文本 2 9 3" xfId="36724"/>
    <cellStyle name="链接单元格 2" xfId="5197"/>
    <cellStyle name="链接单元格 2 10" xfId="26122"/>
    <cellStyle name="链接单元格 2 2" xfId="5198"/>
    <cellStyle name="链接单元格 2 2 2" xfId="5199"/>
    <cellStyle name="链接单元格 2 2 2 2" xfId="5200"/>
    <cellStyle name="链接单元格 2 2 2 2 2" xfId="10565"/>
    <cellStyle name="链接单元格 2 2 2 2 2 2" xfId="18433"/>
    <cellStyle name="链接单元格 2 2 2 2 2 2 2" xfId="36725"/>
    <cellStyle name="链接单元格 2 2 2 2 2 3" xfId="29750"/>
    <cellStyle name="链接单元格 2 2 2 2 3" xfId="26125"/>
    <cellStyle name="链接单元格 2 2 2 3" xfId="5201"/>
    <cellStyle name="链接单元格 2 2 2 3 2" xfId="10566"/>
    <cellStyle name="链接单元格 2 2 2 3 2 2" xfId="18434"/>
    <cellStyle name="链接单元格 2 2 2 3 2 2 2" xfId="36726"/>
    <cellStyle name="链接单元格 2 2 2 3 2 3" xfId="29751"/>
    <cellStyle name="链接单元格 2 2 2 3 3" xfId="26126"/>
    <cellStyle name="链接单元格 2 2 2 4" xfId="5202"/>
    <cellStyle name="链接单元格 2 2 2 4 2" xfId="10567"/>
    <cellStyle name="链接单元格 2 2 2 4 2 2" xfId="18435"/>
    <cellStyle name="链接单元格 2 2 2 4 2 2 2" xfId="36727"/>
    <cellStyle name="链接单元格 2 2 2 4 2 3" xfId="29752"/>
    <cellStyle name="链接单元格 2 2 2 4 3" xfId="26127"/>
    <cellStyle name="链接单元格 2 2 2 5" xfId="10564"/>
    <cellStyle name="链接单元格 2 2 2 5 2" xfId="18436"/>
    <cellStyle name="链接单元格 2 2 2 5 2 2" xfId="36728"/>
    <cellStyle name="链接单元格 2 2 2 5 3" xfId="29749"/>
    <cellStyle name="链接单元格 2 2 2 6" xfId="11092"/>
    <cellStyle name="链接单元格 2 2 2 6 2" xfId="18437"/>
    <cellStyle name="链接单元格 2 2 2 6 2 2" xfId="36729"/>
    <cellStyle name="链接单元格 2 2 2 6 3" xfId="22553"/>
    <cellStyle name="链接单元格 2 2 2 6 4" xfId="30276"/>
    <cellStyle name="链接单元格 2 2 2 7" xfId="18438"/>
    <cellStyle name="链接单元格 2 2 2 7 2" xfId="22554"/>
    <cellStyle name="链接单元格 2 2 2 7 3" xfId="36730"/>
    <cellStyle name="链接单元格 2 2 2 8" xfId="26124"/>
    <cellStyle name="链接单元格 2 2 3" xfId="5203"/>
    <cellStyle name="链接单元格 2 2 3 2" xfId="10568"/>
    <cellStyle name="链接单元格 2 2 3 2 2" xfId="18439"/>
    <cellStyle name="链接单元格 2 2 3 2 2 2" xfId="36731"/>
    <cellStyle name="链接单元格 2 2 3 2 3" xfId="29753"/>
    <cellStyle name="链接单元格 2 2 3 3" xfId="26128"/>
    <cellStyle name="链接单元格 2 2 4" xfId="5204"/>
    <cellStyle name="链接单元格 2 2 4 2" xfId="10569"/>
    <cellStyle name="链接单元格 2 2 4 2 2" xfId="18440"/>
    <cellStyle name="链接单元格 2 2 4 2 2 2" xfId="36732"/>
    <cellStyle name="链接单元格 2 2 4 2 3" xfId="29754"/>
    <cellStyle name="链接单元格 2 2 4 3" xfId="26129"/>
    <cellStyle name="链接单元格 2 2 5" xfId="10563"/>
    <cellStyle name="链接单元格 2 2 5 2" xfId="18441"/>
    <cellStyle name="链接单元格 2 2 5 2 2" xfId="36733"/>
    <cellStyle name="链接单元格 2 2 5 3" xfId="29748"/>
    <cellStyle name="链接单元格 2 2 6" xfId="11091"/>
    <cellStyle name="链接单元格 2 2 6 2" xfId="18442"/>
    <cellStyle name="链接单元格 2 2 6 2 2" xfId="36734"/>
    <cellStyle name="链接单元格 2 2 6 3" xfId="22555"/>
    <cellStyle name="链接单元格 2 2 6 4" xfId="30275"/>
    <cellStyle name="链接单元格 2 2 7" xfId="18443"/>
    <cellStyle name="链接单元格 2 2 7 2" xfId="22556"/>
    <cellStyle name="链接单元格 2 2 7 3" xfId="36735"/>
    <cellStyle name="链接单元格 2 2 8" xfId="18444"/>
    <cellStyle name="链接单元格 2 2 8 2" xfId="22557"/>
    <cellStyle name="链接单元格 2 2 8 3" xfId="36736"/>
    <cellStyle name="链接单元格 2 2 9" xfId="26123"/>
    <cellStyle name="链接单元格 2 3" xfId="5205"/>
    <cellStyle name="链接单元格 2 3 2" xfId="5206"/>
    <cellStyle name="链接单元格 2 3 2 2" xfId="10571"/>
    <cellStyle name="链接单元格 2 3 2 2 2" xfId="18445"/>
    <cellStyle name="链接单元格 2 3 2 2 2 2" xfId="36737"/>
    <cellStyle name="链接单元格 2 3 2 2 3" xfId="29756"/>
    <cellStyle name="链接单元格 2 3 2 3" xfId="26131"/>
    <cellStyle name="链接单元格 2 3 3" xfId="5207"/>
    <cellStyle name="链接单元格 2 3 3 2" xfId="10572"/>
    <cellStyle name="链接单元格 2 3 3 2 2" xfId="18446"/>
    <cellStyle name="链接单元格 2 3 3 2 2 2" xfId="36738"/>
    <cellStyle name="链接单元格 2 3 3 2 3" xfId="29757"/>
    <cellStyle name="链接单元格 2 3 3 3" xfId="26132"/>
    <cellStyle name="链接单元格 2 3 4" xfId="5208"/>
    <cellStyle name="链接单元格 2 3 4 2" xfId="10573"/>
    <cellStyle name="链接单元格 2 3 4 2 2" xfId="18447"/>
    <cellStyle name="链接单元格 2 3 4 2 2 2" xfId="36739"/>
    <cellStyle name="链接单元格 2 3 4 2 3" xfId="29758"/>
    <cellStyle name="链接单元格 2 3 4 3" xfId="26133"/>
    <cellStyle name="链接单元格 2 3 5" xfId="10570"/>
    <cellStyle name="链接单元格 2 3 5 2" xfId="18448"/>
    <cellStyle name="链接单元格 2 3 5 2 2" xfId="36740"/>
    <cellStyle name="链接单元格 2 3 5 3" xfId="29755"/>
    <cellStyle name="链接单元格 2 3 6" xfId="11093"/>
    <cellStyle name="链接单元格 2 3 6 2" xfId="18449"/>
    <cellStyle name="链接单元格 2 3 6 2 2" xfId="36741"/>
    <cellStyle name="链接单元格 2 3 6 3" xfId="22558"/>
    <cellStyle name="链接单元格 2 3 6 4" xfId="30277"/>
    <cellStyle name="链接单元格 2 3 7" xfId="18450"/>
    <cellStyle name="链接单元格 2 3 7 2" xfId="22559"/>
    <cellStyle name="链接单元格 2 3 7 3" xfId="36742"/>
    <cellStyle name="链接单元格 2 3 8" xfId="26130"/>
    <cellStyle name="链接单元格 2 4" xfId="5209"/>
    <cellStyle name="链接单元格 2 4 2" xfId="10574"/>
    <cellStyle name="链接单元格 2 4 2 2" xfId="18451"/>
    <cellStyle name="链接单元格 2 4 2 2 2" xfId="36743"/>
    <cellStyle name="链接单元格 2 4 2 3" xfId="29759"/>
    <cellStyle name="链接单元格 2 4 3" xfId="26134"/>
    <cellStyle name="链接单元格 2 5" xfId="5210"/>
    <cellStyle name="链接单元格 2 5 2" xfId="10575"/>
    <cellStyle name="链接单元格 2 5 2 2" xfId="18452"/>
    <cellStyle name="链接单元格 2 5 2 2 2" xfId="36744"/>
    <cellStyle name="链接单元格 2 5 2 3" xfId="29760"/>
    <cellStyle name="链接单元格 2 5 3" xfId="26135"/>
    <cellStyle name="链接单元格 2 6" xfId="10562"/>
    <cellStyle name="链接单元格 2 6 2" xfId="18453"/>
    <cellStyle name="链接单元格 2 6 2 2" xfId="36745"/>
    <cellStyle name="链接单元格 2 6 3" xfId="29747"/>
    <cellStyle name="链接单元格 2 7" xfId="11090"/>
    <cellStyle name="链接单元格 2 7 2" xfId="18454"/>
    <cellStyle name="链接单元格 2 7 2 2" xfId="36746"/>
    <cellStyle name="链接单元格 2 7 3" xfId="22560"/>
    <cellStyle name="链接单元格 2 7 4" xfId="30274"/>
    <cellStyle name="链接单元格 2 8" xfId="18455"/>
    <cellStyle name="链接单元格 2 8 2" xfId="22561"/>
    <cellStyle name="链接单元格 2 8 3" xfId="36747"/>
    <cellStyle name="链接单元格 2 9" xfId="18456"/>
    <cellStyle name="链接单元格 2 9 2" xfId="22562"/>
    <cellStyle name="链接单元格 2 9 3" xfId="36748"/>
    <cellStyle name="普通_Φ48～273" xfId="5211"/>
    <cellStyle name="千位[0]_laroux" xfId="5212"/>
    <cellStyle name="千位_laroux" xfId="5213"/>
    <cellStyle name="强调文字颜色 1 2" xfId="5214"/>
    <cellStyle name="强调文字颜色 1 2 10" xfId="26136"/>
    <cellStyle name="强调文字颜色 1 2 2" xfId="5215"/>
    <cellStyle name="强调文字颜色 1 2 2 2" xfId="5216"/>
    <cellStyle name="强调文字颜色 1 2 2 2 2" xfId="5217"/>
    <cellStyle name="强调文字颜色 1 2 2 2 2 2" xfId="10579"/>
    <cellStyle name="强调文字颜色 1 2 2 2 2 2 2" xfId="18457"/>
    <cellStyle name="强调文字颜色 1 2 2 2 2 2 2 2" xfId="36749"/>
    <cellStyle name="强调文字颜色 1 2 2 2 2 2 3" xfId="29764"/>
    <cellStyle name="强调文字颜色 1 2 2 2 2 3" xfId="26139"/>
    <cellStyle name="强调文字颜色 1 2 2 2 3" xfId="5218"/>
    <cellStyle name="强调文字颜色 1 2 2 2 3 2" xfId="10580"/>
    <cellStyle name="强调文字颜色 1 2 2 2 3 2 2" xfId="18458"/>
    <cellStyle name="强调文字颜色 1 2 2 2 3 2 2 2" xfId="36750"/>
    <cellStyle name="强调文字颜色 1 2 2 2 3 2 3" xfId="29765"/>
    <cellStyle name="强调文字颜色 1 2 2 2 3 3" xfId="26140"/>
    <cellStyle name="强调文字颜色 1 2 2 2 4" xfId="5219"/>
    <cellStyle name="强调文字颜色 1 2 2 2 4 2" xfId="10581"/>
    <cellStyle name="强调文字颜色 1 2 2 2 4 2 2" xfId="18459"/>
    <cellStyle name="强调文字颜色 1 2 2 2 4 2 2 2" xfId="36751"/>
    <cellStyle name="强调文字颜色 1 2 2 2 4 2 3" xfId="29766"/>
    <cellStyle name="强调文字颜色 1 2 2 2 4 3" xfId="26141"/>
    <cellStyle name="强调文字颜色 1 2 2 2 5" xfId="10578"/>
    <cellStyle name="强调文字颜色 1 2 2 2 5 2" xfId="18460"/>
    <cellStyle name="强调文字颜色 1 2 2 2 5 2 2" xfId="36752"/>
    <cellStyle name="强调文字颜色 1 2 2 2 5 3" xfId="29763"/>
    <cellStyle name="强调文字颜色 1 2 2 2 6" xfId="11096"/>
    <cellStyle name="强调文字颜色 1 2 2 2 6 2" xfId="18461"/>
    <cellStyle name="强调文字颜色 1 2 2 2 6 2 2" xfId="36753"/>
    <cellStyle name="强调文字颜色 1 2 2 2 6 3" xfId="22563"/>
    <cellStyle name="强调文字颜色 1 2 2 2 6 4" xfId="30280"/>
    <cellStyle name="强调文字颜色 1 2 2 2 7" xfId="18462"/>
    <cellStyle name="强调文字颜色 1 2 2 2 7 2" xfId="22564"/>
    <cellStyle name="强调文字颜色 1 2 2 2 7 3" xfId="36754"/>
    <cellStyle name="强调文字颜色 1 2 2 2 8" xfId="26138"/>
    <cellStyle name="强调文字颜色 1 2 2 3" xfId="5220"/>
    <cellStyle name="强调文字颜色 1 2 2 3 2" xfId="10582"/>
    <cellStyle name="强调文字颜色 1 2 2 3 2 2" xfId="18463"/>
    <cellStyle name="强调文字颜色 1 2 2 3 2 2 2" xfId="36755"/>
    <cellStyle name="强调文字颜色 1 2 2 3 2 3" xfId="29767"/>
    <cellStyle name="强调文字颜色 1 2 2 3 3" xfId="26142"/>
    <cellStyle name="强调文字颜色 1 2 2 4" xfId="5221"/>
    <cellStyle name="强调文字颜色 1 2 2 4 2" xfId="10583"/>
    <cellStyle name="强调文字颜色 1 2 2 4 2 2" xfId="18464"/>
    <cellStyle name="强调文字颜色 1 2 2 4 2 2 2" xfId="36756"/>
    <cellStyle name="强调文字颜色 1 2 2 4 2 3" xfId="29768"/>
    <cellStyle name="强调文字颜色 1 2 2 4 3" xfId="26143"/>
    <cellStyle name="强调文字颜色 1 2 2 5" xfId="10577"/>
    <cellStyle name="强调文字颜色 1 2 2 5 2" xfId="18465"/>
    <cellStyle name="强调文字颜色 1 2 2 5 2 2" xfId="36757"/>
    <cellStyle name="强调文字颜色 1 2 2 5 3" xfId="29762"/>
    <cellStyle name="强调文字颜色 1 2 2 6" xfId="11095"/>
    <cellStyle name="强调文字颜色 1 2 2 6 2" xfId="18466"/>
    <cellStyle name="强调文字颜色 1 2 2 6 2 2" xfId="36758"/>
    <cellStyle name="强调文字颜色 1 2 2 6 3" xfId="22565"/>
    <cellStyle name="强调文字颜色 1 2 2 6 4" xfId="30279"/>
    <cellStyle name="强调文字颜色 1 2 2 7" xfId="18467"/>
    <cellStyle name="强调文字颜色 1 2 2 7 2" xfId="22566"/>
    <cellStyle name="强调文字颜色 1 2 2 7 3" xfId="36759"/>
    <cellStyle name="强调文字颜色 1 2 2 8" xfId="18468"/>
    <cellStyle name="强调文字颜色 1 2 2 8 2" xfId="22567"/>
    <cellStyle name="强调文字颜色 1 2 2 8 3" xfId="36760"/>
    <cellStyle name="强调文字颜色 1 2 2 9" xfId="26137"/>
    <cellStyle name="强调文字颜色 1 2 3" xfId="5222"/>
    <cellStyle name="强调文字颜色 1 2 3 2" xfId="5223"/>
    <cellStyle name="强调文字颜色 1 2 3 2 2" xfId="10585"/>
    <cellStyle name="强调文字颜色 1 2 3 2 2 2" xfId="18469"/>
    <cellStyle name="强调文字颜色 1 2 3 2 2 2 2" xfId="36761"/>
    <cellStyle name="强调文字颜色 1 2 3 2 2 3" xfId="29770"/>
    <cellStyle name="强调文字颜色 1 2 3 2 3" xfId="26145"/>
    <cellStyle name="强调文字颜色 1 2 3 3" xfId="5224"/>
    <cellStyle name="强调文字颜色 1 2 3 3 2" xfId="10586"/>
    <cellStyle name="强调文字颜色 1 2 3 3 2 2" xfId="18470"/>
    <cellStyle name="强调文字颜色 1 2 3 3 2 2 2" xfId="36762"/>
    <cellStyle name="强调文字颜色 1 2 3 3 2 3" xfId="29771"/>
    <cellStyle name="强调文字颜色 1 2 3 3 3" xfId="26146"/>
    <cellStyle name="强调文字颜色 1 2 3 4" xfId="5225"/>
    <cellStyle name="强调文字颜色 1 2 3 4 2" xfId="10587"/>
    <cellStyle name="强调文字颜色 1 2 3 4 2 2" xfId="18471"/>
    <cellStyle name="强调文字颜色 1 2 3 4 2 2 2" xfId="36763"/>
    <cellStyle name="强调文字颜色 1 2 3 4 2 3" xfId="29772"/>
    <cellStyle name="强调文字颜色 1 2 3 4 3" xfId="26147"/>
    <cellStyle name="强调文字颜色 1 2 3 5" xfId="10584"/>
    <cellStyle name="强调文字颜色 1 2 3 5 2" xfId="18472"/>
    <cellStyle name="强调文字颜色 1 2 3 5 2 2" xfId="36764"/>
    <cellStyle name="强调文字颜色 1 2 3 5 3" xfId="29769"/>
    <cellStyle name="强调文字颜色 1 2 3 6" xfId="11097"/>
    <cellStyle name="强调文字颜色 1 2 3 6 2" xfId="18473"/>
    <cellStyle name="强调文字颜色 1 2 3 6 2 2" xfId="36765"/>
    <cellStyle name="强调文字颜色 1 2 3 6 3" xfId="22568"/>
    <cellStyle name="强调文字颜色 1 2 3 6 4" xfId="30281"/>
    <cellStyle name="强调文字颜色 1 2 3 7" xfId="18474"/>
    <cellStyle name="强调文字颜色 1 2 3 7 2" xfId="22569"/>
    <cellStyle name="强调文字颜色 1 2 3 7 3" xfId="36766"/>
    <cellStyle name="强调文字颜色 1 2 3 8" xfId="26144"/>
    <cellStyle name="强调文字颜色 1 2 4" xfId="5226"/>
    <cellStyle name="强调文字颜色 1 2 4 2" xfId="10588"/>
    <cellStyle name="强调文字颜色 1 2 4 2 2" xfId="18475"/>
    <cellStyle name="强调文字颜色 1 2 4 2 2 2" xfId="36767"/>
    <cellStyle name="强调文字颜色 1 2 4 2 3" xfId="29773"/>
    <cellStyle name="强调文字颜色 1 2 4 3" xfId="26148"/>
    <cellStyle name="强调文字颜色 1 2 5" xfId="5227"/>
    <cellStyle name="强调文字颜色 1 2 5 2" xfId="10589"/>
    <cellStyle name="强调文字颜色 1 2 5 2 2" xfId="18476"/>
    <cellStyle name="强调文字颜色 1 2 5 2 2 2" xfId="36768"/>
    <cellStyle name="强调文字颜色 1 2 5 2 3" xfId="29774"/>
    <cellStyle name="强调文字颜色 1 2 5 3" xfId="26149"/>
    <cellStyle name="强调文字颜色 1 2 6" xfId="10576"/>
    <cellStyle name="强调文字颜色 1 2 6 2" xfId="18477"/>
    <cellStyle name="强调文字颜色 1 2 6 2 2" xfId="36769"/>
    <cellStyle name="强调文字颜色 1 2 6 3" xfId="29761"/>
    <cellStyle name="强调文字颜色 1 2 7" xfId="11094"/>
    <cellStyle name="强调文字颜色 1 2 7 2" xfId="18478"/>
    <cellStyle name="强调文字颜色 1 2 7 2 2" xfId="36770"/>
    <cellStyle name="强调文字颜色 1 2 7 3" xfId="22570"/>
    <cellStyle name="强调文字颜色 1 2 7 4" xfId="30278"/>
    <cellStyle name="强调文字颜色 1 2 8" xfId="18479"/>
    <cellStyle name="强调文字颜色 1 2 8 2" xfId="22571"/>
    <cellStyle name="强调文字颜色 1 2 8 3" xfId="36771"/>
    <cellStyle name="强调文字颜色 1 2 9" xfId="18480"/>
    <cellStyle name="强调文字颜色 1 2 9 2" xfId="22572"/>
    <cellStyle name="强调文字颜色 1 2 9 3" xfId="36772"/>
    <cellStyle name="强调文字颜色 2 2" xfId="5228"/>
    <cellStyle name="强调文字颜色 2 2 10" xfId="26150"/>
    <cellStyle name="强调文字颜色 2 2 2" xfId="5229"/>
    <cellStyle name="强调文字颜色 2 2 2 2" xfId="5230"/>
    <cellStyle name="强调文字颜色 2 2 2 2 2" xfId="5231"/>
    <cellStyle name="强调文字颜色 2 2 2 2 2 2" xfId="10593"/>
    <cellStyle name="强调文字颜色 2 2 2 2 2 2 2" xfId="18481"/>
    <cellStyle name="强调文字颜色 2 2 2 2 2 2 2 2" xfId="36773"/>
    <cellStyle name="强调文字颜色 2 2 2 2 2 2 3" xfId="29778"/>
    <cellStyle name="强调文字颜色 2 2 2 2 2 3" xfId="26153"/>
    <cellStyle name="强调文字颜色 2 2 2 2 3" xfId="5232"/>
    <cellStyle name="强调文字颜色 2 2 2 2 3 2" xfId="10594"/>
    <cellStyle name="强调文字颜色 2 2 2 2 3 2 2" xfId="18482"/>
    <cellStyle name="强调文字颜色 2 2 2 2 3 2 2 2" xfId="36774"/>
    <cellStyle name="强调文字颜色 2 2 2 2 3 2 3" xfId="29779"/>
    <cellStyle name="强调文字颜色 2 2 2 2 3 3" xfId="26154"/>
    <cellStyle name="强调文字颜色 2 2 2 2 4" xfId="5233"/>
    <cellStyle name="强调文字颜色 2 2 2 2 4 2" xfId="10595"/>
    <cellStyle name="强调文字颜色 2 2 2 2 4 2 2" xfId="18483"/>
    <cellStyle name="强调文字颜色 2 2 2 2 4 2 2 2" xfId="36775"/>
    <cellStyle name="强调文字颜色 2 2 2 2 4 2 3" xfId="29780"/>
    <cellStyle name="强调文字颜色 2 2 2 2 4 3" xfId="26155"/>
    <cellStyle name="强调文字颜色 2 2 2 2 5" xfId="10592"/>
    <cellStyle name="强调文字颜色 2 2 2 2 5 2" xfId="18484"/>
    <cellStyle name="强调文字颜色 2 2 2 2 5 2 2" xfId="36776"/>
    <cellStyle name="强调文字颜色 2 2 2 2 5 3" xfId="29777"/>
    <cellStyle name="强调文字颜色 2 2 2 2 6" xfId="11100"/>
    <cellStyle name="强调文字颜色 2 2 2 2 6 2" xfId="18485"/>
    <cellStyle name="强调文字颜色 2 2 2 2 6 2 2" xfId="36777"/>
    <cellStyle name="强调文字颜色 2 2 2 2 6 3" xfId="22573"/>
    <cellStyle name="强调文字颜色 2 2 2 2 6 4" xfId="30284"/>
    <cellStyle name="强调文字颜色 2 2 2 2 7" xfId="18486"/>
    <cellStyle name="强调文字颜色 2 2 2 2 7 2" xfId="22574"/>
    <cellStyle name="强调文字颜色 2 2 2 2 7 3" xfId="36778"/>
    <cellStyle name="强调文字颜色 2 2 2 2 8" xfId="26152"/>
    <cellStyle name="强调文字颜色 2 2 2 3" xfId="5234"/>
    <cellStyle name="强调文字颜色 2 2 2 3 2" xfId="10596"/>
    <cellStyle name="强调文字颜色 2 2 2 3 2 2" xfId="18487"/>
    <cellStyle name="强调文字颜色 2 2 2 3 2 2 2" xfId="36779"/>
    <cellStyle name="强调文字颜色 2 2 2 3 2 3" xfId="29781"/>
    <cellStyle name="强调文字颜色 2 2 2 3 3" xfId="26156"/>
    <cellStyle name="强调文字颜色 2 2 2 4" xfId="5235"/>
    <cellStyle name="强调文字颜色 2 2 2 4 2" xfId="10597"/>
    <cellStyle name="强调文字颜色 2 2 2 4 2 2" xfId="18488"/>
    <cellStyle name="强调文字颜色 2 2 2 4 2 2 2" xfId="36780"/>
    <cellStyle name="强调文字颜色 2 2 2 4 2 3" xfId="29782"/>
    <cellStyle name="强调文字颜色 2 2 2 4 3" xfId="26157"/>
    <cellStyle name="强调文字颜色 2 2 2 5" xfId="10591"/>
    <cellStyle name="强调文字颜色 2 2 2 5 2" xfId="18489"/>
    <cellStyle name="强调文字颜色 2 2 2 5 2 2" xfId="36781"/>
    <cellStyle name="强调文字颜色 2 2 2 5 3" xfId="29776"/>
    <cellStyle name="强调文字颜色 2 2 2 6" xfId="11099"/>
    <cellStyle name="强调文字颜色 2 2 2 6 2" xfId="18490"/>
    <cellStyle name="强调文字颜色 2 2 2 6 2 2" xfId="36782"/>
    <cellStyle name="强调文字颜色 2 2 2 6 3" xfId="22575"/>
    <cellStyle name="强调文字颜色 2 2 2 6 4" xfId="30283"/>
    <cellStyle name="强调文字颜色 2 2 2 7" xfId="18491"/>
    <cellStyle name="强调文字颜色 2 2 2 7 2" xfId="22576"/>
    <cellStyle name="强调文字颜色 2 2 2 7 3" xfId="36783"/>
    <cellStyle name="强调文字颜色 2 2 2 8" xfId="18492"/>
    <cellStyle name="强调文字颜色 2 2 2 8 2" xfId="22577"/>
    <cellStyle name="强调文字颜色 2 2 2 8 3" xfId="36784"/>
    <cellStyle name="强调文字颜色 2 2 2 9" xfId="26151"/>
    <cellStyle name="强调文字颜色 2 2 3" xfId="5236"/>
    <cellStyle name="强调文字颜色 2 2 3 2" xfId="5237"/>
    <cellStyle name="强调文字颜色 2 2 3 2 2" xfId="10599"/>
    <cellStyle name="强调文字颜色 2 2 3 2 2 2" xfId="18493"/>
    <cellStyle name="强调文字颜色 2 2 3 2 2 2 2" xfId="36785"/>
    <cellStyle name="强调文字颜色 2 2 3 2 2 3" xfId="29784"/>
    <cellStyle name="强调文字颜色 2 2 3 2 3" xfId="26159"/>
    <cellStyle name="强调文字颜色 2 2 3 3" xfId="5238"/>
    <cellStyle name="强调文字颜色 2 2 3 3 2" xfId="10600"/>
    <cellStyle name="强调文字颜色 2 2 3 3 2 2" xfId="18494"/>
    <cellStyle name="强调文字颜色 2 2 3 3 2 2 2" xfId="36786"/>
    <cellStyle name="强调文字颜色 2 2 3 3 2 3" xfId="29785"/>
    <cellStyle name="强调文字颜色 2 2 3 3 3" xfId="26160"/>
    <cellStyle name="强调文字颜色 2 2 3 4" xfId="5239"/>
    <cellStyle name="强调文字颜色 2 2 3 4 2" xfId="10601"/>
    <cellStyle name="强调文字颜色 2 2 3 4 2 2" xfId="18495"/>
    <cellStyle name="强调文字颜色 2 2 3 4 2 2 2" xfId="36787"/>
    <cellStyle name="强调文字颜色 2 2 3 4 2 3" xfId="29786"/>
    <cellStyle name="强调文字颜色 2 2 3 4 3" xfId="26161"/>
    <cellStyle name="强调文字颜色 2 2 3 5" xfId="10598"/>
    <cellStyle name="强调文字颜色 2 2 3 5 2" xfId="18496"/>
    <cellStyle name="强调文字颜色 2 2 3 5 2 2" xfId="36788"/>
    <cellStyle name="强调文字颜色 2 2 3 5 3" xfId="29783"/>
    <cellStyle name="强调文字颜色 2 2 3 6" xfId="11101"/>
    <cellStyle name="强调文字颜色 2 2 3 6 2" xfId="18497"/>
    <cellStyle name="强调文字颜色 2 2 3 6 2 2" xfId="36789"/>
    <cellStyle name="强调文字颜色 2 2 3 6 3" xfId="22578"/>
    <cellStyle name="强调文字颜色 2 2 3 6 4" xfId="30285"/>
    <cellStyle name="强调文字颜色 2 2 3 7" xfId="18498"/>
    <cellStyle name="强调文字颜色 2 2 3 7 2" xfId="22579"/>
    <cellStyle name="强调文字颜色 2 2 3 7 3" xfId="36790"/>
    <cellStyle name="强调文字颜色 2 2 3 8" xfId="26158"/>
    <cellStyle name="强调文字颜色 2 2 4" xfId="5240"/>
    <cellStyle name="强调文字颜色 2 2 4 2" xfId="10602"/>
    <cellStyle name="强调文字颜色 2 2 4 2 2" xfId="18499"/>
    <cellStyle name="强调文字颜色 2 2 4 2 2 2" xfId="36791"/>
    <cellStyle name="强调文字颜色 2 2 4 2 3" xfId="29787"/>
    <cellStyle name="强调文字颜色 2 2 4 3" xfId="26162"/>
    <cellStyle name="强调文字颜色 2 2 5" xfId="5241"/>
    <cellStyle name="强调文字颜色 2 2 5 2" xfId="10603"/>
    <cellStyle name="强调文字颜色 2 2 5 2 2" xfId="18500"/>
    <cellStyle name="强调文字颜色 2 2 5 2 2 2" xfId="36792"/>
    <cellStyle name="强调文字颜色 2 2 5 2 3" xfId="29788"/>
    <cellStyle name="强调文字颜色 2 2 5 3" xfId="26163"/>
    <cellStyle name="强调文字颜色 2 2 6" xfId="10590"/>
    <cellStyle name="强调文字颜色 2 2 6 2" xfId="18501"/>
    <cellStyle name="强调文字颜色 2 2 6 2 2" xfId="36793"/>
    <cellStyle name="强调文字颜色 2 2 6 3" xfId="29775"/>
    <cellStyle name="强调文字颜色 2 2 7" xfId="11098"/>
    <cellStyle name="强调文字颜色 2 2 7 2" xfId="18502"/>
    <cellStyle name="强调文字颜色 2 2 7 2 2" xfId="36794"/>
    <cellStyle name="强调文字颜色 2 2 7 3" xfId="22580"/>
    <cellStyle name="强调文字颜色 2 2 7 4" xfId="30282"/>
    <cellStyle name="强调文字颜色 2 2 8" xfId="18503"/>
    <cellStyle name="强调文字颜色 2 2 8 2" xfId="22581"/>
    <cellStyle name="强调文字颜色 2 2 8 3" xfId="36795"/>
    <cellStyle name="强调文字颜色 2 2 9" xfId="18504"/>
    <cellStyle name="强调文字颜色 2 2 9 2" xfId="22582"/>
    <cellStyle name="强调文字颜色 2 2 9 3" xfId="36796"/>
    <cellStyle name="强调文字颜色 3 2" xfId="5242"/>
    <cellStyle name="强调文字颜色 3 2 10" xfId="26164"/>
    <cellStyle name="强调文字颜色 3 2 2" xfId="5243"/>
    <cellStyle name="强调文字颜色 3 2 2 2" xfId="5244"/>
    <cellStyle name="强调文字颜色 3 2 2 2 2" xfId="5245"/>
    <cellStyle name="强调文字颜色 3 2 2 2 2 2" xfId="10607"/>
    <cellStyle name="强调文字颜色 3 2 2 2 2 2 2" xfId="18505"/>
    <cellStyle name="强调文字颜色 3 2 2 2 2 2 2 2" xfId="36797"/>
    <cellStyle name="强调文字颜色 3 2 2 2 2 2 3" xfId="29792"/>
    <cellStyle name="强调文字颜色 3 2 2 2 2 3" xfId="26167"/>
    <cellStyle name="强调文字颜色 3 2 2 2 3" xfId="5246"/>
    <cellStyle name="强调文字颜色 3 2 2 2 3 2" xfId="10608"/>
    <cellStyle name="强调文字颜色 3 2 2 2 3 2 2" xfId="18506"/>
    <cellStyle name="强调文字颜色 3 2 2 2 3 2 2 2" xfId="36798"/>
    <cellStyle name="强调文字颜色 3 2 2 2 3 2 3" xfId="29793"/>
    <cellStyle name="强调文字颜色 3 2 2 2 3 3" xfId="26168"/>
    <cellStyle name="强调文字颜色 3 2 2 2 4" xfId="5247"/>
    <cellStyle name="强调文字颜色 3 2 2 2 4 2" xfId="10609"/>
    <cellStyle name="强调文字颜色 3 2 2 2 4 2 2" xfId="18507"/>
    <cellStyle name="强调文字颜色 3 2 2 2 4 2 2 2" xfId="36799"/>
    <cellStyle name="强调文字颜色 3 2 2 2 4 2 3" xfId="29794"/>
    <cellStyle name="强调文字颜色 3 2 2 2 4 3" xfId="26169"/>
    <cellStyle name="强调文字颜色 3 2 2 2 5" xfId="10606"/>
    <cellStyle name="强调文字颜色 3 2 2 2 5 2" xfId="18508"/>
    <cellStyle name="强调文字颜色 3 2 2 2 5 2 2" xfId="36800"/>
    <cellStyle name="强调文字颜色 3 2 2 2 5 3" xfId="29791"/>
    <cellStyle name="强调文字颜色 3 2 2 2 6" xfId="11104"/>
    <cellStyle name="强调文字颜色 3 2 2 2 6 2" xfId="18509"/>
    <cellStyle name="强调文字颜色 3 2 2 2 6 2 2" xfId="36801"/>
    <cellStyle name="强调文字颜色 3 2 2 2 6 3" xfId="22583"/>
    <cellStyle name="强调文字颜色 3 2 2 2 6 4" xfId="30288"/>
    <cellStyle name="强调文字颜色 3 2 2 2 7" xfId="18510"/>
    <cellStyle name="强调文字颜色 3 2 2 2 7 2" xfId="22584"/>
    <cellStyle name="强调文字颜色 3 2 2 2 7 3" xfId="36802"/>
    <cellStyle name="强调文字颜色 3 2 2 2 8" xfId="26166"/>
    <cellStyle name="强调文字颜色 3 2 2 3" xfId="5248"/>
    <cellStyle name="强调文字颜色 3 2 2 3 2" xfId="10610"/>
    <cellStyle name="强调文字颜色 3 2 2 3 2 2" xfId="18511"/>
    <cellStyle name="强调文字颜色 3 2 2 3 2 2 2" xfId="36803"/>
    <cellStyle name="强调文字颜色 3 2 2 3 2 3" xfId="29795"/>
    <cellStyle name="强调文字颜色 3 2 2 3 3" xfId="26170"/>
    <cellStyle name="强调文字颜色 3 2 2 4" xfId="5249"/>
    <cellStyle name="强调文字颜色 3 2 2 4 2" xfId="10611"/>
    <cellStyle name="强调文字颜色 3 2 2 4 2 2" xfId="18512"/>
    <cellStyle name="强调文字颜色 3 2 2 4 2 2 2" xfId="36804"/>
    <cellStyle name="强调文字颜色 3 2 2 4 2 3" xfId="29796"/>
    <cellStyle name="强调文字颜色 3 2 2 4 3" xfId="26171"/>
    <cellStyle name="强调文字颜色 3 2 2 5" xfId="10605"/>
    <cellStyle name="强调文字颜色 3 2 2 5 2" xfId="18513"/>
    <cellStyle name="强调文字颜色 3 2 2 5 2 2" xfId="36805"/>
    <cellStyle name="强调文字颜色 3 2 2 5 3" xfId="29790"/>
    <cellStyle name="强调文字颜色 3 2 2 6" xfId="11103"/>
    <cellStyle name="强调文字颜色 3 2 2 6 2" xfId="18514"/>
    <cellStyle name="强调文字颜色 3 2 2 6 2 2" xfId="36806"/>
    <cellStyle name="强调文字颜色 3 2 2 6 3" xfId="22585"/>
    <cellStyle name="强调文字颜色 3 2 2 6 4" xfId="30287"/>
    <cellStyle name="强调文字颜色 3 2 2 7" xfId="18515"/>
    <cellStyle name="强调文字颜色 3 2 2 7 2" xfId="22586"/>
    <cellStyle name="强调文字颜色 3 2 2 7 3" xfId="36807"/>
    <cellStyle name="强调文字颜色 3 2 2 8" xfId="18516"/>
    <cellStyle name="强调文字颜色 3 2 2 8 2" xfId="22587"/>
    <cellStyle name="强调文字颜色 3 2 2 8 3" xfId="36808"/>
    <cellStyle name="强调文字颜色 3 2 2 9" xfId="26165"/>
    <cellStyle name="强调文字颜色 3 2 3" xfId="5250"/>
    <cellStyle name="强调文字颜色 3 2 3 2" xfId="5251"/>
    <cellStyle name="强调文字颜色 3 2 3 2 2" xfId="10613"/>
    <cellStyle name="强调文字颜色 3 2 3 2 2 2" xfId="18517"/>
    <cellStyle name="强调文字颜色 3 2 3 2 2 2 2" xfId="36809"/>
    <cellStyle name="强调文字颜色 3 2 3 2 2 3" xfId="29798"/>
    <cellStyle name="强调文字颜色 3 2 3 2 3" xfId="26173"/>
    <cellStyle name="强调文字颜色 3 2 3 3" xfId="5252"/>
    <cellStyle name="强调文字颜色 3 2 3 3 2" xfId="10614"/>
    <cellStyle name="强调文字颜色 3 2 3 3 2 2" xfId="18518"/>
    <cellStyle name="强调文字颜色 3 2 3 3 2 2 2" xfId="36810"/>
    <cellStyle name="强调文字颜色 3 2 3 3 2 3" xfId="29799"/>
    <cellStyle name="强调文字颜色 3 2 3 3 3" xfId="26174"/>
    <cellStyle name="强调文字颜色 3 2 3 4" xfId="5253"/>
    <cellStyle name="强调文字颜色 3 2 3 4 2" xfId="10615"/>
    <cellStyle name="强调文字颜色 3 2 3 4 2 2" xfId="18519"/>
    <cellStyle name="强调文字颜色 3 2 3 4 2 2 2" xfId="36811"/>
    <cellStyle name="强调文字颜色 3 2 3 4 2 3" xfId="29800"/>
    <cellStyle name="强调文字颜色 3 2 3 4 3" xfId="26175"/>
    <cellStyle name="强调文字颜色 3 2 3 5" xfId="10612"/>
    <cellStyle name="强调文字颜色 3 2 3 5 2" xfId="18520"/>
    <cellStyle name="强调文字颜色 3 2 3 5 2 2" xfId="36812"/>
    <cellStyle name="强调文字颜色 3 2 3 5 3" xfId="29797"/>
    <cellStyle name="强调文字颜色 3 2 3 6" xfId="11105"/>
    <cellStyle name="强调文字颜色 3 2 3 6 2" xfId="18521"/>
    <cellStyle name="强调文字颜色 3 2 3 6 2 2" xfId="36813"/>
    <cellStyle name="强调文字颜色 3 2 3 6 3" xfId="22588"/>
    <cellStyle name="强调文字颜色 3 2 3 6 4" xfId="30289"/>
    <cellStyle name="强调文字颜色 3 2 3 7" xfId="18522"/>
    <cellStyle name="强调文字颜色 3 2 3 7 2" xfId="22589"/>
    <cellStyle name="强调文字颜色 3 2 3 7 3" xfId="36814"/>
    <cellStyle name="强调文字颜色 3 2 3 8" xfId="26172"/>
    <cellStyle name="强调文字颜色 3 2 4" xfId="5254"/>
    <cellStyle name="强调文字颜色 3 2 4 2" xfId="10616"/>
    <cellStyle name="强调文字颜色 3 2 4 2 2" xfId="18523"/>
    <cellStyle name="强调文字颜色 3 2 4 2 2 2" xfId="36815"/>
    <cellStyle name="强调文字颜色 3 2 4 2 3" xfId="29801"/>
    <cellStyle name="强调文字颜色 3 2 4 3" xfId="26176"/>
    <cellStyle name="强调文字颜色 3 2 5" xfId="5255"/>
    <cellStyle name="强调文字颜色 3 2 5 2" xfId="10617"/>
    <cellStyle name="强调文字颜色 3 2 5 2 2" xfId="18524"/>
    <cellStyle name="强调文字颜色 3 2 5 2 2 2" xfId="36816"/>
    <cellStyle name="强调文字颜色 3 2 5 2 3" xfId="29802"/>
    <cellStyle name="强调文字颜色 3 2 5 3" xfId="26177"/>
    <cellStyle name="强调文字颜色 3 2 6" xfId="10604"/>
    <cellStyle name="强调文字颜色 3 2 6 2" xfId="18525"/>
    <cellStyle name="强调文字颜色 3 2 6 2 2" xfId="36817"/>
    <cellStyle name="强调文字颜色 3 2 6 3" xfId="29789"/>
    <cellStyle name="强调文字颜色 3 2 7" xfId="11102"/>
    <cellStyle name="强调文字颜色 3 2 7 2" xfId="18526"/>
    <cellStyle name="强调文字颜色 3 2 7 2 2" xfId="36818"/>
    <cellStyle name="强调文字颜色 3 2 7 3" xfId="22590"/>
    <cellStyle name="强调文字颜色 3 2 7 4" xfId="30286"/>
    <cellStyle name="强调文字颜色 3 2 8" xfId="18527"/>
    <cellStyle name="强调文字颜色 3 2 8 2" xfId="22591"/>
    <cellStyle name="强调文字颜色 3 2 8 3" xfId="36819"/>
    <cellStyle name="强调文字颜色 3 2 9" xfId="18528"/>
    <cellStyle name="强调文字颜色 3 2 9 2" xfId="22592"/>
    <cellStyle name="强调文字颜色 3 2 9 3" xfId="36820"/>
    <cellStyle name="强调文字颜色 4 2" xfId="5256"/>
    <cellStyle name="强调文字颜色 4 2 10" xfId="26178"/>
    <cellStyle name="强调文字颜色 4 2 2" xfId="5257"/>
    <cellStyle name="强调文字颜色 4 2 2 2" xfId="5258"/>
    <cellStyle name="强调文字颜色 4 2 2 2 2" xfId="5259"/>
    <cellStyle name="强调文字颜色 4 2 2 2 2 2" xfId="10621"/>
    <cellStyle name="强调文字颜色 4 2 2 2 2 2 2" xfId="18529"/>
    <cellStyle name="强调文字颜色 4 2 2 2 2 2 2 2" xfId="36821"/>
    <cellStyle name="强调文字颜色 4 2 2 2 2 2 3" xfId="29806"/>
    <cellStyle name="强调文字颜色 4 2 2 2 2 3" xfId="26181"/>
    <cellStyle name="强调文字颜色 4 2 2 2 3" xfId="5260"/>
    <cellStyle name="强调文字颜色 4 2 2 2 3 2" xfId="10622"/>
    <cellStyle name="强调文字颜色 4 2 2 2 3 2 2" xfId="18530"/>
    <cellStyle name="强调文字颜色 4 2 2 2 3 2 2 2" xfId="36822"/>
    <cellStyle name="强调文字颜色 4 2 2 2 3 2 3" xfId="29807"/>
    <cellStyle name="强调文字颜色 4 2 2 2 3 3" xfId="26182"/>
    <cellStyle name="强调文字颜色 4 2 2 2 4" xfId="5261"/>
    <cellStyle name="强调文字颜色 4 2 2 2 4 2" xfId="10623"/>
    <cellStyle name="强调文字颜色 4 2 2 2 4 2 2" xfId="18531"/>
    <cellStyle name="强调文字颜色 4 2 2 2 4 2 2 2" xfId="36823"/>
    <cellStyle name="强调文字颜色 4 2 2 2 4 2 3" xfId="29808"/>
    <cellStyle name="强调文字颜色 4 2 2 2 4 3" xfId="26183"/>
    <cellStyle name="强调文字颜色 4 2 2 2 5" xfId="10620"/>
    <cellStyle name="强调文字颜色 4 2 2 2 5 2" xfId="18532"/>
    <cellStyle name="强调文字颜色 4 2 2 2 5 2 2" xfId="36824"/>
    <cellStyle name="强调文字颜色 4 2 2 2 5 3" xfId="29805"/>
    <cellStyle name="强调文字颜色 4 2 2 2 6" xfId="11108"/>
    <cellStyle name="强调文字颜色 4 2 2 2 6 2" xfId="18533"/>
    <cellStyle name="强调文字颜色 4 2 2 2 6 2 2" xfId="36825"/>
    <cellStyle name="强调文字颜色 4 2 2 2 6 3" xfId="22593"/>
    <cellStyle name="强调文字颜色 4 2 2 2 6 4" xfId="30292"/>
    <cellStyle name="强调文字颜色 4 2 2 2 7" xfId="18534"/>
    <cellStyle name="强调文字颜色 4 2 2 2 7 2" xfId="22594"/>
    <cellStyle name="强调文字颜色 4 2 2 2 7 3" xfId="36826"/>
    <cellStyle name="强调文字颜色 4 2 2 2 8" xfId="26180"/>
    <cellStyle name="强调文字颜色 4 2 2 3" xfId="5262"/>
    <cellStyle name="强调文字颜色 4 2 2 3 2" xfId="10624"/>
    <cellStyle name="强调文字颜色 4 2 2 3 2 2" xfId="18535"/>
    <cellStyle name="强调文字颜色 4 2 2 3 2 2 2" xfId="36827"/>
    <cellStyle name="强调文字颜色 4 2 2 3 2 3" xfId="29809"/>
    <cellStyle name="强调文字颜色 4 2 2 3 3" xfId="26184"/>
    <cellStyle name="强调文字颜色 4 2 2 4" xfId="5263"/>
    <cellStyle name="强调文字颜色 4 2 2 4 2" xfId="10625"/>
    <cellStyle name="强调文字颜色 4 2 2 4 2 2" xfId="18536"/>
    <cellStyle name="强调文字颜色 4 2 2 4 2 2 2" xfId="36828"/>
    <cellStyle name="强调文字颜色 4 2 2 4 2 3" xfId="29810"/>
    <cellStyle name="强调文字颜色 4 2 2 4 3" xfId="26185"/>
    <cellStyle name="强调文字颜色 4 2 2 5" xfId="10619"/>
    <cellStyle name="强调文字颜色 4 2 2 5 2" xfId="18537"/>
    <cellStyle name="强调文字颜色 4 2 2 5 2 2" xfId="36829"/>
    <cellStyle name="强调文字颜色 4 2 2 5 3" xfId="29804"/>
    <cellStyle name="强调文字颜色 4 2 2 6" xfId="11107"/>
    <cellStyle name="强调文字颜色 4 2 2 6 2" xfId="18538"/>
    <cellStyle name="强调文字颜色 4 2 2 6 2 2" xfId="36830"/>
    <cellStyle name="强调文字颜色 4 2 2 6 3" xfId="22595"/>
    <cellStyle name="强调文字颜色 4 2 2 6 4" xfId="30291"/>
    <cellStyle name="强调文字颜色 4 2 2 7" xfId="18539"/>
    <cellStyle name="强调文字颜色 4 2 2 7 2" xfId="22596"/>
    <cellStyle name="强调文字颜色 4 2 2 7 3" xfId="36831"/>
    <cellStyle name="强调文字颜色 4 2 2 8" xfId="18540"/>
    <cellStyle name="强调文字颜色 4 2 2 8 2" xfId="22597"/>
    <cellStyle name="强调文字颜色 4 2 2 8 3" xfId="36832"/>
    <cellStyle name="强调文字颜色 4 2 2 9" xfId="26179"/>
    <cellStyle name="强调文字颜色 4 2 3" xfId="5264"/>
    <cellStyle name="强调文字颜色 4 2 3 2" xfId="5265"/>
    <cellStyle name="强调文字颜色 4 2 3 2 2" xfId="10627"/>
    <cellStyle name="强调文字颜色 4 2 3 2 2 2" xfId="18541"/>
    <cellStyle name="强调文字颜色 4 2 3 2 2 2 2" xfId="36833"/>
    <cellStyle name="强调文字颜色 4 2 3 2 2 3" xfId="29812"/>
    <cellStyle name="强调文字颜色 4 2 3 2 3" xfId="26187"/>
    <cellStyle name="强调文字颜色 4 2 3 3" xfId="5266"/>
    <cellStyle name="强调文字颜色 4 2 3 3 2" xfId="10628"/>
    <cellStyle name="强调文字颜色 4 2 3 3 2 2" xfId="18542"/>
    <cellStyle name="强调文字颜色 4 2 3 3 2 2 2" xfId="36834"/>
    <cellStyle name="强调文字颜色 4 2 3 3 2 3" xfId="29813"/>
    <cellStyle name="强调文字颜色 4 2 3 3 3" xfId="26188"/>
    <cellStyle name="强调文字颜色 4 2 3 4" xfId="5267"/>
    <cellStyle name="强调文字颜色 4 2 3 4 2" xfId="10629"/>
    <cellStyle name="强调文字颜色 4 2 3 4 2 2" xfId="18543"/>
    <cellStyle name="强调文字颜色 4 2 3 4 2 2 2" xfId="36835"/>
    <cellStyle name="强调文字颜色 4 2 3 4 2 3" xfId="29814"/>
    <cellStyle name="强调文字颜色 4 2 3 4 3" xfId="26189"/>
    <cellStyle name="强调文字颜色 4 2 3 5" xfId="10626"/>
    <cellStyle name="强调文字颜色 4 2 3 5 2" xfId="18544"/>
    <cellStyle name="强调文字颜色 4 2 3 5 2 2" xfId="36836"/>
    <cellStyle name="强调文字颜色 4 2 3 5 3" xfId="29811"/>
    <cellStyle name="强调文字颜色 4 2 3 6" xfId="11109"/>
    <cellStyle name="强调文字颜色 4 2 3 6 2" xfId="18545"/>
    <cellStyle name="强调文字颜色 4 2 3 6 2 2" xfId="36837"/>
    <cellStyle name="强调文字颜色 4 2 3 6 3" xfId="22598"/>
    <cellStyle name="强调文字颜色 4 2 3 6 4" xfId="30293"/>
    <cellStyle name="强调文字颜色 4 2 3 7" xfId="18546"/>
    <cellStyle name="强调文字颜色 4 2 3 7 2" xfId="22599"/>
    <cellStyle name="强调文字颜色 4 2 3 7 3" xfId="36838"/>
    <cellStyle name="强调文字颜色 4 2 3 8" xfId="26186"/>
    <cellStyle name="强调文字颜色 4 2 4" xfId="5268"/>
    <cellStyle name="强调文字颜色 4 2 4 2" xfId="10630"/>
    <cellStyle name="强调文字颜色 4 2 4 2 2" xfId="18547"/>
    <cellStyle name="强调文字颜色 4 2 4 2 2 2" xfId="36839"/>
    <cellStyle name="强调文字颜色 4 2 4 2 3" xfId="29815"/>
    <cellStyle name="强调文字颜色 4 2 4 3" xfId="26190"/>
    <cellStyle name="强调文字颜色 4 2 5" xfId="5269"/>
    <cellStyle name="强调文字颜色 4 2 5 2" xfId="10631"/>
    <cellStyle name="强调文字颜色 4 2 5 2 2" xfId="18548"/>
    <cellStyle name="强调文字颜色 4 2 5 2 2 2" xfId="36840"/>
    <cellStyle name="强调文字颜色 4 2 5 2 3" xfId="29816"/>
    <cellStyle name="强调文字颜色 4 2 5 3" xfId="26191"/>
    <cellStyle name="强调文字颜色 4 2 6" xfId="10618"/>
    <cellStyle name="强调文字颜色 4 2 6 2" xfId="18549"/>
    <cellStyle name="强调文字颜色 4 2 6 2 2" xfId="36841"/>
    <cellStyle name="强调文字颜色 4 2 6 3" xfId="29803"/>
    <cellStyle name="强调文字颜色 4 2 7" xfId="11106"/>
    <cellStyle name="强调文字颜色 4 2 7 2" xfId="18550"/>
    <cellStyle name="强调文字颜色 4 2 7 2 2" xfId="36842"/>
    <cellStyle name="强调文字颜色 4 2 7 3" xfId="22600"/>
    <cellStyle name="强调文字颜色 4 2 7 4" xfId="30290"/>
    <cellStyle name="强调文字颜色 4 2 8" xfId="18551"/>
    <cellStyle name="强调文字颜色 4 2 8 2" xfId="22601"/>
    <cellStyle name="强调文字颜色 4 2 8 3" xfId="36843"/>
    <cellStyle name="强调文字颜色 4 2 9" xfId="18552"/>
    <cellStyle name="强调文字颜色 4 2 9 2" xfId="22602"/>
    <cellStyle name="强调文字颜色 4 2 9 3" xfId="36844"/>
    <cellStyle name="强调文字颜色 5 2" xfId="5270"/>
    <cellStyle name="强调文字颜色 5 2 10" xfId="26192"/>
    <cellStyle name="强调文字颜色 5 2 2" xfId="5271"/>
    <cellStyle name="强调文字颜色 5 2 2 2" xfId="5272"/>
    <cellStyle name="强调文字颜色 5 2 2 2 2" xfId="5273"/>
    <cellStyle name="强调文字颜色 5 2 2 2 2 2" xfId="10635"/>
    <cellStyle name="强调文字颜色 5 2 2 2 2 2 2" xfId="18553"/>
    <cellStyle name="强调文字颜色 5 2 2 2 2 2 2 2" xfId="36845"/>
    <cellStyle name="强调文字颜色 5 2 2 2 2 2 3" xfId="29820"/>
    <cellStyle name="强调文字颜色 5 2 2 2 2 3" xfId="26195"/>
    <cellStyle name="强调文字颜色 5 2 2 2 3" xfId="5274"/>
    <cellStyle name="强调文字颜色 5 2 2 2 3 2" xfId="10636"/>
    <cellStyle name="强调文字颜色 5 2 2 2 3 2 2" xfId="18554"/>
    <cellStyle name="强调文字颜色 5 2 2 2 3 2 2 2" xfId="36846"/>
    <cellStyle name="强调文字颜色 5 2 2 2 3 2 3" xfId="29821"/>
    <cellStyle name="强调文字颜色 5 2 2 2 3 3" xfId="26196"/>
    <cellStyle name="强调文字颜色 5 2 2 2 4" xfId="5275"/>
    <cellStyle name="强调文字颜色 5 2 2 2 4 2" xfId="10637"/>
    <cellStyle name="强调文字颜色 5 2 2 2 4 2 2" xfId="18555"/>
    <cellStyle name="强调文字颜色 5 2 2 2 4 2 2 2" xfId="36847"/>
    <cellStyle name="强调文字颜色 5 2 2 2 4 2 3" xfId="29822"/>
    <cellStyle name="强调文字颜色 5 2 2 2 4 3" xfId="26197"/>
    <cellStyle name="强调文字颜色 5 2 2 2 5" xfId="10634"/>
    <cellStyle name="强调文字颜色 5 2 2 2 5 2" xfId="18556"/>
    <cellStyle name="强调文字颜色 5 2 2 2 5 2 2" xfId="36848"/>
    <cellStyle name="强调文字颜色 5 2 2 2 5 3" xfId="29819"/>
    <cellStyle name="强调文字颜色 5 2 2 2 6" xfId="11112"/>
    <cellStyle name="强调文字颜色 5 2 2 2 6 2" xfId="18557"/>
    <cellStyle name="强调文字颜色 5 2 2 2 6 2 2" xfId="36849"/>
    <cellStyle name="强调文字颜色 5 2 2 2 6 3" xfId="22603"/>
    <cellStyle name="强调文字颜色 5 2 2 2 6 4" xfId="30296"/>
    <cellStyle name="强调文字颜色 5 2 2 2 7" xfId="18558"/>
    <cellStyle name="强调文字颜色 5 2 2 2 7 2" xfId="22604"/>
    <cellStyle name="强调文字颜色 5 2 2 2 7 3" xfId="36850"/>
    <cellStyle name="强调文字颜色 5 2 2 2 8" xfId="26194"/>
    <cellStyle name="强调文字颜色 5 2 2 3" xfId="5276"/>
    <cellStyle name="强调文字颜色 5 2 2 3 2" xfId="10638"/>
    <cellStyle name="强调文字颜色 5 2 2 3 2 2" xfId="18559"/>
    <cellStyle name="强调文字颜色 5 2 2 3 2 2 2" xfId="36851"/>
    <cellStyle name="强调文字颜色 5 2 2 3 2 3" xfId="29823"/>
    <cellStyle name="强调文字颜色 5 2 2 3 3" xfId="26198"/>
    <cellStyle name="强调文字颜色 5 2 2 4" xfId="5277"/>
    <cellStyle name="强调文字颜色 5 2 2 4 2" xfId="10639"/>
    <cellStyle name="强调文字颜色 5 2 2 4 2 2" xfId="18560"/>
    <cellStyle name="强调文字颜色 5 2 2 4 2 2 2" xfId="36852"/>
    <cellStyle name="强调文字颜色 5 2 2 4 2 3" xfId="29824"/>
    <cellStyle name="强调文字颜色 5 2 2 4 3" xfId="26199"/>
    <cellStyle name="强调文字颜色 5 2 2 5" xfId="10633"/>
    <cellStyle name="强调文字颜色 5 2 2 5 2" xfId="18561"/>
    <cellStyle name="强调文字颜色 5 2 2 5 2 2" xfId="36853"/>
    <cellStyle name="强调文字颜色 5 2 2 5 3" xfId="29818"/>
    <cellStyle name="强调文字颜色 5 2 2 6" xfId="11111"/>
    <cellStyle name="强调文字颜色 5 2 2 6 2" xfId="18562"/>
    <cellStyle name="强调文字颜色 5 2 2 6 2 2" xfId="36854"/>
    <cellStyle name="强调文字颜色 5 2 2 6 3" xfId="22605"/>
    <cellStyle name="强调文字颜色 5 2 2 6 4" xfId="30295"/>
    <cellStyle name="强调文字颜色 5 2 2 7" xfId="18563"/>
    <cellStyle name="强调文字颜色 5 2 2 7 2" xfId="22606"/>
    <cellStyle name="强调文字颜色 5 2 2 7 3" xfId="36855"/>
    <cellStyle name="强调文字颜色 5 2 2 8" xfId="18564"/>
    <cellStyle name="强调文字颜色 5 2 2 8 2" xfId="22607"/>
    <cellStyle name="强调文字颜色 5 2 2 8 3" xfId="36856"/>
    <cellStyle name="强调文字颜色 5 2 2 9" xfId="26193"/>
    <cellStyle name="强调文字颜色 5 2 3" xfId="5278"/>
    <cellStyle name="强调文字颜色 5 2 3 2" xfId="5279"/>
    <cellStyle name="强调文字颜色 5 2 3 2 2" xfId="10641"/>
    <cellStyle name="强调文字颜色 5 2 3 2 2 2" xfId="18565"/>
    <cellStyle name="强调文字颜色 5 2 3 2 2 2 2" xfId="36857"/>
    <cellStyle name="强调文字颜色 5 2 3 2 2 3" xfId="29826"/>
    <cellStyle name="强调文字颜色 5 2 3 2 3" xfId="26201"/>
    <cellStyle name="强调文字颜色 5 2 3 3" xfId="5280"/>
    <cellStyle name="强调文字颜色 5 2 3 3 2" xfId="10642"/>
    <cellStyle name="强调文字颜色 5 2 3 3 2 2" xfId="18566"/>
    <cellStyle name="强调文字颜色 5 2 3 3 2 2 2" xfId="36858"/>
    <cellStyle name="强调文字颜色 5 2 3 3 2 3" xfId="29827"/>
    <cellStyle name="强调文字颜色 5 2 3 3 3" xfId="26202"/>
    <cellStyle name="强调文字颜色 5 2 3 4" xfId="5281"/>
    <cellStyle name="强调文字颜色 5 2 3 4 2" xfId="10643"/>
    <cellStyle name="强调文字颜色 5 2 3 4 2 2" xfId="18567"/>
    <cellStyle name="强调文字颜色 5 2 3 4 2 2 2" xfId="36859"/>
    <cellStyle name="强调文字颜色 5 2 3 4 2 3" xfId="29828"/>
    <cellStyle name="强调文字颜色 5 2 3 4 3" xfId="26203"/>
    <cellStyle name="强调文字颜色 5 2 3 5" xfId="10640"/>
    <cellStyle name="强调文字颜色 5 2 3 5 2" xfId="18568"/>
    <cellStyle name="强调文字颜色 5 2 3 5 2 2" xfId="36860"/>
    <cellStyle name="强调文字颜色 5 2 3 5 3" xfId="29825"/>
    <cellStyle name="强调文字颜色 5 2 3 6" xfId="11113"/>
    <cellStyle name="强调文字颜色 5 2 3 6 2" xfId="18569"/>
    <cellStyle name="强调文字颜色 5 2 3 6 2 2" xfId="36861"/>
    <cellStyle name="强调文字颜色 5 2 3 6 3" xfId="22608"/>
    <cellStyle name="强调文字颜色 5 2 3 6 4" xfId="30297"/>
    <cellStyle name="强调文字颜色 5 2 3 7" xfId="18570"/>
    <cellStyle name="强调文字颜色 5 2 3 7 2" xfId="22609"/>
    <cellStyle name="强调文字颜色 5 2 3 7 3" xfId="36862"/>
    <cellStyle name="强调文字颜色 5 2 3 8" xfId="26200"/>
    <cellStyle name="强调文字颜色 5 2 4" xfId="5282"/>
    <cellStyle name="强调文字颜色 5 2 4 2" xfId="10644"/>
    <cellStyle name="强调文字颜色 5 2 4 2 2" xfId="18571"/>
    <cellStyle name="强调文字颜色 5 2 4 2 2 2" xfId="36863"/>
    <cellStyle name="强调文字颜色 5 2 4 2 3" xfId="29829"/>
    <cellStyle name="强调文字颜色 5 2 4 3" xfId="26204"/>
    <cellStyle name="强调文字颜色 5 2 5" xfId="5283"/>
    <cellStyle name="强调文字颜色 5 2 5 2" xfId="10645"/>
    <cellStyle name="强调文字颜色 5 2 5 2 2" xfId="18572"/>
    <cellStyle name="强调文字颜色 5 2 5 2 2 2" xfId="36864"/>
    <cellStyle name="强调文字颜色 5 2 5 2 3" xfId="29830"/>
    <cellStyle name="强调文字颜色 5 2 5 3" xfId="26205"/>
    <cellStyle name="强调文字颜色 5 2 6" xfId="10632"/>
    <cellStyle name="强调文字颜色 5 2 6 2" xfId="18573"/>
    <cellStyle name="强调文字颜色 5 2 6 2 2" xfId="36865"/>
    <cellStyle name="强调文字颜色 5 2 6 3" xfId="29817"/>
    <cellStyle name="强调文字颜色 5 2 7" xfId="11110"/>
    <cellStyle name="强调文字颜色 5 2 7 2" xfId="18574"/>
    <cellStyle name="强调文字颜色 5 2 7 2 2" xfId="36866"/>
    <cellStyle name="强调文字颜色 5 2 7 3" xfId="22610"/>
    <cellStyle name="强调文字颜色 5 2 7 4" xfId="30294"/>
    <cellStyle name="强调文字颜色 5 2 8" xfId="18575"/>
    <cellStyle name="强调文字颜色 5 2 8 2" xfId="22611"/>
    <cellStyle name="强调文字颜色 5 2 8 3" xfId="36867"/>
    <cellStyle name="强调文字颜色 5 2 9" xfId="18576"/>
    <cellStyle name="强调文字颜色 5 2 9 2" xfId="22612"/>
    <cellStyle name="强调文字颜色 5 2 9 3" xfId="36868"/>
    <cellStyle name="强调文字颜色 6 2" xfId="5284"/>
    <cellStyle name="强调文字颜色 6 2 10" xfId="26206"/>
    <cellStyle name="强调文字颜色 6 2 2" xfId="5285"/>
    <cellStyle name="强调文字颜色 6 2 2 2" xfId="5286"/>
    <cellStyle name="强调文字颜色 6 2 2 2 2" xfId="5287"/>
    <cellStyle name="强调文字颜色 6 2 2 2 2 2" xfId="10649"/>
    <cellStyle name="强调文字颜色 6 2 2 2 2 2 2" xfId="18577"/>
    <cellStyle name="强调文字颜色 6 2 2 2 2 2 2 2" xfId="36869"/>
    <cellStyle name="强调文字颜色 6 2 2 2 2 2 3" xfId="29834"/>
    <cellStyle name="强调文字颜色 6 2 2 2 2 3" xfId="26209"/>
    <cellStyle name="强调文字颜色 6 2 2 2 3" xfId="5288"/>
    <cellStyle name="强调文字颜色 6 2 2 2 3 2" xfId="10650"/>
    <cellStyle name="强调文字颜色 6 2 2 2 3 2 2" xfId="18578"/>
    <cellStyle name="强调文字颜色 6 2 2 2 3 2 2 2" xfId="36870"/>
    <cellStyle name="强调文字颜色 6 2 2 2 3 2 3" xfId="29835"/>
    <cellStyle name="强调文字颜色 6 2 2 2 3 3" xfId="26210"/>
    <cellStyle name="强调文字颜色 6 2 2 2 4" xfId="5289"/>
    <cellStyle name="强调文字颜色 6 2 2 2 4 2" xfId="10651"/>
    <cellStyle name="强调文字颜色 6 2 2 2 4 2 2" xfId="18579"/>
    <cellStyle name="强调文字颜色 6 2 2 2 4 2 2 2" xfId="36871"/>
    <cellStyle name="强调文字颜色 6 2 2 2 4 2 3" xfId="29836"/>
    <cellStyle name="强调文字颜色 6 2 2 2 4 3" xfId="26211"/>
    <cellStyle name="强调文字颜色 6 2 2 2 5" xfId="10648"/>
    <cellStyle name="强调文字颜色 6 2 2 2 5 2" xfId="18580"/>
    <cellStyle name="强调文字颜色 6 2 2 2 5 2 2" xfId="36872"/>
    <cellStyle name="强调文字颜色 6 2 2 2 5 3" xfId="29833"/>
    <cellStyle name="强调文字颜色 6 2 2 2 6" xfId="11116"/>
    <cellStyle name="强调文字颜色 6 2 2 2 6 2" xfId="18581"/>
    <cellStyle name="强调文字颜色 6 2 2 2 6 2 2" xfId="36873"/>
    <cellStyle name="强调文字颜色 6 2 2 2 6 3" xfId="22613"/>
    <cellStyle name="强调文字颜色 6 2 2 2 6 4" xfId="30300"/>
    <cellStyle name="强调文字颜色 6 2 2 2 7" xfId="18582"/>
    <cellStyle name="强调文字颜色 6 2 2 2 7 2" xfId="22614"/>
    <cellStyle name="强调文字颜色 6 2 2 2 7 3" xfId="36874"/>
    <cellStyle name="强调文字颜色 6 2 2 2 8" xfId="26208"/>
    <cellStyle name="强调文字颜色 6 2 2 3" xfId="5290"/>
    <cellStyle name="强调文字颜色 6 2 2 3 2" xfId="10652"/>
    <cellStyle name="强调文字颜色 6 2 2 3 2 2" xfId="18583"/>
    <cellStyle name="强调文字颜色 6 2 2 3 2 2 2" xfId="36875"/>
    <cellStyle name="强调文字颜色 6 2 2 3 2 3" xfId="29837"/>
    <cellStyle name="强调文字颜色 6 2 2 3 3" xfId="26212"/>
    <cellStyle name="强调文字颜色 6 2 2 4" xfId="5291"/>
    <cellStyle name="强调文字颜色 6 2 2 4 2" xfId="10653"/>
    <cellStyle name="强调文字颜色 6 2 2 4 2 2" xfId="18584"/>
    <cellStyle name="强调文字颜色 6 2 2 4 2 2 2" xfId="36876"/>
    <cellStyle name="强调文字颜色 6 2 2 4 2 3" xfId="29838"/>
    <cellStyle name="强调文字颜色 6 2 2 4 3" xfId="26213"/>
    <cellStyle name="强调文字颜色 6 2 2 5" xfId="10647"/>
    <cellStyle name="强调文字颜色 6 2 2 5 2" xfId="18585"/>
    <cellStyle name="强调文字颜色 6 2 2 5 2 2" xfId="36877"/>
    <cellStyle name="强调文字颜色 6 2 2 5 3" xfId="29832"/>
    <cellStyle name="强调文字颜色 6 2 2 6" xfId="11115"/>
    <cellStyle name="强调文字颜色 6 2 2 6 2" xfId="18586"/>
    <cellStyle name="强调文字颜色 6 2 2 6 2 2" xfId="36878"/>
    <cellStyle name="强调文字颜色 6 2 2 6 3" xfId="22615"/>
    <cellStyle name="强调文字颜色 6 2 2 6 4" xfId="30299"/>
    <cellStyle name="强调文字颜色 6 2 2 7" xfId="18587"/>
    <cellStyle name="强调文字颜色 6 2 2 7 2" xfId="22616"/>
    <cellStyle name="强调文字颜色 6 2 2 7 3" xfId="36879"/>
    <cellStyle name="强调文字颜色 6 2 2 8" xfId="18588"/>
    <cellStyle name="强调文字颜色 6 2 2 8 2" xfId="22617"/>
    <cellStyle name="强调文字颜色 6 2 2 8 3" xfId="36880"/>
    <cellStyle name="强调文字颜色 6 2 2 9" xfId="26207"/>
    <cellStyle name="强调文字颜色 6 2 3" xfId="5292"/>
    <cellStyle name="强调文字颜色 6 2 3 2" xfId="5293"/>
    <cellStyle name="强调文字颜色 6 2 3 2 2" xfId="10655"/>
    <cellStyle name="强调文字颜色 6 2 3 2 2 2" xfId="18589"/>
    <cellStyle name="强调文字颜色 6 2 3 2 2 2 2" xfId="36881"/>
    <cellStyle name="强调文字颜色 6 2 3 2 2 3" xfId="29840"/>
    <cellStyle name="强调文字颜色 6 2 3 2 3" xfId="26215"/>
    <cellStyle name="强调文字颜色 6 2 3 3" xfId="5294"/>
    <cellStyle name="强调文字颜色 6 2 3 3 2" xfId="10656"/>
    <cellStyle name="强调文字颜色 6 2 3 3 2 2" xfId="18590"/>
    <cellStyle name="强调文字颜色 6 2 3 3 2 2 2" xfId="36882"/>
    <cellStyle name="强调文字颜色 6 2 3 3 2 3" xfId="29841"/>
    <cellStyle name="强调文字颜色 6 2 3 3 3" xfId="26216"/>
    <cellStyle name="强调文字颜色 6 2 3 4" xfId="5295"/>
    <cellStyle name="强调文字颜色 6 2 3 4 2" xfId="10657"/>
    <cellStyle name="强调文字颜色 6 2 3 4 2 2" xfId="18591"/>
    <cellStyle name="强调文字颜色 6 2 3 4 2 2 2" xfId="36883"/>
    <cellStyle name="强调文字颜色 6 2 3 4 2 3" xfId="29842"/>
    <cellStyle name="强调文字颜色 6 2 3 4 3" xfId="26217"/>
    <cellStyle name="强调文字颜色 6 2 3 5" xfId="10654"/>
    <cellStyle name="强调文字颜色 6 2 3 5 2" xfId="18592"/>
    <cellStyle name="强调文字颜色 6 2 3 5 2 2" xfId="36884"/>
    <cellStyle name="强调文字颜色 6 2 3 5 3" xfId="29839"/>
    <cellStyle name="强调文字颜色 6 2 3 6" xfId="11117"/>
    <cellStyle name="强调文字颜色 6 2 3 6 2" xfId="18593"/>
    <cellStyle name="强调文字颜色 6 2 3 6 2 2" xfId="36885"/>
    <cellStyle name="强调文字颜色 6 2 3 6 3" xfId="22618"/>
    <cellStyle name="强调文字颜色 6 2 3 6 4" xfId="30301"/>
    <cellStyle name="强调文字颜色 6 2 3 7" xfId="18594"/>
    <cellStyle name="强调文字颜色 6 2 3 7 2" xfId="22619"/>
    <cellStyle name="强调文字颜色 6 2 3 7 3" xfId="36886"/>
    <cellStyle name="强调文字颜色 6 2 3 8" xfId="26214"/>
    <cellStyle name="强调文字颜色 6 2 4" xfId="5296"/>
    <cellStyle name="强调文字颜色 6 2 4 2" xfId="10658"/>
    <cellStyle name="强调文字颜色 6 2 4 2 2" xfId="18595"/>
    <cellStyle name="强调文字颜色 6 2 4 2 2 2" xfId="36887"/>
    <cellStyle name="强调文字颜色 6 2 4 2 3" xfId="29843"/>
    <cellStyle name="强调文字颜色 6 2 4 3" xfId="26218"/>
    <cellStyle name="强调文字颜色 6 2 5" xfId="5297"/>
    <cellStyle name="强调文字颜色 6 2 5 2" xfId="10659"/>
    <cellStyle name="强调文字颜色 6 2 5 2 2" xfId="18596"/>
    <cellStyle name="强调文字颜色 6 2 5 2 2 2" xfId="36888"/>
    <cellStyle name="强调文字颜色 6 2 5 2 3" xfId="29844"/>
    <cellStyle name="强调文字颜色 6 2 5 3" xfId="26219"/>
    <cellStyle name="强调文字颜色 6 2 6" xfId="10646"/>
    <cellStyle name="强调文字颜色 6 2 6 2" xfId="18597"/>
    <cellStyle name="强调文字颜色 6 2 6 2 2" xfId="36889"/>
    <cellStyle name="强调文字颜色 6 2 6 3" xfId="29831"/>
    <cellStyle name="强调文字颜色 6 2 7" xfId="11114"/>
    <cellStyle name="强调文字颜色 6 2 7 2" xfId="18598"/>
    <cellStyle name="强调文字颜色 6 2 7 2 2" xfId="36890"/>
    <cellStyle name="强调文字颜色 6 2 7 3" xfId="22620"/>
    <cellStyle name="强调文字颜色 6 2 7 4" xfId="30298"/>
    <cellStyle name="强调文字颜色 6 2 8" xfId="18599"/>
    <cellStyle name="强调文字颜色 6 2 8 2" xfId="22621"/>
    <cellStyle name="强调文字颜色 6 2 8 3" xfId="36891"/>
    <cellStyle name="强调文字颜色 6 2 9" xfId="18600"/>
    <cellStyle name="强调文字颜色 6 2 9 2" xfId="22622"/>
    <cellStyle name="强调文字颜色 6 2 9 3" xfId="36892"/>
    <cellStyle name="适中 2" xfId="5298"/>
    <cellStyle name="适中 2 10" xfId="26220"/>
    <cellStyle name="适中 2 2" xfId="5299"/>
    <cellStyle name="适中 2 2 2" xfId="5300"/>
    <cellStyle name="适中 2 2 2 2" xfId="5301"/>
    <cellStyle name="适中 2 2 2 2 2" xfId="10663"/>
    <cellStyle name="适中 2 2 2 2 2 2" xfId="18601"/>
    <cellStyle name="适中 2 2 2 2 2 2 2" xfId="36893"/>
    <cellStyle name="适中 2 2 2 2 2 3" xfId="29848"/>
    <cellStyle name="适中 2 2 2 2 3" xfId="26223"/>
    <cellStyle name="适中 2 2 2 3" xfId="5302"/>
    <cellStyle name="适中 2 2 2 3 2" xfId="10664"/>
    <cellStyle name="适中 2 2 2 3 2 2" xfId="18602"/>
    <cellStyle name="适中 2 2 2 3 2 2 2" xfId="36894"/>
    <cellStyle name="适中 2 2 2 3 2 3" xfId="29849"/>
    <cellStyle name="适中 2 2 2 3 3" xfId="26224"/>
    <cellStyle name="适中 2 2 2 4" xfId="5303"/>
    <cellStyle name="适中 2 2 2 4 2" xfId="10665"/>
    <cellStyle name="适中 2 2 2 4 2 2" xfId="18603"/>
    <cellStyle name="适中 2 2 2 4 2 2 2" xfId="36895"/>
    <cellStyle name="适中 2 2 2 4 2 3" xfId="29850"/>
    <cellStyle name="适中 2 2 2 4 3" xfId="26225"/>
    <cellStyle name="适中 2 2 2 5" xfId="10662"/>
    <cellStyle name="适中 2 2 2 5 2" xfId="18604"/>
    <cellStyle name="适中 2 2 2 5 2 2" xfId="36896"/>
    <cellStyle name="适中 2 2 2 5 3" xfId="29847"/>
    <cellStyle name="适中 2 2 2 6" xfId="11120"/>
    <cellStyle name="适中 2 2 2 6 2" xfId="18605"/>
    <cellStyle name="适中 2 2 2 6 2 2" xfId="36897"/>
    <cellStyle name="适中 2 2 2 6 3" xfId="22623"/>
    <cellStyle name="适中 2 2 2 6 4" xfId="30304"/>
    <cellStyle name="适中 2 2 2 7" xfId="18606"/>
    <cellStyle name="适中 2 2 2 7 2" xfId="22624"/>
    <cellStyle name="适中 2 2 2 7 3" xfId="36898"/>
    <cellStyle name="适中 2 2 2 8" xfId="26222"/>
    <cellStyle name="适中 2 2 3" xfId="5304"/>
    <cellStyle name="适中 2 2 3 2" xfId="10666"/>
    <cellStyle name="适中 2 2 3 2 2" xfId="18607"/>
    <cellStyle name="适中 2 2 3 2 2 2" xfId="36899"/>
    <cellStyle name="适中 2 2 3 2 3" xfId="29851"/>
    <cellStyle name="适中 2 2 3 3" xfId="26226"/>
    <cellStyle name="适中 2 2 4" xfId="5305"/>
    <cellStyle name="适中 2 2 4 2" xfId="10667"/>
    <cellStyle name="适中 2 2 4 2 2" xfId="18608"/>
    <cellStyle name="适中 2 2 4 2 2 2" xfId="36900"/>
    <cellStyle name="适中 2 2 4 2 3" xfId="29852"/>
    <cellStyle name="适中 2 2 4 3" xfId="26227"/>
    <cellStyle name="适中 2 2 5" xfId="10661"/>
    <cellStyle name="适中 2 2 5 2" xfId="18609"/>
    <cellStyle name="适中 2 2 5 2 2" xfId="36901"/>
    <cellStyle name="适中 2 2 5 3" xfId="29846"/>
    <cellStyle name="适中 2 2 6" xfId="11119"/>
    <cellStyle name="适中 2 2 6 2" xfId="18610"/>
    <cellStyle name="适中 2 2 6 2 2" xfId="36902"/>
    <cellStyle name="适中 2 2 6 3" xfId="22625"/>
    <cellStyle name="适中 2 2 6 4" xfId="30303"/>
    <cellStyle name="适中 2 2 7" xfId="18611"/>
    <cellStyle name="适中 2 2 7 2" xfId="22626"/>
    <cellStyle name="适中 2 2 7 3" xfId="36903"/>
    <cellStyle name="适中 2 2 8" xfId="18612"/>
    <cellStyle name="适中 2 2 8 2" xfId="22627"/>
    <cellStyle name="适中 2 2 8 3" xfId="36904"/>
    <cellStyle name="适中 2 2 9" xfId="26221"/>
    <cellStyle name="适中 2 3" xfId="5306"/>
    <cellStyle name="适中 2 3 2" xfId="5307"/>
    <cellStyle name="适中 2 3 2 2" xfId="10669"/>
    <cellStyle name="适中 2 3 2 2 2" xfId="18613"/>
    <cellStyle name="适中 2 3 2 2 2 2" xfId="36905"/>
    <cellStyle name="适中 2 3 2 2 3" xfId="29854"/>
    <cellStyle name="适中 2 3 2 3" xfId="26229"/>
    <cellStyle name="适中 2 3 3" xfId="5308"/>
    <cellStyle name="适中 2 3 3 2" xfId="10670"/>
    <cellStyle name="适中 2 3 3 2 2" xfId="18614"/>
    <cellStyle name="适中 2 3 3 2 2 2" xfId="36906"/>
    <cellStyle name="适中 2 3 3 2 3" xfId="29855"/>
    <cellStyle name="适中 2 3 3 3" xfId="26230"/>
    <cellStyle name="适中 2 3 4" xfId="5309"/>
    <cellStyle name="适中 2 3 4 2" xfId="10671"/>
    <cellStyle name="适中 2 3 4 2 2" xfId="18615"/>
    <cellStyle name="适中 2 3 4 2 2 2" xfId="36907"/>
    <cellStyle name="适中 2 3 4 2 3" xfId="29856"/>
    <cellStyle name="适中 2 3 4 3" xfId="26231"/>
    <cellStyle name="适中 2 3 5" xfId="10668"/>
    <cellStyle name="适中 2 3 5 2" xfId="18616"/>
    <cellStyle name="适中 2 3 5 2 2" xfId="36908"/>
    <cellStyle name="适中 2 3 5 3" xfId="29853"/>
    <cellStyle name="适中 2 3 6" xfId="11121"/>
    <cellStyle name="适中 2 3 6 2" xfId="18617"/>
    <cellStyle name="适中 2 3 6 2 2" xfId="36909"/>
    <cellStyle name="适中 2 3 6 3" xfId="22628"/>
    <cellStyle name="适中 2 3 6 4" xfId="30305"/>
    <cellStyle name="适中 2 3 7" xfId="18618"/>
    <cellStyle name="适中 2 3 7 2" xfId="22629"/>
    <cellStyle name="适中 2 3 7 3" xfId="36910"/>
    <cellStyle name="适中 2 3 8" xfId="26228"/>
    <cellStyle name="适中 2 4" xfId="5310"/>
    <cellStyle name="适中 2 4 2" xfId="10672"/>
    <cellStyle name="适中 2 4 2 2" xfId="18619"/>
    <cellStyle name="适中 2 4 2 2 2" xfId="36911"/>
    <cellStyle name="适中 2 4 2 3" xfId="29857"/>
    <cellStyle name="适中 2 4 3" xfId="26232"/>
    <cellStyle name="适中 2 5" xfId="5311"/>
    <cellStyle name="适中 2 5 2" xfId="10673"/>
    <cellStyle name="适中 2 5 2 2" xfId="18620"/>
    <cellStyle name="适中 2 5 2 2 2" xfId="36912"/>
    <cellStyle name="适中 2 5 2 3" xfId="29858"/>
    <cellStyle name="适中 2 5 3" xfId="26233"/>
    <cellStyle name="适中 2 6" xfId="10660"/>
    <cellStyle name="适中 2 6 2" xfId="18621"/>
    <cellStyle name="适中 2 6 2 2" xfId="36913"/>
    <cellStyle name="适中 2 6 3" xfId="29845"/>
    <cellStyle name="适中 2 7" xfId="11118"/>
    <cellStyle name="适中 2 7 2" xfId="18622"/>
    <cellStyle name="适中 2 7 2 2" xfId="36914"/>
    <cellStyle name="适中 2 7 3" xfId="22630"/>
    <cellStyle name="适中 2 7 4" xfId="30302"/>
    <cellStyle name="适中 2 8" xfId="18623"/>
    <cellStyle name="适中 2 8 2" xfId="22631"/>
    <cellStyle name="适中 2 8 3" xfId="36915"/>
    <cellStyle name="适中 2 9" xfId="18624"/>
    <cellStyle name="适中 2 9 2" xfId="22632"/>
    <cellStyle name="适中 2 9 3" xfId="36916"/>
    <cellStyle name="输出 2" xfId="5312"/>
    <cellStyle name="输出 2 10" xfId="26234"/>
    <cellStyle name="输出 2 2" xfId="5313"/>
    <cellStyle name="输出 2 2 2" xfId="5314"/>
    <cellStyle name="输出 2 2 2 2" xfId="5315"/>
    <cellStyle name="输出 2 2 2 2 2" xfId="10677"/>
    <cellStyle name="输出 2 2 2 2 2 2" xfId="18625"/>
    <cellStyle name="输出 2 2 2 2 2 2 2" xfId="36917"/>
    <cellStyle name="输出 2 2 2 2 2 3" xfId="29862"/>
    <cellStyle name="输出 2 2 2 2 3" xfId="26237"/>
    <cellStyle name="输出 2 2 2 3" xfId="5316"/>
    <cellStyle name="输出 2 2 2 3 2" xfId="10678"/>
    <cellStyle name="输出 2 2 2 3 2 2" xfId="18626"/>
    <cellStyle name="输出 2 2 2 3 2 2 2" xfId="36918"/>
    <cellStyle name="输出 2 2 2 3 2 3" xfId="29863"/>
    <cellStyle name="输出 2 2 2 3 3" xfId="26238"/>
    <cellStyle name="输出 2 2 2 4" xfId="5317"/>
    <cellStyle name="输出 2 2 2 4 2" xfId="10679"/>
    <cellStyle name="输出 2 2 2 4 2 2" xfId="18627"/>
    <cellStyle name="输出 2 2 2 4 2 2 2" xfId="36919"/>
    <cellStyle name="输出 2 2 2 4 2 3" xfId="29864"/>
    <cellStyle name="输出 2 2 2 4 3" xfId="26239"/>
    <cellStyle name="输出 2 2 2 5" xfId="10676"/>
    <cellStyle name="输出 2 2 2 5 2" xfId="18628"/>
    <cellStyle name="输出 2 2 2 5 2 2" xfId="36920"/>
    <cellStyle name="输出 2 2 2 5 3" xfId="29861"/>
    <cellStyle name="输出 2 2 2 6" xfId="11124"/>
    <cellStyle name="输出 2 2 2 6 2" xfId="18629"/>
    <cellStyle name="输出 2 2 2 6 2 2" xfId="36921"/>
    <cellStyle name="输出 2 2 2 6 3" xfId="22633"/>
    <cellStyle name="输出 2 2 2 6 4" xfId="30308"/>
    <cellStyle name="输出 2 2 2 7" xfId="18630"/>
    <cellStyle name="输出 2 2 2 7 2" xfId="22634"/>
    <cellStyle name="输出 2 2 2 7 3" xfId="36922"/>
    <cellStyle name="输出 2 2 2 8" xfId="26236"/>
    <cellStyle name="输出 2 2 3" xfId="5318"/>
    <cellStyle name="输出 2 2 3 2" xfId="10680"/>
    <cellStyle name="输出 2 2 3 2 2" xfId="18631"/>
    <cellStyle name="输出 2 2 3 2 2 2" xfId="36923"/>
    <cellStyle name="输出 2 2 3 2 3" xfId="29865"/>
    <cellStyle name="输出 2 2 3 3" xfId="26240"/>
    <cellStyle name="输出 2 2 4" xfId="5319"/>
    <cellStyle name="输出 2 2 4 2" xfId="10681"/>
    <cellStyle name="输出 2 2 4 2 2" xfId="18632"/>
    <cellStyle name="输出 2 2 4 2 2 2" xfId="36924"/>
    <cellStyle name="输出 2 2 4 2 3" xfId="29866"/>
    <cellStyle name="输出 2 2 4 3" xfId="26241"/>
    <cellStyle name="输出 2 2 5" xfId="10675"/>
    <cellStyle name="输出 2 2 5 2" xfId="18633"/>
    <cellStyle name="输出 2 2 5 2 2" xfId="36925"/>
    <cellStyle name="输出 2 2 5 3" xfId="29860"/>
    <cellStyle name="输出 2 2 6" xfId="11123"/>
    <cellStyle name="输出 2 2 6 2" xfId="18634"/>
    <cellStyle name="输出 2 2 6 2 2" xfId="36926"/>
    <cellStyle name="输出 2 2 6 3" xfId="22635"/>
    <cellStyle name="输出 2 2 6 4" xfId="30307"/>
    <cellStyle name="输出 2 2 7" xfId="18635"/>
    <cellStyle name="输出 2 2 7 2" xfId="22636"/>
    <cellStyle name="输出 2 2 7 3" xfId="36927"/>
    <cellStyle name="输出 2 2 8" xfId="18636"/>
    <cellStyle name="输出 2 2 8 2" xfId="22637"/>
    <cellStyle name="输出 2 2 8 3" xfId="36928"/>
    <cellStyle name="输出 2 2 9" xfId="26235"/>
    <cellStyle name="输出 2 3" xfId="5320"/>
    <cellStyle name="输出 2 3 2" xfId="5321"/>
    <cellStyle name="输出 2 3 2 2" xfId="10683"/>
    <cellStyle name="输出 2 3 2 2 2" xfId="18637"/>
    <cellStyle name="输出 2 3 2 2 2 2" xfId="36929"/>
    <cellStyle name="输出 2 3 2 2 3" xfId="29868"/>
    <cellStyle name="输出 2 3 2 3" xfId="26243"/>
    <cellStyle name="输出 2 3 3" xfId="5322"/>
    <cellStyle name="输出 2 3 3 2" xfId="10684"/>
    <cellStyle name="输出 2 3 3 2 2" xfId="18638"/>
    <cellStyle name="输出 2 3 3 2 2 2" xfId="36930"/>
    <cellStyle name="输出 2 3 3 2 3" xfId="29869"/>
    <cellStyle name="输出 2 3 3 3" xfId="26244"/>
    <cellStyle name="输出 2 3 4" xfId="5323"/>
    <cellStyle name="输出 2 3 4 2" xfId="10685"/>
    <cellStyle name="输出 2 3 4 2 2" xfId="18639"/>
    <cellStyle name="输出 2 3 4 2 2 2" xfId="36931"/>
    <cellStyle name="输出 2 3 4 2 3" xfId="29870"/>
    <cellStyle name="输出 2 3 4 3" xfId="26245"/>
    <cellStyle name="输出 2 3 5" xfId="10682"/>
    <cellStyle name="输出 2 3 5 2" xfId="18640"/>
    <cellStyle name="输出 2 3 5 2 2" xfId="36932"/>
    <cellStyle name="输出 2 3 5 3" xfId="29867"/>
    <cellStyle name="输出 2 3 6" xfId="11125"/>
    <cellStyle name="输出 2 3 6 2" xfId="18641"/>
    <cellStyle name="输出 2 3 6 2 2" xfId="36933"/>
    <cellStyle name="输出 2 3 6 3" xfId="22638"/>
    <cellStyle name="输出 2 3 6 4" xfId="30309"/>
    <cellStyle name="输出 2 3 7" xfId="18642"/>
    <cellStyle name="输出 2 3 7 2" xfId="22639"/>
    <cellStyle name="输出 2 3 7 3" xfId="36934"/>
    <cellStyle name="输出 2 3 8" xfId="26242"/>
    <cellStyle name="输出 2 4" xfId="5324"/>
    <cellStyle name="输出 2 4 2" xfId="10686"/>
    <cellStyle name="输出 2 4 2 2" xfId="18643"/>
    <cellStyle name="输出 2 4 2 2 2" xfId="36935"/>
    <cellStyle name="输出 2 4 2 3" xfId="29871"/>
    <cellStyle name="输出 2 4 3" xfId="26246"/>
    <cellStyle name="输出 2 5" xfId="5325"/>
    <cellStyle name="输出 2 5 2" xfId="10687"/>
    <cellStyle name="输出 2 5 2 2" xfId="18644"/>
    <cellStyle name="输出 2 5 2 2 2" xfId="36936"/>
    <cellStyle name="输出 2 5 2 3" xfId="29872"/>
    <cellStyle name="输出 2 5 3" xfId="26247"/>
    <cellStyle name="输出 2 6" xfId="10674"/>
    <cellStyle name="输出 2 6 2" xfId="18645"/>
    <cellStyle name="输出 2 6 2 2" xfId="36937"/>
    <cellStyle name="输出 2 6 3" xfId="29859"/>
    <cellStyle name="输出 2 7" xfId="11122"/>
    <cellStyle name="输出 2 7 2" xfId="18646"/>
    <cellStyle name="输出 2 7 2 2" xfId="36938"/>
    <cellStyle name="输出 2 7 3" xfId="22640"/>
    <cellStyle name="输出 2 7 4" xfId="30306"/>
    <cellStyle name="输出 2 8" xfId="18647"/>
    <cellStyle name="输出 2 8 2" xfId="22641"/>
    <cellStyle name="输出 2 8 3" xfId="36939"/>
    <cellStyle name="输出 2 9" xfId="18648"/>
    <cellStyle name="输出 2 9 2" xfId="22642"/>
    <cellStyle name="输出 2 9 3" xfId="36940"/>
    <cellStyle name="输入 2" xfId="5326"/>
    <cellStyle name="输入 2 10" xfId="26248"/>
    <cellStyle name="输入 2 2" xfId="5327"/>
    <cellStyle name="输入 2 2 2" xfId="5328"/>
    <cellStyle name="输入 2 2 2 2" xfId="5329"/>
    <cellStyle name="输入 2 2 2 2 2" xfId="10691"/>
    <cellStyle name="输入 2 2 2 2 2 2" xfId="18649"/>
    <cellStyle name="输入 2 2 2 2 2 2 2" xfId="36941"/>
    <cellStyle name="输入 2 2 2 2 2 3" xfId="29876"/>
    <cellStyle name="输入 2 2 2 2 3" xfId="26251"/>
    <cellStyle name="输入 2 2 2 3" xfId="5330"/>
    <cellStyle name="输入 2 2 2 3 2" xfId="10692"/>
    <cellStyle name="输入 2 2 2 3 2 2" xfId="18650"/>
    <cellStyle name="输入 2 2 2 3 2 2 2" xfId="36942"/>
    <cellStyle name="输入 2 2 2 3 2 3" xfId="29877"/>
    <cellStyle name="输入 2 2 2 3 3" xfId="26252"/>
    <cellStyle name="输入 2 2 2 4" xfId="5331"/>
    <cellStyle name="输入 2 2 2 4 2" xfId="10693"/>
    <cellStyle name="输入 2 2 2 4 2 2" xfId="18651"/>
    <cellStyle name="输入 2 2 2 4 2 2 2" xfId="36943"/>
    <cellStyle name="输入 2 2 2 4 2 3" xfId="29878"/>
    <cellStyle name="输入 2 2 2 4 3" xfId="26253"/>
    <cellStyle name="输入 2 2 2 5" xfId="10690"/>
    <cellStyle name="输入 2 2 2 5 2" xfId="18652"/>
    <cellStyle name="输入 2 2 2 5 2 2" xfId="36944"/>
    <cellStyle name="输入 2 2 2 5 3" xfId="29875"/>
    <cellStyle name="输入 2 2 2 6" xfId="11128"/>
    <cellStyle name="输入 2 2 2 6 2" xfId="18653"/>
    <cellStyle name="输入 2 2 2 6 2 2" xfId="36945"/>
    <cellStyle name="输入 2 2 2 6 3" xfId="22643"/>
    <cellStyle name="输入 2 2 2 6 4" xfId="30312"/>
    <cellStyle name="输入 2 2 2 7" xfId="18654"/>
    <cellStyle name="输入 2 2 2 7 2" xfId="22644"/>
    <cellStyle name="输入 2 2 2 7 3" xfId="36946"/>
    <cellStyle name="输入 2 2 2 8" xfId="26250"/>
    <cellStyle name="输入 2 2 3" xfId="5332"/>
    <cellStyle name="输入 2 2 3 2" xfId="10694"/>
    <cellStyle name="输入 2 2 3 2 2" xfId="18655"/>
    <cellStyle name="输入 2 2 3 2 2 2" xfId="36947"/>
    <cellStyle name="输入 2 2 3 2 3" xfId="29879"/>
    <cellStyle name="输入 2 2 3 3" xfId="26254"/>
    <cellStyle name="输入 2 2 4" xfId="5333"/>
    <cellStyle name="输入 2 2 4 2" xfId="10695"/>
    <cellStyle name="输入 2 2 4 2 2" xfId="18656"/>
    <cellStyle name="输入 2 2 4 2 2 2" xfId="36948"/>
    <cellStyle name="输入 2 2 4 2 3" xfId="29880"/>
    <cellStyle name="输入 2 2 4 3" xfId="26255"/>
    <cellStyle name="输入 2 2 5" xfId="10689"/>
    <cellStyle name="输入 2 2 5 2" xfId="18657"/>
    <cellStyle name="输入 2 2 5 2 2" xfId="36949"/>
    <cellStyle name="输入 2 2 5 3" xfId="29874"/>
    <cellStyle name="输入 2 2 6" xfId="11127"/>
    <cellStyle name="输入 2 2 6 2" xfId="18658"/>
    <cellStyle name="输入 2 2 6 2 2" xfId="36950"/>
    <cellStyle name="输入 2 2 6 3" xfId="22645"/>
    <cellStyle name="输入 2 2 6 4" xfId="30311"/>
    <cellStyle name="输入 2 2 7" xfId="18659"/>
    <cellStyle name="输入 2 2 7 2" xfId="22646"/>
    <cellStyle name="输入 2 2 7 3" xfId="36951"/>
    <cellStyle name="输入 2 2 8" xfId="18660"/>
    <cellStyle name="输入 2 2 8 2" xfId="22647"/>
    <cellStyle name="输入 2 2 8 3" xfId="36952"/>
    <cellStyle name="输入 2 2 9" xfId="26249"/>
    <cellStyle name="输入 2 3" xfId="5334"/>
    <cellStyle name="输入 2 3 2" xfId="5335"/>
    <cellStyle name="输入 2 3 2 2" xfId="10697"/>
    <cellStyle name="输入 2 3 2 2 2" xfId="18661"/>
    <cellStyle name="输入 2 3 2 2 2 2" xfId="36953"/>
    <cellStyle name="输入 2 3 2 2 3" xfId="29882"/>
    <cellStyle name="输入 2 3 2 3" xfId="26257"/>
    <cellStyle name="输入 2 3 3" xfId="5336"/>
    <cellStyle name="输入 2 3 3 2" xfId="10698"/>
    <cellStyle name="输入 2 3 3 2 2" xfId="18662"/>
    <cellStyle name="输入 2 3 3 2 2 2" xfId="36954"/>
    <cellStyle name="输入 2 3 3 2 3" xfId="29883"/>
    <cellStyle name="输入 2 3 3 3" xfId="26258"/>
    <cellStyle name="输入 2 3 4" xfId="5337"/>
    <cellStyle name="输入 2 3 4 2" xfId="10699"/>
    <cellStyle name="输入 2 3 4 2 2" xfId="18663"/>
    <cellStyle name="输入 2 3 4 2 2 2" xfId="36955"/>
    <cellStyle name="输入 2 3 4 2 3" xfId="29884"/>
    <cellStyle name="输入 2 3 4 3" xfId="26259"/>
    <cellStyle name="输入 2 3 5" xfId="10696"/>
    <cellStyle name="输入 2 3 5 2" xfId="18664"/>
    <cellStyle name="输入 2 3 5 2 2" xfId="36956"/>
    <cellStyle name="输入 2 3 5 3" xfId="29881"/>
    <cellStyle name="输入 2 3 6" xfId="11129"/>
    <cellStyle name="输入 2 3 6 2" xfId="18665"/>
    <cellStyle name="输入 2 3 6 2 2" xfId="36957"/>
    <cellStyle name="输入 2 3 6 3" xfId="22648"/>
    <cellStyle name="输入 2 3 6 4" xfId="30313"/>
    <cellStyle name="输入 2 3 7" xfId="18666"/>
    <cellStyle name="输入 2 3 7 2" xfId="22649"/>
    <cellStyle name="输入 2 3 7 3" xfId="36958"/>
    <cellStyle name="输入 2 3 8" xfId="26256"/>
    <cellStyle name="输入 2 4" xfId="5338"/>
    <cellStyle name="输入 2 4 2" xfId="10700"/>
    <cellStyle name="输入 2 4 2 2" xfId="18667"/>
    <cellStyle name="输入 2 4 2 2 2" xfId="36959"/>
    <cellStyle name="输入 2 4 2 3" xfId="29885"/>
    <cellStyle name="输入 2 4 3" xfId="26260"/>
    <cellStyle name="输入 2 5" xfId="5339"/>
    <cellStyle name="输入 2 5 2" xfId="10701"/>
    <cellStyle name="输入 2 5 2 2" xfId="18668"/>
    <cellStyle name="输入 2 5 2 2 2" xfId="36960"/>
    <cellStyle name="输入 2 5 2 3" xfId="29886"/>
    <cellStyle name="输入 2 5 3" xfId="26261"/>
    <cellStyle name="输入 2 6" xfId="10688"/>
    <cellStyle name="输入 2 6 2" xfId="18669"/>
    <cellStyle name="输入 2 6 2 2" xfId="36961"/>
    <cellStyle name="输入 2 6 3" xfId="29873"/>
    <cellStyle name="输入 2 7" xfId="11126"/>
    <cellStyle name="输入 2 7 2" xfId="18670"/>
    <cellStyle name="输入 2 7 2 2" xfId="36962"/>
    <cellStyle name="输入 2 7 3" xfId="22650"/>
    <cellStyle name="输入 2 7 4" xfId="30310"/>
    <cellStyle name="输入 2 8" xfId="18671"/>
    <cellStyle name="输入 2 8 2" xfId="22651"/>
    <cellStyle name="输入 2 8 3" xfId="36963"/>
    <cellStyle name="输入 2 9" xfId="18672"/>
    <cellStyle name="输入 2 9 2" xfId="22652"/>
    <cellStyle name="输入 2 9 3" xfId="36964"/>
    <cellStyle name="样式 1" xfId="5340"/>
    <cellStyle name="样式 1 2" xfId="10702"/>
    <cellStyle name="样式 1 2 2" xfId="18673"/>
    <cellStyle name="样式 1 2 2 2" xfId="36965"/>
    <cellStyle name="样式 1 2 3" xfId="29887"/>
    <cellStyle name="样式 1 3" xfId="11130"/>
    <cellStyle name="样式 1 3 2" xfId="18674"/>
    <cellStyle name="样式 1 3 2 2" xfId="36966"/>
    <cellStyle name="样式 1 3 3" xfId="22653"/>
    <cellStyle name="样式 1 3 4" xfId="30314"/>
    <cellStyle name="样式 1 4" xfId="18675"/>
    <cellStyle name="样式 1 4 2" xfId="22654"/>
    <cellStyle name="样式 1 4 3" xfId="36967"/>
    <cellStyle name="样式 1 5" xfId="18676"/>
    <cellStyle name="样式 1 5 2" xfId="22655"/>
    <cellStyle name="样式 1 5 3" xfId="36968"/>
    <cellStyle name="样式 1 6" xfId="26262"/>
    <cellStyle name="样式 2" xfId="11131"/>
    <cellStyle name="样式 2 2" xfId="18678"/>
    <cellStyle name="样式 2 2 2" xfId="22657"/>
    <cellStyle name="样式 2 2 3" xfId="36970"/>
    <cellStyle name="样式 2 3" xfId="18677"/>
    <cellStyle name="样式 2 3 2" xfId="36969"/>
    <cellStyle name="样式 2 4" xfId="22656"/>
    <cellStyle name="样式 2 5" xfId="30315"/>
    <cellStyle name="注释 2" xfId="5341"/>
    <cellStyle name="注释 2 10" xfId="18679"/>
    <cellStyle name="注释 2 10 2" xfId="22658"/>
    <cellStyle name="注释 2 10 3" xfId="36971"/>
    <cellStyle name="注释 2 11" xfId="26263"/>
    <cellStyle name="注释 2 2" xfId="5342"/>
    <cellStyle name="注释 2 2 2" xfId="5343"/>
    <cellStyle name="注释 2 2 2 2" xfId="5344"/>
    <cellStyle name="注释 2 2 2 2 2" xfId="10706"/>
    <cellStyle name="注释 2 2 2 2 2 2" xfId="18680"/>
    <cellStyle name="注释 2 2 2 2 2 2 2" xfId="36972"/>
    <cellStyle name="注释 2 2 2 2 2 3" xfId="29891"/>
    <cellStyle name="注释 2 2 2 2 3" xfId="26266"/>
    <cellStyle name="注释 2 2 2 3" xfId="5345"/>
    <cellStyle name="注释 2 2 2 3 2" xfId="10707"/>
    <cellStyle name="注释 2 2 2 3 2 2" xfId="18681"/>
    <cellStyle name="注释 2 2 2 3 2 2 2" xfId="36973"/>
    <cellStyle name="注释 2 2 2 3 2 3" xfId="29892"/>
    <cellStyle name="注释 2 2 2 3 3" xfId="26267"/>
    <cellStyle name="注释 2 2 2 4" xfId="5346"/>
    <cellStyle name="注释 2 2 2 4 2" xfId="10708"/>
    <cellStyle name="注释 2 2 2 4 2 2" xfId="18682"/>
    <cellStyle name="注释 2 2 2 4 2 2 2" xfId="36974"/>
    <cellStyle name="注释 2 2 2 4 2 3" xfId="29893"/>
    <cellStyle name="注释 2 2 2 4 3" xfId="26268"/>
    <cellStyle name="注释 2 2 2 5" xfId="10705"/>
    <cellStyle name="注释 2 2 2 5 2" xfId="18683"/>
    <cellStyle name="注释 2 2 2 5 2 2" xfId="36975"/>
    <cellStyle name="注释 2 2 2 5 3" xfId="29890"/>
    <cellStyle name="注释 2 2 2 6" xfId="11134"/>
    <cellStyle name="注释 2 2 2 6 2" xfId="18684"/>
    <cellStyle name="注释 2 2 2 6 2 2" xfId="36976"/>
    <cellStyle name="注释 2 2 2 6 3" xfId="22659"/>
    <cellStyle name="注释 2 2 2 6 4" xfId="30318"/>
    <cellStyle name="注释 2 2 2 7" xfId="18685"/>
    <cellStyle name="注释 2 2 2 7 2" xfId="22660"/>
    <cellStyle name="注释 2 2 2 7 3" xfId="36977"/>
    <cellStyle name="注释 2 2 2 8" xfId="26265"/>
    <cellStyle name="注释 2 2 3" xfId="5347"/>
    <cellStyle name="注释 2 2 3 2" xfId="10709"/>
    <cellStyle name="注释 2 2 3 2 2" xfId="18686"/>
    <cellStyle name="注释 2 2 3 2 2 2" xfId="36978"/>
    <cellStyle name="注释 2 2 3 2 3" xfId="29894"/>
    <cellStyle name="注释 2 2 3 3" xfId="26269"/>
    <cellStyle name="注释 2 2 4" xfId="5348"/>
    <cellStyle name="注释 2 2 4 2" xfId="10710"/>
    <cellStyle name="注释 2 2 4 2 2" xfId="18687"/>
    <cellStyle name="注释 2 2 4 2 2 2" xfId="36979"/>
    <cellStyle name="注释 2 2 4 2 3" xfId="29895"/>
    <cellStyle name="注释 2 2 4 3" xfId="26270"/>
    <cellStyle name="注释 2 2 5" xfId="10704"/>
    <cellStyle name="注释 2 2 5 2" xfId="18688"/>
    <cellStyle name="注释 2 2 5 2 2" xfId="36980"/>
    <cellStyle name="注释 2 2 5 3" xfId="29889"/>
    <cellStyle name="注释 2 2 6" xfId="11133"/>
    <cellStyle name="注释 2 2 6 2" xfId="18689"/>
    <cellStyle name="注释 2 2 6 2 2" xfId="36981"/>
    <cellStyle name="注释 2 2 6 3" xfId="22661"/>
    <cellStyle name="注释 2 2 6 4" xfId="30317"/>
    <cellStyle name="注释 2 2 7" xfId="18690"/>
    <cellStyle name="注释 2 2 7 2" xfId="22662"/>
    <cellStyle name="注释 2 2 7 3" xfId="36982"/>
    <cellStyle name="注释 2 2 8" xfId="18691"/>
    <cellStyle name="注释 2 2 8 2" xfId="22663"/>
    <cellStyle name="注释 2 2 8 3" xfId="36983"/>
    <cellStyle name="注释 2 2 9" xfId="26264"/>
    <cellStyle name="注释 2 3" xfId="5349"/>
    <cellStyle name="注释 2 3 2" xfId="5350"/>
    <cellStyle name="注释 2 3 2 2" xfId="5351"/>
    <cellStyle name="注释 2 3 2 2 2" xfId="10713"/>
    <cellStyle name="注释 2 3 2 2 2 2" xfId="18692"/>
    <cellStyle name="注释 2 3 2 2 2 2 2" xfId="36984"/>
    <cellStyle name="注释 2 3 2 2 2 3" xfId="29898"/>
    <cellStyle name="注释 2 3 2 2 3" xfId="26273"/>
    <cellStyle name="注释 2 3 2 3" xfId="5352"/>
    <cellStyle name="注释 2 3 2 3 2" xfId="10714"/>
    <cellStyle name="注释 2 3 2 3 2 2" xfId="18693"/>
    <cellStyle name="注释 2 3 2 3 2 2 2" xfId="36985"/>
    <cellStyle name="注释 2 3 2 3 2 3" xfId="29899"/>
    <cellStyle name="注释 2 3 2 3 3" xfId="26274"/>
    <cellStyle name="注释 2 3 2 4" xfId="5353"/>
    <cellStyle name="注释 2 3 2 4 2" xfId="10715"/>
    <cellStyle name="注释 2 3 2 4 2 2" xfId="18694"/>
    <cellStyle name="注释 2 3 2 4 2 2 2" xfId="36986"/>
    <cellStyle name="注释 2 3 2 4 2 3" xfId="29900"/>
    <cellStyle name="注释 2 3 2 4 3" xfId="26275"/>
    <cellStyle name="注释 2 3 2 5" xfId="10712"/>
    <cellStyle name="注释 2 3 2 5 2" xfId="18695"/>
    <cellStyle name="注释 2 3 2 5 2 2" xfId="36987"/>
    <cellStyle name="注释 2 3 2 5 3" xfId="29897"/>
    <cellStyle name="注释 2 3 2 6" xfId="11136"/>
    <cellStyle name="注释 2 3 2 6 2" xfId="18696"/>
    <cellStyle name="注释 2 3 2 6 2 2" xfId="36988"/>
    <cellStyle name="注释 2 3 2 6 3" xfId="22664"/>
    <cellStyle name="注释 2 3 2 6 4" xfId="30320"/>
    <cellStyle name="注释 2 3 2 7" xfId="18697"/>
    <cellStyle name="注释 2 3 2 7 2" xfId="22665"/>
    <cellStyle name="注释 2 3 2 7 3" xfId="36989"/>
    <cellStyle name="注释 2 3 2 8" xfId="26272"/>
    <cellStyle name="注释 2 3 3" xfId="5354"/>
    <cellStyle name="注释 2 3 3 2" xfId="10716"/>
    <cellStyle name="注释 2 3 3 2 2" xfId="18698"/>
    <cellStyle name="注释 2 3 3 2 2 2" xfId="36990"/>
    <cellStyle name="注释 2 3 3 2 3" xfId="29901"/>
    <cellStyle name="注释 2 3 3 3" xfId="26276"/>
    <cellStyle name="注释 2 3 4" xfId="5355"/>
    <cellStyle name="注释 2 3 4 2" xfId="10717"/>
    <cellStyle name="注释 2 3 4 2 2" xfId="18699"/>
    <cellStyle name="注释 2 3 4 2 2 2" xfId="36991"/>
    <cellStyle name="注释 2 3 4 2 3" xfId="29902"/>
    <cellStyle name="注释 2 3 4 3" xfId="26277"/>
    <cellStyle name="注释 2 3 5" xfId="10711"/>
    <cellStyle name="注释 2 3 5 2" xfId="18700"/>
    <cellStyle name="注释 2 3 5 2 2" xfId="36992"/>
    <cellStyle name="注释 2 3 5 3" xfId="29896"/>
    <cellStyle name="注释 2 3 6" xfId="11135"/>
    <cellStyle name="注释 2 3 6 2" xfId="18701"/>
    <cellStyle name="注释 2 3 6 2 2" xfId="36993"/>
    <cellStyle name="注释 2 3 6 3" xfId="22666"/>
    <cellStyle name="注释 2 3 6 4" xfId="30319"/>
    <cellStyle name="注释 2 3 7" xfId="18702"/>
    <cellStyle name="注释 2 3 7 2" xfId="22667"/>
    <cellStyle name="注释 2 3 7 3" xfId="36994"/>
    <cellStyle name="注释 2 3 8" xfId="18703"/>
    <cellStyle name="注释 2 3 8 2" xfId="22668"/>
    <cellStyle name="注释 2 3 8 3" xfId="36995"/>
    <cellStyle name="注释 2 3 9" xfId="26271"/>
    <cellStyle name="注释 2 4" xfId="5356"/>
    <cellStyle name="注释 2 4 2" xfId="5357"/>
    <cellStyle name="注释 2 4 2 2" xfId="10719"/>
    <cellStyle name="注释 2 4 2 2 2" xfId="18704"/>
    <cellStyle name="注释 2 4 2 2 2 2" xfId="36996"/>
    <cellStyle name="注释 2 4 2 2 3" xfId="29904"/>
    <cellStyle name="注释 2 4 2 3" xfId="26279"/>
    <cellStyle name="注释 2 4 3" xfId="5358"/>
    <cellStyle name="注释 2 4 3 2" xfId="10720"/>
    <cellStyle name="注释 2 4 3 2 2" xfId="18705"/>
    <cellStyle name="注释 2 4 3 2 2 2" xfId="36997"/>
    <cellStyle name="注释 2 4 3 2 3" xfId="29905"/>
    <cellStyle name="注释 2 4 3 3" xfId="26280"/>
    <cellStyle name="注释 2 4 4" xfId="5359"/>
    <cellStyle name="注释 2 4 4 2" xfId="10721"/>
    <cellStyle name="注释 2 4 4 2 2" xfId="18706"/>
    <cellStyle name="注释 2 4 4 2 2 2" xfId="36998"/>
    <cellStyle name="注释 2 4 4 2 3" xfId="29906"/>
    <cellStyle name="注释 2 4 4 3" xfId="26281"/>
    <cellStyle name="注释 2 4 5" xfId="10718"/>
    <cellStyle name="注释 2 4 5 2" xfId="18707"/>
    <cellStyle name="注释 2 4 5 2 2" xfId="36999"/>
    <cellStyle name="注释 2 4 5 3" xfId="29903"/>
    <cellStyle name="注释 2 4 6" xfId="11137"/>
    <cellStyle name="注释 2 4 6 2" xfId="18708"/>
    <cellStyle name="注释 2 4 6 2 2" xfId="37000"/>
    <cellStyle name="注释 2 4 6 3" xfId="22669"/>
    <cellStyle name="注释 2 4 6 4" xfId="30321"/>
    <cellStyle name="注释 2 4 7" xfId="18709"/>
    <cellStyle name="注释 2 4 7 2" xfId="22670"/>
    <cellStyle name="注释 2 4 7 3" xfId="37001"/>
    <cellStyle name="注释 2 4 8" xfId="26278"/>
    <cellStyle name="注释 2 5" xfId="5360"/>
    <cellStyle name="注释 2 5 2" xfId="10722"/>
    <cellStyle name="注释 2 5 2 2" xfId="18710"/>
    <cellStyle name="注释 2 5 2 2 2" xfId="37002"/>
    <cellStyle name="注释 2 5 2 3" xfId="29907"/>
    <cellStyle name="注释 2 5 3" xfId="26282"/>
    <cellStyle name="注释 2 6" xfId="5361"/>
    <cellStyle name="注释 2 6 2" xfId="10723"/>
    <cellStyle name="注释 2 6 2 2" xfId="18711"/>
    <cellStyle name="注释 2 6 2 2 2" xfId="37003"/>
    <cellStyle name="注释 2 6 2 3" xfId="29908"/>
    <cellStyle name="注释 2 6 3" xfId="26283"/>
    <cellStyle name="注释 2 7" xfId="10703"/>
    <cellStyle name="注释 2 7 2" xfId="18712"/>
    <cellStyle name="注释 2 7 2 2" xfId="37004"/>
    <cellStyle name="注释 2 7 3" xfId="29888"/>
    <cellStyle name="注释 2 8" xfId="11132"/>
    <cellStyle name="注释 2 8 2" xfId="18713"/>
    <cellStyle name="注释 2 8 2 2" xfId="37005"/>
    <cellStyle name="注释 2 8 3" xfId="22671"/>
    <cellStyle name="注释 2 8 4" xfId="30316"/>
    <cellStyle name="注释 2 9" xfId="18714"/>
    <cellStyle name="注释 2 9 2" xfId="22672"/>
    <cellStyle name="注释 2 9 3" xfId="37006"/>
    <cellStyle name="注释 3" xfId="5362"/>
    <cellStyle name="注释 3 10" xfId="18715"/>
    <cellStyle name="注释 3 10 2" xfId="22673"/>
    <cellStyle name="注释 3 10 3" xfId="37007"/>
    <cellStyle name="注释 3 11" xfId="26284"/>
    <cellStyle name="注释 3 2" xfId="5363"/>
    <cellStyle name="注释 3 2 2" xfId="5364"/>
    <cellStyle name="注释 3 2 2 2" xfId="5365"/>
    <cellStyle name="注释 3 2 2 2 2" xfId="10727"/>
    <cellStyle name="注释 3 2 2 2 2 2" xfId="18716"/>
    <cellStyle name="注释 3 2 2 2 2 2 2" xfId="37008"/>
    <cellStyle name="注释 3 2 2 2 2 3" xfId="29912"/>
    <cellStyle name="注释 3 2 2 2 3" xfId="26287"/>
    <cellStyle name="注释 3 2 2 3" xfId="5366"/>
    <cellStyle name="注释 3 2 2 3 2" xfId="10728"/>
    <cellStyle name="注释 3 2 2 3 2 2" xfId="18717"/>
    <cellStyle name="注释 3 2 2 3 2 2 2" xfId="37009"/>
    <cellStyle name="注释 3 2 2 3 2 3" xfId="29913"/>
    <cellStyle name="注释 3 2 2 3 3" xfId="26288"/>
    <cellStyle name="注释 3 2 2 4" xfId="5367"/>
    <cellStyle name="注释 3 2 2 4 2" xfId="10729"/>
    <cellStyle name="注释 3 2 2 4 2 2" xfId="18718"/>
    <cellStyle name="注释 3 2 2 4 2 2 2" xfId="37010"/>
    <cellStyle name="注释 3 2 2 4 2 3" xfId="29914"/>
    <cellStyle name="注释 3 2 2 4 3" xfId="26289"/>
    <cellStyle name="注释 3 2 2 5" xfId="10726"/>
    <cellStyle name="注释 3 2 2 5 2" xfId="18719"/>
    <cellStyle name="注释 3 2 2 5 2 2" xfId="37011"/>
    <cellStyle name="注释 3 2 2 5 3" xfId="29911"/>
    <cellStyle name="注释 3 2 2 6" xfId="11140"/>
    <cellStyle name="注释 3 2 2 6 2" xfId="18720"/>
    <cellStyle name="注释 3 2 2 6 2 2" xfId="37012"/>
    <cellStyle name="注释 3 2 2 6 3" xfId="22674"/>
    <cellStyle name="注释 3 2 2 6 4" xfId="30324"/>
    <cellStyle name="注释 3 2 2 7" xfId="18721"/>
    <cellStyle name="注释 3 2 2 7 2" xfId="22675"/>
    <cellStyle name="注释 3 2 2 7 3" xfId="37013"/>
    <cellStyle name="注释 3 2 2 8" xfId="26286"/>
    <cellStyle name="注释 3 2 3" xfId="5368"/>
    <cellStyle name="注释 3 2 3 2" xfId="10730"/>
    <cellStyle name="注释 3 2 3 2 2" xfId="18722"/>
    <cellStyle name="注释 3 2 3 2 2 2" xfId="37014"/>
    <cellStyle name="注释 3 2 3 2 3" xfId="29915"/>
    <cellStyle name="注释 3 2 3 3" xfId="26290"/>
    <cellStyle name="注释 3 2 4" xfId="5369"/>
    <cellStyle name="注释 3 2 4 2" xfId="10731"/>
    <cellStyle name="注释 3 2 4 2 2" xfId="18723"/>
    <cellStyle name="注释 3 2 4 2 2 2" xfId="37015"/>
    <cellStyle name="注释 3 2 4 2 3" xfId="29916"/>
    <cellStyle name="注释 3 2 4 3" xfId="26291"/>
    <cellStyle name="注释 3 2 5" xfId="10725"/>
    <cellStyle name="注释 3 2 5 2" xfId="18724"/>
    <cellStyle name="注释 3 2 5 2 2" xfId="37016"/>
    <cellStyle name="注释 3 2 5 3" xfId="29910"/>
    <cellStyle name="注释 3 2 6" xfId="11139"/>
    <cellStyle name="注释 3 2 6 2" xfId="18725"/>
    <cellStyle name="注释 3 2 6 2 2" xfId="37017"/>
    <cellStyle name="注释 3 2 6 3" xfId="22676"/>
    <cellStyle name="注释 3 2 6 4" xfId="30323"/>
    <cellStyle name="注释 3 2 7" xfId="18726"/>
    <cellStyle name="注释 3 2 7 2" xfId="22677"/>
    <cellStyle name="注释 3 2 7 3" xfId="37018"/>
    <cellStyle name="注释 3 2 8" xfId="18727"/>
    <cellStyle name="注释 3 2 8 2" xfId="22678"/>
    <cellStyle name="注释 3 2 8 3" xfId="37019"/>
    <cellStyle name="注释 3 2 9" xfId="26285"/>
    <cellStyle name="注释 3 3" xfId="5370"/>
    <cellStyle name="注释 3 3 2" xfId="5371"/>
    <cellStyle name="注释 3 3 2 2" xfId="5372"/>
    <cellStyle name="注释 3 3 2 2 2" xfId="10734"/>
    <cellStyle name="注释 3 3 2 2 2 2" xfId="18728"/>
    <cellStyle name="注释 3 3 2 2 2 2 2" xfId="37020"/>
    <cellStyle name="注释 3 3 2 2 2 3" xfId="29919"/>
    <cellStyle name="注释 3 3 2 2 3" xfId="26294"/>
    <cellStyle name="注释 3 3 2 3" xfId="5373"/>
    <cellStyle name="注释 3 3 2 3 2" xfId="10735"/>
    <cellStyle name="注释 3 3 2 3 2 2" xfId="18729"/>
    <cellStyle name="注释 3 3 2 3 2 2 2" xfId="37021"/>
    <cellStyle name="注释 3 3 2 3 2 3" xfId="29920"/>
    <cellStyle name="注释 3 3 2 3 3" xfId="26295"/>
    <cellStyle name="注释 3 3 2 4" xfId="5374"/>
    <cellStyle name="注释 3 3 2 4 2" xfId="10736"/>
    <cellStyle name="注释 3 3 2 4 2 2" xfId="18730"/>
    <cellStyle name="注释 3 3 2 4 2 2 2" xfId="37022"/>
    <cellStyle name="注释 3 3 2 4 2 3" xfId="29921"/>
    <cellStyle name="注释 3 3 2 4 3" xfId="26296"/>
    <cellStyle name="注释 3 3 2 5" xfId="10733"/>
    <cellStyle name="注释 3 3 2 5 2" xfId="18731"/>
    <cellStyle name="注释 3 3 2 5 2 2" xfId="37023"/>
    <cellStyle name="注释 3 3 2 5 3" xfId="29918"/>
    <cellStyle name="注释 3 3 2 6" xfId="11142"/>
    <cellStyle name="注释 3 3 2 6 2" xfId="18732"/>
    <cellStyle name="注释 3 3 2 6 2 2" xfId="37024"/>
    <cellStyle name="注释 3 3 2 6 3" xfId="22679"/>
    <cellStyle name="注释 3 3 2 6 4" xfId="30326"/>
    <cellStyle name="注释 3 3 2 7" xfId="18733"/>
    <cellStyle name="注释 3 3 2 7 2" xfId="22680"/>
    <cellStyle name="注释 3 3 2 7 3" xfId="37025"/>
    <cellStyle name="注释 3 3 2 8" xfId="26293"/>
    <cellStyle name="注释 3 3 3" xfId="5375"/>
    <cellStyle name="注释 3 3 3 2" xfId="10737"/>
    <cellStyle name="注释 3 3 3 2 2" xfId="18734"/>
    <cellStyle name="注释 3 3 3 2 2 2" xfId="37026"/>
    <cellStyle name="注释 3 3 3 2 3" xfId="29922"/>
    <cellStyle name="注释 3 3 3 3" xfId="26297"/>
    <cellStyle name="注释 3 3 4" xfId="5376"/>
    <cellStyle name="注释 3 3 4 2" xfId="10738"/>
    <cellStyle name="注释 3 3 4 2 2" xfId="18735"/>
    <cellStyle name="注释 3 3 4 2 2 2" xfId="37027"/>
    <cellStyle name="注释 3 3 4 2 3" xfId="29923"/>
    <cellStyle name="注释 3 3 4 3" xfId="26298"/>
    <cellStyle name="注释 3 3 5" xfId="10732"/>
    <cellStyle name="注释 3 3 5 2" xfId="18736"/>
    <cellStyle name="注释 3 3 5 2 2" xfId="37028"/>
    <cellStyle name="注释 3 3 5 3" xfId="29917"/>
    <cellStyle name="注释 3 3 6" xfId="11141"/>
    <cellStyle name="注释 3 3 6 2" xfId="18737"/>
    <cellStyle name="注释 3 3 6 2 2" xfId="37029"/>
    <cellStyle name="注释 3 3 6 3" xfId="22681"/>
    <cellStyle name="注释 3 3 6 4" xfId="30325"/>
    <cellStyle name="注释 3 3 7" xfId="18738"/>
    <cellStyle name="注释 3 3 7 2" xfId="22682"/>
    <cellStyle name="注释 3 3 7 3" xfId="37030"/>
    <cellStyle name="注释 3 3 8" xfId="18739"/>
    <cellStyle name="注释 3 3 8 2" xfId="22683"/>
    <cellStyle name="注释 3 3 8 3" xfId="37031"/>
    <cellStyle name="注释 3 3 9" xfId="26292"/>
    <cellStyle name="注释 3 4" xfId="5377"/>
    <cellStyle name="注释 3 4 2" xfId="5378"/>
    <cellStyle name="注释 3 4 2 2" xfId="10740"/>
    <cellStyle name="注释 3 4 2 2 2" xfId="18740"/>
    <cellStyle name="注释 3 4 2 2 2 2" xfId="37032"/>
    <cellStyle name="注释 3 4 2 2 3" xfId="29925"/>
    <cellStyle name="注释 3 4 2 3" xfId="26300"/>
    <cellStyle name="注释 3 4 3" xfId="5379"/>
    <cellStyle name="注释 3 4 3 2" xfId="10741"/>
    <cellStyle name="注释 3 4 3 2 2" xfId="18741"/>
    <cellStyle name="注释 3 4 3 2 2 2" xfId="37033"/>
    <cellStyle name="注释 3 4 3 2 3" xfId="29926"/>
    <cellStyle name="注释 3 4 3 3" xfId="26301"/>
    <cellStyle name="注释 3 4 4" xfId="5380"/>
    <cellStyle name="注释 3 4 4 2" xfId="10742"/>
    <cellStyle name="注释 3 4 4 2 2" xfId="18742"/>
    <cellStyle name="注释 3 4 4 2 2 2" xfId="37034"/>
    <cellStyle name="注释 3 4 4 2 3" xfId="29927"/>
    <cellStyle name="注释 3 4 4 3" xfId="26302"/>
    <cellStyle name="注释 3 4 5" xfId="10739"/>
    <cellStyle name="注释 3 4 5 2" xfId="18743"/>
    <cellStyle name="注释 3 4 5 2 2" xfId="37035"/>
    <cellStyle name="注释 3 4 5 3" xfId="29924"/>
    <cellStyle name="注释 3 4 6" xfId="11143"/>
    <cellStyle name="注释 3 4 6 2" xfId="18744"/>
    <cellStyle name="注释 3 4 6 2 2" xfId="37036"/>
    <cellStyle name="注释 3 4 6 3" xfId="22684"/>
    <cellStyle name="注释 3 4 6 4" xfId="30327"/>
    <cellStyle name="注释 3 4 7" xfId="18745"/>
    <cellStyle name="注释 3 4 7 2" xfId="22685"/>
    <cellStyle name="注释 3 4 7 3" xfId="37037"/>
    <cellStyle name="注释 3 4 8" xfId="26299"/>
    <cellStyle name="注释 3 5" xfId="5381"/>
    <cellStyle name="注释 3 5 2" xfId="10743"/>
    <cellStyle name="注释 3 5 2 2" xfId="18746"/>
    <cellStyle name="注释 3 5 2 2 2" xfId="37038"/>
    <cellStyle name="注释 3 5 2 3" xfId="29928"/>
    <cellStyle name="注释 3 5 3" xfId="26303"/>
    <cellStyle name="注释 3 6" xfId="5382"/>
    <cellStyle name="注释 3 6 2" xfId="10744"/>
    <cellStyle name="注释 3 6 2 2" xfId="18747"/>
    <cellStyle name="注释 3 6 2 2 2" xfId="37039"/>
    <cellStyle name="注释 3 6 2 3" xfId="29929"/>
    <cellStyle name="注释 3 6 3" xfId="26304"/>
    <cellStyle name="注释 3 7" xfId="10724"/>
    <cellStyle name="注释 3 7 2" xfId="18748"/>
    <cellStyle name="注释 3 7 2 2" xfId="37040"/>
    <cellStyle name="注释 3 7 3" xfId="29909"/>
    <cellStyle name="注释 3 8" xfId="11138"/>
    <cellStyle name="注释 3 8 2" xfId="18749"/>
    <cellStyle name="注释 3 8 2 2" xfId="37041"/>
    <cellStyle name="注释 3 8 3" xfId="22686"/>
    <cellStyle name="注释 3 8 4" xfId="30322"/>
    <cellStyle name="注释 3 9" xfId="18750"/>
    <cellStyle name="注释 3 9 2" xfId="22687"/>
    <cellStyle name="注释 3 9 3" xfId="37042"/>
  </cellStyles>
  <dxfs count="0"/>
  <tableStyles count="0" defaultTableStyle="TableStyleMedium9"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394</xdr:row>
          <xdr:rowOff>0</xdr:rowOff>
        </xdr:from>
        <xdr:to>
          <xdr:col>1</xdr:col>
          <xdr:colOff>609600</xdr:colOff>
          <xdr:row>397</xdr:row>
          <xdr:rowOff>0</xdr:rowOff>
        </xdr:to>
        <xdr:sp macro="" textlink="">
          <xdr:nvSpPr>
            <xdr:cNvPr id="6153" name="Object 9" hidden="1">
              <a:extLst>
                <a:ext uri="{63B3BB69-23CF-44E3-9099-C40C66FF867C}">
                  <a14:compatExt spid="_x0000_s615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394</xdr:row>
          <xdr:rowOff>0</xdr:rowOff>
        </xdr:from>
        <xdr:to>
          <xdr:col>1</xdr:col>
          <xdr:colOff>609600</xdr:colOff>
          <xdr:row>397</xdr:row>
          <xdr:rowOff>0</xdr:rowOff>
        </xdr:to>
        <xdr:sp macro="" textlink="">
          <xdr:nvSpPr>
            <xdr:cNvPr id="6154" name="Object 10" hidden="1">
              <a:extLst>
                <a:ext uri="{63B3BB69-23CF-44E3-9099-C40C66FF867C}">
                  <a14:compatExt spid="_x0000_s615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394</xdr:row>
          <xdr:rowOff>0</xdr:rowOff>
        </xdr:from>
        <xdr:to>
          <xdr:col>1</xdr:col>
          <xdr:colOff>609600</xdr:colOff>
          <xdr:row>397</xdr:row>
          <xdr:rowOff>0</xdr:rowOff>
        </xdr:to>
        <xdr:sp macro="" textlink="">
          <xdr:nvSpPr>
            <xdr:cNvPr id="6155" name="Object 11" hidden="1">
              <a:extLst>
                <a:ext uri="{63B3BB69-23CF-44E3-9099-C40C66FF867C}">
                  <a14:compatExt spid="_x0000_s615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394</xdr:row>
          <xdr:rowOff>0</xdr:rowOff>
        </xdr:from>
        <xdr:to>
          <xdr:col>1</xdr:col>
          <xdr:colOff>609600</xdr:colOff>
          <xdr:row>397</xdr:row>
          <xdr:rowOff>0</xdr:rowOff>
        </xdr:to>
        <xdr:sp macro="" textlink="">
          <xdr:nvSpPr>
            <xdr:cNvPr id="6156" name="Object 12" hidden="1">
              <a:extLst>
                <a:ext uri="{63B3BB69-23CF-44E3-9099-C40C66FF867C}">
                  <a14:compatExt spid="_x0000_s615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613</xdr:row>
          <xdr:rowOff>0</xdr:rowOff>
        </xdr:from>
        <xdr:to>
          <xdr:col>1</xdr:col>
          <xdr:colOff>609600</xdr:colOff>
          <xdr:row>613</xdr:row>
          <xdr:rowOff>411480</xdr:rowOff>
        </xdr:to>
        <xdr:sp macro="" textlink="">
          <xdr:nvSpPr>
            <xdr:cNvPr id="6157" name="Object 13" hidden="1">
              <a:extLst>
                <a:ext uri="{63B3BB69-23CF-44E3-9099-C40C66FF867C}">
                  <a14:compatExt spid="_x0000_s615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613</xdr:row>
          <xdr:rowOff>0</xdr:rowOff>
        </xdr:from>
        <xdr:to>
          <xdr:col>1</xdr:col>
          <xdr:colOff>609600</xdr:colOff>
          <xdr:row>613</xdr:row>
          <xdr:rowOff>411480</xdr:rowOff>
        </xdr:to>
        <xdr:sp macro="" textlink="">
          <xdr:nvSpPr>
            <xdr:cNvPr id="6158" name="Object 14" hidden="1">
              <a:extLst>
                <a:ext uri="{63B3BB69-23CF-44E3-9099-C40C66FF867C}">
                  <a14:compatExt spid="_x0000_s615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613</xdr:row>
          <xdr:rowOff>0</xdr:rowOff>
        </xdr:from>
        <xdr:to>
          <xdr:col>1</xdr:col>
          <xdr:colOff>609600</xdr:colOff>
          <xdr:row>613</xdr:row>
          <xdr:rowOff>411480</xdr:rowOff>
        </xdr:to>
        <xdr:sp macro="" textlink="">
          <xdr:nvSpPr>
            <xdr:cNvPr id="6159" name="Object 15" hidden="1">
              <a:extLst>
                <a:ext uri="{63B3BB69-23CF-44E3-9099-C40C66FF867C}">
                  <a14:compatExt spid="_x0000_s615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614</xdr:row>
          <xdr:rowOff>0</xdr:rowOff>
        </xdr:from>
        <xdr:to>
          <xdr:col>1</xdr:col>
          <xdr:colOff>609600</xdr:colOff>
          <xdr:row>616</xdr:row>
          <xdr:rowOff>137160</xdr:rowOff>
        </xdr:to>
        <xdr:sp macro="" textlink="">
          <xdr:nvSpPr>
            <xdr:cNvPr id="6160" name="Object 16" hidden="1">
              <a:extLst>
                <a:ext uri="{63B3BB69-23CF-44E3-9099-C40C66FF867C}">
                  <a14:compatExt spid="_x0000_s616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614</xdr:row>
          <xdr:rowOff>0</xdr:rowOff>
        </xdr:from>
        <xdr:to>
          <xdr:col>1</xdr:col>
          <xdr:colOff>609600</xdr:colOff>
          <xdr:row>616</xdr:row>
          <xdr:rowOff>137160</xdr:rowOff>
        </xdr:to>
        <xdr:sp macro="" textlink="">
          <xdr:nvSpPr>
            <xdr:cNvPr id="6161" name="Object 17" hidden="1">
              <a:extLst>
                <a:ext uri="{63B3BB69-23CF-44E3-9099-C40C66FF867C}">
                  <a14:compatExt spid="_x0000_s616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614</xdr:row>
          <xdr:rowOff>0</xdr:rowOff>
        </xdr:from>
        <xdr:to>
          <xdr:col>1</xdr:col>
          <xdr:colOff>609600</xdr:colOff>
          <xdr:row>616</xdr:row>
          <xdr:rowOff>137160</xdr:rowOff>
        </xdr:to>
        <xdr:sp macro="" textlink="">
          <xdr:nvSpPr>
            <xdr:cNvPr id="6162" name="Object 18" hidden="1">
              <a:extLst>
                <a:ext uri="{63B3BB69-23CF-44E3-9099-C40C66FF867C}">
                  <a14:compatExt spid="_x0000_s616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772</xdr:row>
          <xdr:rowOff>0</xdr:rowOff>
        </xdr:from>
        <xdr:to>
          <xdr:col>1</xdr:col>
          <xdr:colOff>609600</xdr:colOff>
          <xdr:row>774</xdr:row>
          <xdr:rowOff>30480</xdr:rowOff>
        </xdr:to>
        <xdr:sp macro="" textlink="">
          <xdr:nvSpPr>
            <xdr:cNvPr id="6163" name="Object 19" hidden="1">
              <a:extLst>
                <a:ext uri="{63B3BB69-23CF-44E3-9099-C40C66FF867C}">
                  <a14:compatExt spid="_x0000_s616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772</xdr:row>
          <xdr:rowOff>0</xdr:rowOff>
        </xdr:from>
        <xdr:to>
          <xdr:col>1</xdr:col>
          <xdr:colOff>609600</xdr:colOff>
          <xdr:row>774</xdr:row>
          <xdr:rowOff>30480</xdr:rowOff>
        </xdr:to>
        <xdr:sp macro="" textlink="">
          <xdr:nvSpPr>
            <xdr:cNvPr id="6164" name="Object 20" hidden="1">
              <a:extLst>
                <a:ext uri="{63B3BB69-23CF-44E3-9099-C40C66FF867C}">
                  <a14:compatExt spid="_x0000_s616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772</xdr:row>
          <xdr:rowOff>0</xdr:rowOff>
        </xdr:from>
        <xdr:to>
          <xdr:col>1</xdr:col>
          <xdr:colOff>609600</xdr:colOff>
          <xdr:row>774</xdr:row>
          <xdr:rowOff>30480</xdr:rowOff>
        </xdr:to>
        <xdr:sp macro="" textlink="">
          <xdr:nvSpPr>
            <xdr:cNvPr id="6165" name="Object 21" hidden="1">
              <a:extLst>
                <a:ext uri="{63B3BB69-23CF-44E3-9099-C40C66FF867C}">
                  <a14:compatExt spid="_x0000_s616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772</xdr:row>
          <xdr:rowOff>0</xdr:rowOff>
        </xdr:from>
        <xdr:to>
          <xdr:col>1</xdr:col>
          <xdr:colOff>609600</xdr:colOff>
          <xdr:row>774</xdr:row>
          <xdr:rowOff>30480</xdr:rowOff>
        </xdr:to>
        <xdr:sp macro="" textlink="">
          <xdr:nvSpPr>
            <xdr:cNvPr id="6166" name="Object 22" hidden="1">
              <a:extLst>
                <a:ext uri="{63B3BB69-23CF-44E3-9099-C40C66FF867C}">
                  <a14:compatExt spid="_x0000_s616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91440</xdr:colOff>
          <xdr:row>771</xdr:row>
          <xdr:rowOff>236220</xdr:rowOff>
        </xdr:from>
        <xdr:to>
          <xdr:col>1</xdr:col>
          <xdr:colOff>701040</xdr:colOff>
          <xdr:row>774</xdr:row>
          <xdr:rowOff>22860</xdr:rowOff>
        </xdr:to>
        <xdr:sp macro="" textlink="">
          <xdr:nvSpPr>
            <xdr:cNvPr id="6167" name="Object 23" hidden="1">
              <a:extLst>
                <a:ext uri="{63B3BB69-23CF-44E3-9099-C40C66FF867C}">
                  <a14:compatExt spid="_x0000_s616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1600200</xdr:colOff>
          <xdr:row>774</xdr:row>
          <xdr:rowOff>160020</xdr:rowOff>
        </xdr:from>
        <xdr:to>
          <xdr:col>2</xdr:col>
          <xdr:colOff>2209800</xdr:colOff>
          <xdr:row>776</xdr:row>
          <xdr:rowOff>83820</xdr:rowOff>
        </xdr:to>
        <xdr:sp macro="" textlink="">
          <xdr:nvSpPr>
            <xdr:cNvPr id="6168" name="Object 24" hidden="1">
              <a:extLst>
                <a:ext uri="{63B3BB69-23CF-44E3-9099-C40C66FF867C}">
                  <a14:compatExt spid="_x0000_s616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85</xdr:row>
          <xdr:rowOff>0</xdr:rowOff>
        </xdr:from>
        <xdr:to>
          <xdr:col>1</xdr:col>
          <xdr:colOff>609600</xdr:colOff>
          <xdr:row>86</xdr:row>
          <xdr:rowOff>167640</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85</xdr:row>
          <xdr:rowOff>0</xdr:rowOff>
        </xdr:from>
        <xdr:to>
          <xdr:col>1</xdr:col>
          <xdr:colOff>609600</xdr:colOff>
          <xdr:row>86</xdr:row>
          <xdr:rowOff>167640</xdr:rowOff>
        </xdr:to>
        <xdr:sp macro="" textlink="">
          <xdr:nvSpPr>
            <xdr:cNvPr id="1026" name="Object 2" hidden="1">
              <a:extLst>
                <a:ext uri="{63B3BB69-23CF-44E3-9099-C40C66FF867C}">
                  <a14:compatExt spid="_x0000_s102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85</xdr:row>
          <xdr:rowOff>0</xdr:rowOff>
        </xdr:from>
        <xdr:to>
          <xdr:col>1</xdr:col>
          <xdr:colOff>609600</xdr:colOff>
          <xdr:row>86</xdr:row>
          <xdr:rowOff>167640</xdr:rowOff>
        </xdr:to>
        <xdr:sp macro="" textlink="">
          <xdr:nvSpPr>
            <xdr:cNvPr id="1027" name="Object 3" hidden="1">
              <a:extLst>
                <a:ext uri="{63B3BB69-23CF-44E3-9099-C40C66FF867C}">
                  <a14:compatExt spid="_x0000_s102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85</xdr:row>
          <xdr:rowOff>0</xdr:rowOff>
        </xdr:from>
        <xdr:to>
          <xdr:col>1</xdr:col>
          <xdr:colOff>609600</xdr:colOff>
          <xdr:row>86</xdr:row>
          <xdr:rowOff>167640</xdr:rowOff>
        </xdr:to>
        <xdr:sp macro="" textlink="">
          <xdr:nvSpPr>
            <xdr:cNvPr id="1028" name="Object 4" hidden="1">
              <a:extLst>
                <a:ext uri="{63B3BB69-23CF-44E3-9099-C40C66FF867C}">
                  <a14:compatExt spid="_x0000_s102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288</xdr:row>
          <xdr:rowOff>228600</xdr:rowOff>
        </xdr:from>
        <xdr:to>
          <xdr:col>30</xdr:col>
          <xdr:colOff>426720</xdr:colOff>
          <xdr:row>350</xdr:row>
          <xdr:rowOff>129540</xdr:rowOff>
        </xdr:to>
        <xdr:sp macro="" textlink="">
          <xdr:nvSpPr>
            <xdr:cNvPr id="1029" name="Object 5" hidden="1">
              <a:extLst>
                <a:ext uri="{63B3BB69-23CF-44E3-9099-C40C66FF867C}">
                  <a14:compatExt spid="_x0000_s102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xdr:row>
          <xdr:rowOff>0</xdr:rowOff>
        </xdr:from>
        <xdr:to>
          <xdr:col>1</xdr:col>
          <xdr:colOff>609600</xdr:colOff>
          <xdr:row>2</xdr:row>
          <xdr:rowOff>411480</xdr:rowOff>
        </xdr:to>
        <xdr:sp macro="" textlink="">
          <xdr:nvSpPr>
            <xdr:cNvPr id="2049" name="Object 1" hidden="1">
              <a:extLst>
                <a:ext uri="{63B3BB69-23CF-44E3-9099-C40C66FF867C}">
                  <a14:compatExt spid="_x0000_s204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xdr:row>
          <xdr:rowOff>0</xdr:rowOff>
        </xdr:from>
        <xdr:to>
          <xdr:col>1</xdr:col>
          <xdr:colOff>609600</xdr:colOff>
          <xdr:row>2</xdr:row>
          <xdr:rowOff>411480</xdr:rowOff>
        </xdr:to>
        <xdr:sp macro="" textlink="">
          <xdr:nvSpPr>
            <xdr:cNvPr id="2050" name="Object 2" hidden="1">
              <a:extLst>
                <a:ext uri="{63B3BB69-23CF-44E3-9099-C40C66FF867C}">
                  <a14:compatExt spid="_x0000_s205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xdr:row>
          <xdr:rowOff>0</xdr:rowOff>
        </xdr:from>
        <xdr:to>
          <xdr:col>1</xdr:col>
          <xdr:colOff>609600</xdr:colOff>
          <xdr:row>2</xdr:row>
          <xdr:rowOff>411480</xdr:rowOff>
        </xdr:to>
        <xdr:sp macro="" textlink="">
          <xdr:nvSpPr>
            <xdr:cNvPr id="2051" name="Object 3" hidden="1">
              <a:extLst>
                <a:ext uri="{63B3BB69-23CF-44E3-9099-C40C66FF867C}">
                  <a14:compatExt spid="_x0000_s205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xdr:row>
          <xdr:rowOff>0</xdr:rowOff>
        </xdr:from>
        <xdr:to>
          <xdr:col>1</xdr:col>
          <xdr:colOff>609600</xdr:colOff>
          <xdr:row>4</xdr:row>
          <xdr:rowOff>167640</xdr:rowOff>
        </xdr:to>
        <xdr:sp macro="" textlink="">
          <xdr:nvSpPr>
            <xdr:cNvPr id="2059" name="Object 11" hidden="1">
              <a:extLst>
                <a:ext uri="{63B3BB69-23CF-44E3-9099-C40C66FF867C}">
                  <a14:compatExt spid="_x0000_s205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xdr:row>
          <xdr:rowOff>0</xdr:rowOff>
        </xdr:from>
        <xdr:to>
          <xdr:col>1</xdr:col>
          <xdr:colOff>609600</xdr:colOff>
          <xdr:row>4</xdr:row>
          <xdr:rowOff>167640</xdr:rowOff>
        </xdr:to>
        <xdr:sp macro="" textlink="">
          <xdr:nvSpPr>
            <xdr:cNvPr id="2060" name="Object 12" hidden="1">
              <a:extLst>
                <a:ext uri="{63B3BB69-23CF-44E3-9099-C40C66FF867C}">
                  <a14:compatExt spid="_x0000_s206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xdr:row>
          <xdr:rowOff>0</xdr:rowOff>
        </xdr:from>
        <xdr:to>
          <xdr:col>1</xdr:col>
          <xdr:colOff>609600</xdr:colOff>
          <xdr:row>4</xdr:row>
          <xdr:rowOff>167640</xdr:rowOff>
        </xdr:to>
        <xdr:sp macro="" textlink="">
          <xdr:nvSpPr>
            <xdr:cNvPr id="2061" name="Object 13" hidden="1">
              <a:extLst>
                <a:ext uri="{63B3BB69-23CF-44E3-9099-C40C66FF867C}">
                  <a14:compatExt spid="_x0000_s206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xdr:row>
          <xdr:rowOff>0</xdr:rowOff>
        </xdr:from>
        <xdr:to>
          <xdr:col>1</xdr:col>
          <xdr:colOff>609600</xdr:colOff>
          <xdr:row>3</xdr:row>
          <xdr:rowOff>167640</xdr:rowOff>
        </xdr:to>
        <xdr:sp macro="" textlink="">
          <xdr:nvSpPr>
            <xdr:cNvPr id="5121" name="Object 1" hidden="1">
              <a:extLst>
                <a:ext uri="{63B3BB69-23CF-44E3-9099-C40C66FF867C}">
                  <a14:compatExt spid="_x0000_s512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xdr:row>
          <xdr:rowOff>0</xdr:rowOff>
        </xdr:from>
        <xdr:to>
          <xdr:col>1</xdr:col>
          <xdr:colOff>609600</xdr:colOff>
          <xdr:row>3</xdr:row>
          <xdr:rowOff>167640</xdr:rowOff>
        </xdr:to>
        <xdr:sp macro="" textlink="">
          <xdr:nvSpPr>
            <xdr:cNvPr id="5122" name="Object 2" hidden="1">
              <a:extLst>
                <a:ext uri="{63B3BB69-23CF-44E3-9099-C40C66FF867C}">
                  <a14:compatExt spid="_x0000_s512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xdr:row>
          <xdr:rowOff>0</xdr:rowOff>
        </xdr:from>
        <xdr:to>
          <xdr:col>1</xdr:col>
          <xdr:colOff>609600</xdr:colOff>
          <xdr:row>3</xdr:row>
          <xdr:rowOff>167640</xdr:rowOff>
        </xdr:to>
        <xdr:sp macro="" textlink="">
          <xdr:nvSpPr>
            <xdr:cNvPr id="5123" name="Object 3" hidden="1">
              <a:extLst>
                <a:ext uri="{63B3BB69-23CF-44E3-9099-C40C66FF867C}">
                  <a14:compatExt spid="_x0000_s512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xdr:row>
          <xdr:rowOff>0</xdr:rowOff>
        </xdr:from>
        <xdr:to>
          <xdr:col>1</xdr:col>
          <xdr:colOff>609600</xdr:colOff>
          <xdr:row>3</xdr:row>
          <xdr:rowOff>167640</xdr:rowOff>
        </xdr:to>
        <xdr:sp macro="" textlink="">
          <xdr:nvSpPr>
            <xdr:cNvPr id="5124" name="Object 4" hidden="1">
              <a:extLst>
                <a:ext uri="{63B3BB69-23CF-44E3-9099-C40C66FF867C}">
                  <a14:compatExt spid="_x0000_s512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91440</xdr:colOff>
          <xdr:row>1</xdr:row>
          <xdr:rowOff>236220</xdr:rowOff>
        </xdr:from>
        <xdr:to>
          <xdr:col>1</xdr:col>
          <xdr:colOff>701040</xdr:colOff>
          <xdr:row>3</xdr:row>
          <xdr:rowOff>160020</xdr:rowOff>
        </xdr:to>
        <xdr:sp macro="" textlink="">
          <xdr:nvSpPr>
            <xdr:cNvPr id="5125" name="Object 5" hidden="1">
              <a:extLst>
                <a:ext uri="{63B3BB69-23CF-44E3-9099-C40C66FF867C}">
                  <a14:compatExt spid="_x0000_s512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1600200</xdr:colOff>
          <xdr:row>4</xdr:row>
          <xdr:rowOff>160020</xdr:rowOff>
        </xdr:from>
        <xdr:to>
          <xdr:col>2</xdr:col>
          <xdr:colOff>2209800</xdr:colOff>
          <xdr:row>6</xdr:row>
          <xdr:rowOff>83820</xdr:rowOff>
        </xdr:to>
        <xdr:sp macro="" textlink="">
          <xdr:nvSpPr>
            <xdr:cNvPr id="5126" name="Object 6" hidden="1">
              <a:extLst>
                <a:ext uri="{63B3BB69-23CF-44E3-9099-C40C66FF867C}">
                  <a14:compatExt spid="_x0000_s512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oleObject" Target="file:///C:\Users\Administrator\Desktop\chongq.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oleObject" Target="Boo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oleLink xmlns:r="http://schemas.openxmlformats.org/officeDocument/2006/relationships" r:id="rId1" progId="Office12.Excel.Template">
    <oleItems>
      <oleItem name="!Sheet1!R2C1:R2C7" advise="1" preferPic="1"/>
    </oleItems>
  </oleLin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oleLink xmlns:r="http://schemas.openxmlformats.org/officeDocument/2006/relationships" r:id="rId1" progId="Office12.Excel.Template">
    <oleItems>
      <oleItem name="!Sheet1!R1C1:R173C11" advise="1" preferPic="1"/>
    </oleItems>
  </oleLin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833"/>
  <sheetViews>
    <sheetView tabSelected="1" topLeftCell="B1" workbookViewId="0">
      <pane ySplit="2" topLeftCell="A3" activePane="bottomLeft" state="frozen"/>
      <selection activeCell="C1" sqref="C1"/>
      <selection pane="bottomLeft" activeCell="C642" sqref="C642"/>
    </sheetView>
  </sheetViews>
  <sheetFormatPr defaultRowHeight="14.4" x14ac:dyDescent="0.25"/>
  <cols>
    <col min="1" max="1" width="3.6640625" customWidth="1"/>
    <col min="2" max="2" width="17.44140625" customWidth="1"/>
    <col min="3" max="3" width="44.109375" customWidth="1"/>
    <col min="4" max="4" width="31.88671875" customWidth="1"/>
    <col min="5" max="5" width="13.88671875" customWidth="1"/>
    <col min="6" max="6" width="13.6640625" customWidth="1"/>
    <col min="7" max="7" width="12.77734375" customWidth="1"/>
    <col min="8" max="8" width="10.21875" bestFit="1" customWidth="1"/>
    <col min="9" max="9" width="11.21875" bestFit="1" customWidth="1"/>
    <col min="10" max="10" width="10.33203125" bestFit="1" customWidth="1"/>
    <col min="11" max="11" width="11.33203125" customWidth="1"/>
    <col min="12" max="12" width="11.21875" bestFit="1" customWidth="1"/>
    <col min="13" max="13" width="10.6640625" customWidth="1"/>
    <col min="14" max="14" width="43.109375" customWidth="1"/>
  </cols>
  <sheetData>
    <row r="1" spans="1:14" ht="36" customHeight="1" x14ac:dyDescent="0.25">
      <c r="C1" t="s">
        <v>892</v>
      </c>
    </row>
    <row r="2" spans="1:14" ht="36" customHeight="1" x14ac:dyDescent="0.25">
      <c r="A2" s="110"/>
      <c r="B2" s="110"/>
      <c r="C2" s="111" t="s">
        <v>0</v>
      </c>
      <c r="D2" s="111" t="s">
        <v>1</v>
      </c>
      <c r="E2" s="110" t="s">
        <v>2</v>
      </c>
      <c r="F2" s="110" t="s">
        <v>3</v>
      </c>
      <c r="G2" s="110" t="s">
        <v>4</v>
      </c>
      <c r="H2" s="110" t="s">
        <v>5</v>
      </c>
      <c r="I2" s="110" t="s">
        <v>6</v>
      </c>
      <c r="J2" s="110" t="s">
        <v>7</v>
      </c>
      <c r="K2" s="110" t="s">
        <v>8</v>
      </c>
      <c r="L2" s="110" t="s">
        <v>9</v>
      </c>
      <c r="M2" s="110" t="s">
        <v>912</v>
      </c>
      <c r="N2" s="110" t="s">
        <v>10</v>
      </c>
    </row>
    <row r="3" spans="1:14" ht="38.25" customHeight="1" x14ac:dyDescent="0.25">
      <c r="A3" s="1">
        <v>1</v>
      </c>
      <c r="B3" s="1" t="s">
        <v>11</v>
      </c>
      <c r="C3" s="3" t="s">
        <v>707</v>
      </c>
      <c r="D3" s="3" t="s">
        <v>1329</v>
      </c>
      <c r="E3" s="1" t="s">
        <v>13</v>
      </c>
      <c r="F3" s="3" t="s">
        <v>14</v>
      </c>
      <c r="G3" s="20">
        <v>20377.36</v>
      </c>
      <c r="H3" s="20">
        <v>1222.6400000000001</v>
      </c>
      <c r="I3" s="20">
        <v>21600</v>
      </c>
      <c r="J3" s="20">
        <f>SUM(G3+H3-I3)</f>
        <v>0</v>
      </c>
      <c r="K3" s="3" t="s">
        <v>15</v>
      </c>
      <c r="L3" s="1">
        <v>21600</v>
      </c>
      <c r="M3" s="18">
        <f>SUM(I3-L3)</f>
        <v>0</v>
      </c>
      <c r="N3" s="1" t="s">
        <v>16</v>
      </c>
    </row>
    <row r="4" spans="1:14" ht="20.25" customHeight="1" x14ac:dyDescent="0.25">
      <c r="A4" s="1">
        <v>2</v>
      </c>
      <c r="B4" s="1" t="s">
        <v>17</v>
      </c>
      <c r="C4" s="3" t="s">
        <v>18</v>
      </c>
      <c r="D4" s="3" t="s">
        <v>12</v>
      </c>
      <c r="E4" s="1" t="s">
        <v>13</v>
      </c>
      <c r="F4" s="3" t="s">
        <v>19</v>
      </c>
      <c r="G4" s="20">
        <v>5377.36</v>
      </c>
      <c r="H4" s="20">
        <v>322.64</v>
      </c>
      <c r="I4" s="20">
        <v>5700</v>
      </c>
      <c r="J4" s="20">
        <f t="shared" ref="J4:J67" si="0">SUM(G4+H4-I4)</f>
        <v>0</v>
      </c>
      <c r="K4" s="3" t="s">
        <v>20</v>
      </c>
      <c r="L4" s="1">
        <v>5700</v>
      </c>
      <c r="M4" s="18">
        <f t="shared" ref="M4:M66" si="1">SUM(I4-L4)</f>
        <v>0</v>
      </c>
      <c r="N4" s="1" t="s">
        <v>21</v>
      </c>
    </row>
    <row r="5" spans="1:14" ht="20.25" customHeight="1" x14ac:dyDescent="0.25">
      <c r="A5" s="1">
        <v>3</v>
      </c>
      <c r="B5" s="1" t="s">
        <v>22</v>
      </c>
      <c r="C5" s="3" t="s">
        <v>23</v>
      </c>
      <c r="D5" s="3" t="s">
        <v>12</v>
      </c>
      <c r="E5" s="1" t="s">
        <v>13</v>
      </c>
      <c r="F5" s="3" t="s">
        <v>19</v>
      </c>
      <c r="G5" s="20">
        <v>19528.3</v>
      </c>
      <c r="H5" s="20">
        <v>1171.7</v>
      </c>
      <c r="I5" s="20">
        <v>20700</v>
      </c>
      <c r="J5" s="20">
        <f t="shared" si="0"/>
        <v>0</v>
      </c>
      <c r="K5" s="3" t="s">
        <v>20</v>
      </c>
      <c r="L5" s="1">
        <v>20700</v>
      </c>
      <c r="M5" s="18">
        <f t="shared" si="1"/>
        <v>0</v>
      </c>
      <c r="N5" s="1" t="s">
        <v>24</v>
      </c>
    </row>
    <row r="6" spans="1:14" ht="20.25" customHeight="1" x14ac:dyDescent="0.25">
      <c r="A6" s="1">
        <v>4</v>
      </c>
      <c r="B6" s="1" t="s">
        <v>25</v>
      </c>
      <c r="C6" s="3" t="s">
        <v>26</v>
      </c>
      <c r="D6" s="3" t="s">
        <v>12</v>
      </c>
      <c r="E6" s="1" t="s">
        <v>13</v>
      </c>
      <c r="F6" s="3" t="s">
        <v>19</v>
      </c>
      <c r="G6" s="20">
        <v>32547.17</v>
      </c>
      <c r="H6" s="20">
        <v>1952.83</v>
      </c>
      <c r="I6" s="20">
        <v>34500</v>
      </c>
      <c r="J6" s="20">
        <f t="shared" si="0"/>
        <v>0</v>
      </c>
      <c r="K6" s="3" t="s">
        <v>20</v>
      </c>
      <c r="L6" s="1">
        <v>34500</v>
      </c>
      <c r="M6" s="18">
        <f t="shared" si="1"/>
        <v>0</v>
      </c>
      <c r="N6" s="1" t="s">
        <v>27</v>
      </c>
    </row>
    <row r="7" spans="1:14" ht="20.25" customHeight="1" x14ac:dyDescent="0.25">
      <c r="A7" s="1">
        <v>5</v>
      </c>
      <c r="B7" s="1" t="s">
        <v>28</v>
      </c>
      <c r="C7" s="3" t="s">
        <v>29</v>
      </c>
      <c r="D7" s="3" t="s">
        <v>12</v>
      </c>
      <c r="E7" s="1" t="s">
        <v>13</v>
      </c>
      <c r="F7" s="3" t="s">
        <v>19</v>
      </c>
      <c r="G7" s="20">
        <v>5660.38</v>
      </c>
      <c r="H7" s="20">
        <v>339.62</v>
      </c>
      <c r="I7" s="20">
        <v>6000</v>
      </c>
      <c r="J7" s="20">
        <f t="shared" si="0"/>
        <v>0</v>
      </c>
      <c r="K7" s="3" t="s">
        <v>20</v>
      </c>
      <c r="L7" s="1">
        <v>6000</v>
      </c>
      <c r="M7" s="18">
        <f t="shared" si="1"/>
        <v>0</v>
      </c>
      <c r="N7" s="1" t="s">
        <v>30</v>
      </c>
    </row>
    <row r="8" spans="1:14" ht="20.25" customHeight="1" x14ac:dyDescent="0.25">
      <c r="A8" s="1">
        <v>6</v>
      </c>
      <c r="B8" s="1" t="s">
        <v>31</v>
      </c>
      <c r="C8" s="3" t="s">
        <v>32</v>
      </c>
      <c r="D8" s="3" t="s">
        <v>12</v>
      </c>
      <c r="E8" s="1" t="s">
        <v>13</v>
      </c>
      <c r="F8" s="3" t="s">
        <v>19</v>
      </c>
      <c r="G8" s="20">
        <v>82358.490000000005</v>
      </c>
      <c r="H8" s="20">
        <v>4941.51</v>
      </c>
      <c r="I8" s="20">
        <v>87300</v>
      </c>
      <c r="J8" s="20">
        <f t="shared" si="0"/>
        <v>0</v>
      </c>
      <c r="K8" s="3" t="s">
        <v>15</v>
      </c>
      <c r="L8" s="1">
        <v>87300</v>
      </c>
      <c r="M8" s="18">
        <f t="shared" si="1"/>
        <v>0</v>
      </c>
      <c r="N8" s="1" t="s">
        <v>33</v>
      </c>
    </row>
    <row r="9" spans="1:14" ht="20.25" customHeight="1" x14ac:dyDescent="0.25">
      <c r="A9" s="1">
        <v>7</v>
      </c>
      <c r="B9" s="1" t="s">
        <v>34</v>
      </c>
      <c r="C9" s="3" t="s">
        <v>35</v>
      </c>
      <c r="D9" s="3" t="s">
        <v>12</v>
      </c>
      <c r="E9" s="1" t="s">
        <v>13</v>
      </c>
      <c r="F9" s="3" t="s">
        <v>19</v>
      </c>
      <c r="G9" s="20">
        <v>27452.83</v>
      </c>
      <c r="H9" s="20">
        <v>1647.17</v>
      </c>
      <c r="I9" s="20">
        <v>29100</v>
      </c>
      <c r="J9" s="20">
        <f t="shared" si="0"/>
        <v>0</v>
      </c>
      <c r="K9" s="3" t="s">
        <v>20</v>
      </c>
      <c r="L9" s="1">
        <v>29100</v>
      </c>
      <c r="M9" s="18">
        <f t="shared" si="1"/>
        <v>0</v>
      </c>
      <c r="N9" s="1" t="s">
        <v>36</v>
      </c>
    </row>
    <row r="10" spans="1:14" ht="20.25" customHeight="1" x14ac:dyDescent="0.25">
      <c r="A10" s="1">
        <v>8</v>
      </c>
      <c r="B10" s="1" t="s">
        <v>37</v>
      </c>
      <c r="C10" s="3" t="s">
        <v>38</v>
      </c>
      <c r="D10" s="3" t="s">
        <v>1331</v>
      </c>
      <c r="E10" s="1" t="s">
        <v>40</v>
      </c>
      <c r="F10" s="3" t="s">
        <v>41</v>
      </c>
      <c r="G10" s="20">
        <v>36800</v>
      </c>
      <c r="H10" s="20">
        <v>2208</v>
      </c>
      <c r="I10" s="20">
        <v>39008</v>
      </c>
      <c r="J10" s="20">
        <f t="shared" si="0"/>
        <v>0</v>
      </c>
      <c r="K10" s="3" t="s">
        <v>42</v>
      </c>
      <c r="L10" s="1">
        <v>39008</v>
      </c>
      <c r="M10" s="18">
        <f t="shared" si="1"/>
        <v>0</v>
      </c>
      <c r="N10" s="1" t="s">
        <v>43</v>
      </c>
    </row>
    <row r="11" spans="1:14" ht="23.25" customHeight="1" x14ac:dyDescent="0.25">
      <c r="A11" s="1">
        <v>9</v>
      </c>
      <c r="B11" s="1" t="s">
        <v>44</v>
      </c>
      <c r="C11" s="3" t="s">
        <v>45</v>
      </c>
      <c r="D11" s="3" t="s">
        <v>39</v>
      </c>
      <c r="E11" s="1" t="s">
        <v>40</v>
      </c>
      <c r="F11" s="3" t="s">
        <v>46</v>
      </c>
      <c r="G11" s="31">
        <v>33000</v>
      </c>
      <c r="H11" s="31">
        <v>1980</v>
      </c>
      <c r="I11" s="20">
        <v>34980</v>
      </c>
      <c r="J11" s="20">
        <f t="shared" si="0"/>
        <v>0</v>
      </c>
      <c r="K11" s="3" t="s">
        <v>1052</v>
      </c>
      <c r="L11" s="1">
        <f>SUM(1480+33500)</f>
        <v>34980</v>
      </c>
      <c r="M11" s="18">
        <f t="shared" si="1"/>
        <v>0</v>
      </c>
      <c r="N11" s="18" t="s">
        <v>1051</v>
      </c>
    </row>
    <row r="12" spans="1:14" ht="20.25" customHeight="1" x14ac:dyDescent="0.25">
      <c r="A12" s="1">
        <v>11</v>
      </c>
      <c r="B12" s="66" t="s">
        <v>49</v>
      </c>
      <c r="C12" s="113" t="s">
        <v>50</v>
      </c>
      <c r="D12" s="113" t="s">
        <v>39</v>
      </c>
      <c r="E12" s="66" t="s">
        <v>51</v>
      </c>
      <c r="F12" s="113" t="s">
        <v>1206</v>
      </c>
      <c r="G12" s="67">
        <v>92538</v>
      </c>
      <c r="H12" s="67">
        <v>5552.28</v>
      </c>
      <c r="I12" s="67"/>
      <c r="J12" s="20">
        <f t="shared" si="0"/>
        <v>98090.28</v>
      </c>
      <c r="K12" s="113"/>
      <c r="L12" s="66"/>
      <c r="M12" s="66">
        <f t="shared" si="1"/>
        <v>0</v>
      </c>
      <c r="N12" s="66" t="s">
        <v>52</v>
      </c>
    </row>
    <row r="13" spans="1:14" ht="20.25" customHeight="1" x14ac:dyDescent="0.25">
      <c r="A13" s="1">
        <v>12</v>
      </c>
      <c r="B13" s="1" t="s">
        <v>53</v>
      </c>
      <c r="C13" s="3" t="s">
        <v>54</v>
      </c>
      <c r="D13" s="3" t="s">
        <v>12</v>
      </c>
      <c r="E13" s="1" t="s">
        <v>55</v>
      </c>
      <c r="F13" s="3" t="s">
        <v>56</v>
      </c>
      <c r="G13" s="20">
        <v>34075.47</v>
      </c>
      <c r="H13" s="20">
        <v>2044.53</v>
      </c>
      <c r="I13" s="20">
        <v>36120</v>
      </c>
      <c r="J13" s="20">
        <f t="shared" si="0"/>
        <v>0</v>
      </c>
      <c r="K13" s="3" t="s">
        <v>57</v>
      </c>
      <c r="L13" s="1">
        <v>36120</v>
      </c>
      <c r="M13" s="18">
        <f t="shared" si="1"/>
        <v>0</v>
      </c>
      <c r="N13" s="1" t="s">
        <v>58</v>
      </c>
    </row>
    <row r="14" spans="1:14" ht="20.25" customHeight="1" x14ac:dyDescent="0.25">
      <c r="A14" s="1">
        <v>13</v>
      </c>
      <c r="B14" s="1" t="s">
        <v>59</v>
      </c>
      <c r="C14" s="3" t="s">
        <v>60</v>
      </c>
      <c r="D14" s="3" t="s">
        <v>12</v>
      </c>
      <c r="E14" s="1" t="s">
        <v>55</v>
      </c>
      <c r="F14" s="3" t="s">
        <v>56</v>
      </c>
      <c r="G14" s="20">
        <v>31169.81</v>
      </c>
      <c r="H14" s="20">
        <v>1870.19</v>
      </c>
      <c r="I14" s="20">
        <v>33040</v>
      </c>
      <c r="J14" s="20">
        <f t="shared" si="0"/>
        <v>0</v>
      </c>
      <c r="K14" s="3" t="s">
        <v>57</v>
      </c>
      <c r="L14" s="1">
        <v>33040</v>
      </c>
      <c r="M14" s="18">
        <f t="shared" si="1"/>
        <v>0</v>
      </c>
      <c r="N14" s="1" t="s">
        <v>58</v>
      </c>
    </row>
    <row r="15" spans="1:14" ht="20.25" customHeight="1" x14ac:dyDescent="0.25">
      <c r="A15" s="1">
        <v>14</v>
      </c>
      <c r="B15" s="1" t="s">
        <v>61</v>
      </c>
      <c r="C15" s="3" t="s">
        <v>62</v>
      </c>
      <c r="D15" s="3" t="s">
        <v>12</v>
      </c>
      <c r="E15" s="1" t="s">
        <v>55</v>
      </c>
      <c r="F15" s="3" t="s">
        <v>56</v>
      </c>
      <c r="G15" s="20">
        <v>18754.72</v>
      </c>
      <c r="H15" s="20">
        <v>1125.28</v>
      </c>
      <c r="I15" s="20">
        <v>19880</v>
      </c>
      <c r="J15" s="20">
        <f t="shared" si="0"/>
        <v>0</v>
      </c>
      <c r="K15" s="3" t="s">
        <v>57</v>
      </c>
      <c r="L15" s="1">
        <v>19880</v>
      </c>
      <c r="M15" s="18">
        <f t="shared" si="1"/>
        <v>0</v>
      </c>
      <c r="N15" s="1" t="s">
        <v>58</v>
      </c>
    </row>
    <row r="16" spans="1:14" ht="20.25" customHeight="1" x14ac:dyDescent="0.25">
      <c r="A16" s="1">
        <v>15</v>
      </c>
      <c r="B16" s="1" t="s">
        <v>63</v>
      </c>
      <c r="C16" s="3" t="s">
        <v>64</v>
      </c>
      <c r="D16" s="3" t="s">
        <v>12</v>
      </c>
      <c r="E16" s="1" t="s">
        <v>55</v>
      </c>
      <c r="F16" s="3" t="s">
        <v>56</v>
      </c>
      <c r="G16" s="20">
        <v>7132.08</v>
      </c>
      <c r="H16" s="20">
        <v>427.92</v>
      </c>
      <c r="I16" s="20">
        <v>7560</v>
      </c>
      <c r="J16" s="20">
        <f t="shared" si="0"/>
        <v>0</v>
      </c>
      <c r="K16" s="3" t="s">
        <v>57</v>
      </c>
      <c r="L16" s="1">
        <v>7560</v>
      </c>
      <c r="M16" s="18">
        <f t="shared" si="1"/>
        <v>0</v>
      </c>
      <c r="N16" s="1" t="s">
        <v>58</v>
      </c>
    </row>
    <row r="17" spans="1:14" ht="20.25" customHeight="1" x14ac:dyDescent="0.25">
      <c r="A17" s="1">
        <v>16</v>
      </c>
      <c r="B17" s="1" t="s">
        <v>65</v>
      </c>
      <c r="C17" s="3" t="s">
        <v>66</v>
      </c>
      <c r="D17" s="3" t="s">
        <v>12</v>
      </c>
      <c r="E17" s="1" t="s">
        <v>55</v>
      </c>
      <c r="F17" s="3" t="s">
        <v>67</v>
      </c>
      <c r="G17" s="20">
        <v>69471.7</v>
      </c>
      <c r="H17" s="20">
        <v>4168.3</v>
      </c>
      <c r="I17" s="20">
        <v>73640</v>
      </c>
      <c r="J17" s="20">
        <f t="shared" si="0"/>
        <v>0</v>
      </c>
      <c r="K17" s="3" t="s">
        <v>57</v>
      </c>
      <c r="L17" s="1">
        <v>73640</v>
      </c>
      <c r="M17" s="18">
        <f t="shared" si="1"/>
        <v>0</v>
      </c>
      <c r="N17" s="1" t="s">
        <v>58</v>
      </c>
    </row>
    <row r="18" spans="1:14" ht="20.25" customHeight="1" x14ac:dyDescent="0.25">
      <c r="A18" s="1">
        <v>17</v>
      </c>
      <c r="B18" s="1" t="s">
        <v>68</v>
      </c>
      <c r="C18" s="3" t="s">
        <v>69</v>
      </c>
      <c r="D18" s="3" t="s">
        <v>12</v>
      </c>
      <c r="E18" s="1" t="s">
        <v>55</v>
      </c>
      <c r="F18" s="3" t="s">
        <v>67</v>
      </c>
      <c r="G18" s="20">
        <v>8452.83</v>
      </c>
      <c r="H18" s="20">
        <v>507.17</v>
      </c>
      <c r="I18" s="20">
        <v>8960</v>
      </c>
      <c r="J18" s="20">
        <f t="shared" si="0"/>
        <v>0</v>
      </c>
      <c r="K18" s="3" t="s">
        <v>57</v>
      </c>
      <c r="L18" s="1">
        <v>8960</v>
      </c>
      <c r="M18" s="18">
        <f t="shared" si="1"/>
        <v>0</v>
      </c>
      <c r="N18" s="1" t="s">
        <v>58</v>
      </c>
    </row>
    <row r="19" spans="1:14" ht="20.25" customHeight="1" x14ac:dyDescent="0.25">
      <c r="A19" s="1">
        <v>18</v>
      </c>
      <c r="B19" s="1" t="s">
        <v>70</v>
      </c>
      <c r="C19" s="3" t="s">
        <v>71</v>
      </c>
      <c r="D19" s="3" t="s">
        <v>12</v>
      </c>
      <c r="E19" s="1" t="s">
        <v>55</v>
      </c>
      <c r="F19" s="3" t="s">
        <v>67</v>
      </c>
      <c r="G19" s="20">
        <v>8452.83</v>
      </c>
      <c r="H19" s="20">
        <v>507.17</v>
      </c>
      <c r="I19" s="20">
        <v>8960</v>
      </c>
      <c r="J19" s="20">
        <f t="shared" si="0"/>
        <v>0</v>
      </c>
      <c r="K19" s="3" t="s">
        <v>57</v>
      </c>
      <c r="L19" s="1">
        <v>8960</v>
      </c>
      <c r="M19" s="18">
        <f t="shared" si="1"/>
        <v>0</v>
      </c>
      <c r="N19" s="1" t="s">
        <v>58</v>
      </c>
    </row>
    <row r="20" spans="1:14" ht="20.25" customHeight="1" x14ac:dyDescent="0.25">
      <c r="A20" s="1">
        <v>19</v>
      </c>
      <c r="B20" s="1" t="s">
        <v>72</v>
      </c>
      <c r="C20" s="3" t="s">
        <v>73</v>
      </c>
      <c r="D20" s="3" t="s">
        <v>12</v>
      </c>
      <c r="E20" s="1" t="s">
        <v>55</v>
      </c>
      <c r="F20" s="3" t="s">
        <v>74</v>
      </c>
      <c r="G20" s="20">
        <v>24037.74</v>
      </c>
      <c r="H20" s="20">
        <v>1442.26</v>
      </c>
      <c r="I20" s="20">
        <v>25480</v>
      </c>
      <c r="J20" s="20">
        <f t="shared" si="0"/>
        <v>0</v>
      </c>
      <c r="K20" s="3" t="s">
        <v>57</v>
      </c>
      <c r="L20" s="1">
        <v>25480</v>
      </c>
      <c r="M20" s="18">
        <f t="shared" si="1"/>
        <v>0</v>
      </c>
      <c r="N20" s="1" t="s">
        <v>58</v>
      </c>
    </row>
    <row r="21" spans="1:14" ht="20.25" customHeight="1" x14ac:dyDescent="0.25">
      <c r="A21" s="1">
        <v>20</v>
      </c>
      <c r="B21" s="1" t="s">
        <v>75</v>
      </c>
      <c r="C21" s="3" t="s">
        <v>76</v>
      </c>
      <c r="D21" s="3" t="s">
        <v>12</v>
      </c>
      <c r="E21" s="1" t="s">
        <v>55</v>
      </c>
      <c r="F21" s="3" t="s">
        <v>74</v>
      </c>
      <c r="G21" s="20">
        <v>37245.279999999999</v>
      </c>
      <c r="H21" s="20">
        <v>2234.7199999999998</v>
      </c>
      <c r="I21" s="20">
        <v>39480</v>
      </c>
      <c r="J21" s="20">
        <f t="shared" si="0"/>
        <v>0</v>
      </c>
      <c r="K21" s="3" t="s">
        <v>57</v>
      </c>
      <c r="L21" s="1">
        <v>39480</v>
      </c>
      <c r="M21" s="18">
        <f t="shared" si="1"/>
        <v>0</v>
      </c>
      <c r="N21" s="1" t="s">
        <v>58</v>
      </c>
    </row>
    <row r="22" spans="1:14" ht="20.25" customHeight="1" x14ac:dyDescent="0.25">
      <c r="A22" s="1">
        <v>21</v>
      </c>
      <c r="B22" s="1" t="s">
        <v>77</v>
      </c>
      <c r="C22" s="3" t="s">
        <v>78</v>
      </c>
      <c r="D22" s="3" t="s">
        <v>12</v>
      </c>
      <c r="E22" s="1" t="s">
        <v>55</v>
      </c>
      <c r="F22" s="3" t="s">
        <v>74</v>
      </c>
      <c r="G22" s="20">
        <v>25094.34</v>
      </c>
      <c r="H22" s="20">
        <v>1505.66</v>
      </c>
      <c r="I22" s="20">
        <v>26600</v>
      </c>
      <c r="J22" s="20">
        <f t="shared" si="0"/>
        <v>0</v>
      </c>
      <c r="K22" s="3" t="s">
        <v>57</v>
      </c>
      <c r="L22" s="1">
        <v>26600</v>
      </c>
      <c r="M22" s="18">
        <f t="shared" si="1"/>
        <v>0</v>
      </c>
      <c r="N22" s="1" t="s">
        <v>58</v>
      </c>
    </row>
    <row r="23" spans="1:14" ht="20.25" customHeight="1" x14ac:dyDescent="0.25">
      <c r="A23" s="1">
        <v>22</v>
      </c>
      <c r="B23" s="1" t="s">
        <v>79</v>
      </c>
      <c r="C23" s="3" t="s">
        <v>80</v>
      </c>
      <c r="D23" s="3" t="s">
        <v>12</v>
      </c>
      <c r="E23" s="1" t="s">
        <v>55</v>
      </c>
      <c r="F23" s="3" t="s">
        <v>81</v>
      </c>
      <c r="G23" s="20"/>
      <c r="H23" s="20"/>
      <c r="I23" s="20"/>
      <c r="J23" s="20">
        <f t="shared" si="0"/>
        <v>0</v>
      </c>
      <c r="K23" s="3"/>
      <c r="L23" s="1"/>
      <c r="M23" s="18">
        <f t="shared" si="1"/>
        <v>0</v>
      </c>
      <c r="N23" s="1" t="s">
        <v>82</v>
      </c>
    </row>
    <row r="24" spans="1:14" ht="20.25" customHeight="1" x14ac:dyDescent="0.25">
      <c r="A24" s="66">
        <v>23</v>
      </c>
      <c r="B24" s="66" t="s">
        <v>49</v>
      </c>
      <c r="C24" s="113" t="s">
        <v>50</v>
      </c>
      <c r="D24" s="113" t="s">
        <v>39</v>
      </c>
      <c r="E24" s="66" t="s">
        <v>83</v>
      </c>
      <c r="F24" s="113" t="s">
        <v>84</v>
      </c>
      <c r="G24" s="67">
        <v>-92538</v>
      </c>
      <c r="H24" s="67">
        <v>-5552.28</v>
      </c>
      <c r="I24" s="67"/>
      <c r="J24" s="20">
        <f t="shared" si="0"/>
        <v>-98090.28</v>
      </c>
      <c r="K24" s="113"/>
      <c r="L24" s="66"/>
      <c r="M24" s="66">
        <f t="shared" si="1"/>
        <v>0</v>
      </c>
      <c r="N24" s="66" t="s">
        <v>85</v>
      </c>
    </row>
    <row r="25" spans="1:14" ht="20.25" customHeight="1" x14ac:dyDescent="0.25">
      <c r="A25" s="66">
        <v>24</v>
      </c>
      <c r="B25" s="18" t="s">
        <v>49</v>
      </c>
      <c r="C25" s="3" t="s">
        <v>50</v>
      </c>
      <c r="D25" s="3" t="s">
        <v>980</v>
      </c>
      <c r="E25" s="18" t="s">
        <v>83</v>
      </c>
      <c r="F25" s="3" t="s">
        <v>134</v>
      </c>
      <c r="G25" s="20">
        <v>92538</v>
      </c>
      <c r="H25" s="20">
        <v>5552.28</v>
      </c>
      <c r="I25" s="20">
        <v>98090.28</v>
      </c>
      <c r="J25" s="20">
        <f t="shared" si="0"/>
        <v>0</v>
      </c>
      <c r="K25" s="3" t="s">
        <v>42</v>
      </c>
      <c r="L25" s="18">
        <v>98090.28</v>
      </c>
      <c r="M25" s="18">
        <f t="shared" ref="M25" si="2">SUM(I25-L25)</f>
        <v>0</v>
      </c>
      <c r="N25" s="18" t="s">
        <v>135</v>
      </c>
    </row>
    <row r="26" spans="1:14" ht="20.25" customHeight="1" x14ac:dyDescent="0.25">
      <c r="A26" s="1">
        <v>25</v>
      </c>
      <c r="B26" s="1" t="s">
        <v>79</v>
      </c>
      <c r="C26" s="3" t="s">
        <v>86</v>
      </c>
      <c r="D26" s="3" t="s">
        <v>12</v>
      </c>
      <c r="E26" s="1" t="s">
        <v>55</v>
      </c>
      <c r="F26" s="3" t="s">
        <v>87</v>
      </c>
      <c r="G26" s="20">
        <v>15320.75</v>
      </c>
      <c r="H26" s="20">
        <v>919.25</v>
      </c>
      <c r="I26" s="20">
        <v>16240</v>
      </c>
      <c r="J26" s="20">
        <f t="shared" si="0"/>
        <v>0</v>
      </c>
      <c r="K26" s="3" t="s">
        <v>57</v>
      </c>
      <c r="L26" s="1">
        <v>16240</v>
      </c>
      <c r="M26" s="18">
        <f t="shared" si="1"/>
        <v>0</v>
      </c>
      <c r="N26" s="1" t="s">
        <v>58</v>
      </c>
    </row>
    <row r="27" spans="1:14" ht="20.25" customHeight="1" x14ac:dyDescent="0.25">
      <c r="A27" s="1">
        <v>26</v>
      </c>
      <c r="B27" s="1" t="s">
        <v>88</v>
      </c>
      <c r="C27" s="3" t="s">
        <v>89</v>
      </c>
      <c r="D27" s="3" t="s">
        <v>1319</v>
      </c>
      <c r="E27" s="1" t="s">
        <v>91</v>
      </c>
      <c r="F27" s="3" t="s">
        <v>92</v>
      </c>
      <c r="G27" s="20">
        <v>3929.24</v>
      </c>
      <c r="H27" s="20">
        <v>235.76</v>
      </c>
      <c r="I27" s="20">
        <v>4165</v>
      </c>
      <c r="J27" s="20">
        <f t="shared" si="0"/>
        <v>0</v>
      </c>
      <c r="K27" s="3" t="s">
        <v>93</v>
      </c>
      <c r="L27" s="1">
        <v>4165</v>
      </c>
      <c r="M27" s="18">
        <f t="shared" si="1"/>
        <v>0</v>
      </c>
      <c r="N27" s="1" t="s">
        <v>94</v>
      </c>
    </row>
    <row r="28" spans="1:14" ht="20.25" customHeight="1" x14ac:dyDescent="0.25">
      <c r="A28" s="1">
        <v>27</v>
      </c>
      <c r="B28" s="1" t="s">
        <v>95</v>
      </c>
      <c r="C28" s="3" t="s">
        <v>96</v>
      </c>
      <c r="D28" s="3" t="s">
        <v>90</v>
      </c>
      <c r="E28" s="1" t="s">
        <v>91</v>
      </c>
      <c r="F28" s="3" t="s">
        <v>92</v>
      </c>
      <c r="G28" s="20">
        <v>1459.43</v>
      </c>
      <c r="H28" s="20">
        <v>87.57</v>
      </c>
      <c r="I28" s="20">
        <v>1547</v>
      </c>
      <c r="J28" s="20">
        <f t="shared" si="0"/>
        <v>0</v>
      </c>
      <c r="K28" s="3" t="s">
        <v>93</v>
      </c>
      <c r="L28" s="1">
        <v>1547</v>
      </c>
      <c r="M28" s="18">
        <f t="shared" si="1"/>
        <v>0</v>
      </c>
      <c r="N28" s="1" t="s">
        <v>94</v>
      </c>
    </row>
    <row r="29" spans="1:14" ht="20.25" customHeight="1" x14ac:dyDescent="0.25">
      <c r="A29" s="1">
        <v>28</v>
      </c>
      <c r="B29" s="1" t="s">
        <v>97</v>
      </c>
      <c r="C29" s="3" t="s">
        <v>98</v>
      </c>
      <c r="D29" s="3" t="s">
        <v>90</v>
      </c>
      <c r="E29" s="1" t="s">
        <v>91</v>
      </c>
      <c r="F29" s="3" t="s">
        <v>92</v>
      </c>
      <c r="G29" s="20">
        <v>1459.43</v>
      </c>
      <c r="H29" s="20">
        <v>87.57</v>
      </c>
      <c r="I29" s="20">
        <v>1547</v>
      </c>
      <c r="J29" s="20">
        <f t="shared" si="0"/>
        <v>0</v>
      </c>
      <c r="K29" s="3" t="s">
        <v>93</v>
      </c>
      <c r="L29" s="1">
        <v>1547</v>
      </c>
      <c r="M29" s="18">
        <f t="shared" si="1"/>
        <v>0</v>
      </c>
      <c r="N29" s="1" t="s">
        <v>94</v>
      </c>
    </row>
    <row r="30" spans="1:14" ht="20.25" customHeight="1" x14ac:dyDescent="0.25">
      <c r="A30" s="1">
        <v>29</v>
      </c>
      <c r="B30" s="1" t="s">
        <v>99</v>
      </c>
      <c r="C30" s="3" t="s">
        <v>100</v>
      </c>
      <c r="D30" s="3" t="s">
        <v>90</v>
      </c>
      <c r="E30" s="1" t="s">
        <v>91</v>
      </c>
      <c r="F30" s="3" t="s">
        <v>92</v>
      </c>
      <c r="G30" s="20">
        <v>1459.43</v>
      </c>
      <c r="H30" s="20">
        <v>87.57</v>
      </c>
      <c r="I30" s="20">
        <v>1547</v>
      </c>
      <c r="J30" s="20">
        <f t="shared" si="0"/>
        <v>0</v>
      </c>
      <c r="K30" s="3" t="s">
        <v>93</v>
      </c>
      <c r="L30" s="1">
        <v>1547</v>
      </c>
      <c r="M30" s="18">
        <f t="shared" si="1"/>
        <v>0</v>
      </c>
      <c r="N30" s="1" t="s">
        <v>94</v>
      </c>
    </row>
    <row r="31" spans="1:14" ht="20.25" customHeight="1" x14ac:dyDescent="0.25">
      <c r="A31" s="1">
        <v>30</v>
      </c>
      <c r="B31" s="1" t="s">
        <v>101</v>
      </c>
      <c r="C31" s="3" t="s">
        <v>102</v>
      </c>
      <c r="D31" s="3" t="s">
        <v>90</v>
      </c>
      <c r="E31" s="1" t="s">
        <v>91</v>
      </c>
      <c r="F31" s="3" t="s">
        <v>92</v>
      </c>
      <c r="G31" s="20">
        <v>2526.41</v>
      </c>
      <c r="H31" s="20">
        <v>151.59</v>
      </c>
      <c r="I31" s="20">
        <v>2678</v>
      </c>
      <c r="J31" s="20">
        <f t="shared" si="0"/>
        <v>0</v>
      </c>
      <c r="K31" s="3" t="s">
        <v>93</v>
      </c>
      <c r="L31" s="1">
        <v>2678</v>
      </c>
      <c r="M31" s="18">
        <f t="shared" si="1"/>
        <v>0</v>
      </c>
      <c r="N31" s="1" t="s">
        <v>94</v>
      </c>
    </row>
    <row r="32" spans="1:14" ht="20.25" customHeight="1" x14ac:dyDescent="0.25">
      <c r="A32" s="1">
        <v>31</v>
      </c>
      <c r="B32" s="1" t="s">
        <v>103</v>
      </c>
      <c r="C32" s="3" t="s">
        <v>104</v>
      </c>
      <c r="D32" s="3" t="s">
        <v>90</v>
      </c>
      <c r="E32" s="1" t="s">
        <v>91</v>
      </c>
      <c r="F32" s="3" t="s">
        <v>92</v>
      </c>
      <c r="G32" s="20">
        <v>2526.41</v>
      </c>
      <c r="H32" s="20">
        <v>151.59</v>
      </c>
      <c r="I32" s="20">
        <v>2678</v>
      </c>
      <c r="J32" s="20">
        <f t="shared" si="0"/>
        <v>0</v>
      </c>
      <c r="K32" s="3" t="s">
        <v>93</v>
      </c>
      <c r="L32" s="1">
        <v>2678</v>
      </c>
      <c r="M32" s="18">
        <f t="shared" si="1"/>
        <v>0</v>
      </c>
      <c r="N32" s="1" t="s">
        <v>94</v>
      </c>
    </row>
    <row r="33" spans="1:14" ht="20.25" customHeight="1" x14ac:dyDescent="0.25">
      <c r="A33" s="1">
        <v>32</v>
      </c>
      <c r="B33" s="1" t="s">
        <v>105</v>
      </c>
      <c r="C33" s="3" t="s">
        <v>106</v>
      </c>
      <c r="D33" s="3" t="s">
        <v>90</v>
      </c>
      <c r="E33" s="1" t="s">
        <v>91</v>
      </c>
      <c r="F33" s="3" t="s">
        <v>92</v>
      </c>
      <c r="G33" s="20">
        <v>2526.41</v>
      </c>
      <c r="H33" s="20">
        <v>151.59</v>
      </c>
      <c r="I33" s="20">
        <v>2678</v>
      </c>
      <c r="J33" s="20">
        <f t="shared" si="0"/>
        <v>0</v>
      </c>
      <c r="K33" s="3" t="s">
        <v>93</v>
      </c>
      <c r="L33" s="1">
        <v>2678</v>
      </c>
      <c r="M33" s="18">
        <f t="shared" si="1"/>
        <v>0</v>
      </c>
      <c r="N33" s="1" t="s">
        <v>94</v>
      </c>
    </row>
    <row r="34" spans="1:14" ht="20.25" customHeight="1" x14ac:dyDescent="0.25">
      <c r="A34" s="1">
        <v>33</v>
      </c>
      <c r="B34" s="1" t="s">
        <v>107</v>
      </c>
      <c r="C34" s="3" t="s">
        <v>108</v>
      </c>
      <c r="D34" s="3" t="s">
        <v>90</v>
      </c>
      <c r="E34" s="1" t="s">
        <v>91</v>
      </c>
      <c r="F34" s="3" t="s">
        <v>92</v>
      </c>
      <c r="G34" s="20">
        <v>3929.25</v>
      </c>
      <c r="H34" s="20">
        <v>235.75</v>
      </c>
      <c r="I34" s="20">
        <v>4165</v>
      </c>
      <c r="J34" s="20">
        <f t="shared" si="0"/>
        <v>0</v>
      </c>
      <c r="K34" s="3" t="s">
        <v>93</v>
      </c>
      <c r="L34" s="1">
        <v>4165</v>
      </c>
      <c r="M34" s="18">
        <f t="shared" si="1"/>
        <v>0</v>
      </c>
      <c r="N34" s="1" t="s">
        <v>94</v>
      </c>
    </row>
    <row r="35" spans="1:14" ht="20.25" customHeight="1" x14ac:dyDescent="0.25">
      <c r="A35" s="1">
        <v>34</v>
      </c>
      <c r="B35" s="1" t="s">
        <v>109</v>
      </c>
      <c r="C35" s="3" t="s">
        <v>110</v>
      </c>
      <c r="D35" s="3" t="s">
        <v>90</v>
      </c>
      <c r="E35" s="1" t="s">
        <v>91</v>
      </c>
      <c r="F35" s="3" t="s">
        <v>92</v>
      </c>
      <c r="G35" s="20">
        <v>2526.41</v>
      </c>
      <c r="H35" s="20">
        <v>151.59</v>
      </c>
      <c r="I35" s="20">
        <v>2678</v>
      </c>
      <c r="J35" s="20">
        <f t="shared" si="0"/>
        <v>0</v>
      </c>
      <c r="K35" s="3" t="s">
        <v>93</v>
      </c>
      <c r="L35" s="1">
        <v>2678</v>
      </c>
      <c r="M35" s="18">
        <f t="shared" si="1"/>
        <v>0</v>
      </c>
      <c r="N35" s="1" t="s">
        <v>94</v>
      </c>
    </row>
    <row r="36" spans="1:14" ht="20.25" customHeight="1" x14ac:dyDescent="0.25">
      <c r="A36" s="1">
        <v>35</v>
      </c>
      <c r="B36" s="1" t="s">
        <v>111</v>
      </c>
      <c r="C36" s="3" t="s">
        <v>112</v>
      </c>
      <c r="D36" s="3" t="s">
        <v>90</v>
      </c>
      <c r="E36" s="1" t="s">
        <v>91</v>
      </c>
      <c r="F36" s="3" t="s">
        <v>92</v>
      </c>
      <c r="G36" s="20">
        <v>2526.41</v>
      </c>
      <c r="H36" s="20">
        <v>151.59</v>
      </c>
      <c r="I36" s="20">
        <v>2678</v>
      </c>
      <c r="J36" s="20">
        <f t="shared" si="0"/>
        <v>0</v>
      </c>
      <c r="K36" s="3" t="s">
        <v>93</v>
      </c>
      <c r="L36" s="1">
        <v>2678</v>
      </c>
      <c r="M36" s="18">
        <f t="shared" si="1"/>
        <v>0</v>
      </c>
      <c r="N36" s="1" t="s">
        <v>94</v>
      </c>
    </row>
    <row r="37" spans="1:14" ht="20.25" customHeight="1" x14ac:dyDescent="0.25">
      <c r="A37" s="1">
        <v>36</v>
      </c>
      <c r="B37" s="1" t="s">
        <v>113</v>
      </c>
      <c r="C37" s="3" t="s">
        <v>114</v>
      </c>
      <c r="D37" s="3" t="s">
        <v>90</v>
      </c>
      <c r="E37" s="1" t="s">
        <v>91</v>
      </c>
      <c r="F37" s="3" t="s">
        <v>92</v>
      </c>
      <c r="G37" s="20">
        <v>2526.41</v>
      </c>
      <c r="H37" s="20">
        <v>151.59</v>
      </c>
      <c r="I37" s="20">
        <v>2678</v>
      </c>
      <c r="J37" s="20">
        <f t="shared" si="0"/>
        <v>0</v>
      </c>
      <c r="K37" s="3" t="s">
        <v>93</v>
      </c>
      <c r="L37" s="1">
        <v>2678</v>
      </c>
      <c r="M37" s="18">
        <f t="shared" si="1"/>
        <v>0</v>
      </c>
      <c r="N37" s="1" t="s">
        <v>94</v>
      </c>
    </row>
    <row r="38" spans="1:14" ht="20.25" customHeight="1" x14ac:dyDescent="0.25">
      <c r="A38" s="1">
        <v>37</v>
      </c>
      <c r="B38" s="1" t="s">
        <v>115</v>
      </c>
      <c r="C38" s="3" t="s">
        <v>116</v>
      </c>
      <c r="D38" s="3" t="s">
        <v>90</v>
      </c>
      <c r="E38" s="1" t="s">
        <v>91</v>
      </c>
      <c r="F38" s="3" t="s">
        <v>92</v>
      </c>
      <c r="G38" s="20">
        <v>2526.42</v>
      </c>
      <c r="H38" s="20">
        <v>151.58000000000001</v>
      </c>
      <c r="I38" s="20">
        <v>2678</v>
      </c>
      <c r="J38" s="20">
        <f t="shared" si="0"/>
        <v>0</v>
      </c>
      <c r="K38" s="3" t="s">
        <v>93</v>
      </c>
      <c r="L38" s="1">
        <v>2678</v>
      </c>
      <c r="M38" s="18">
        <f t="shared" si="1"/>
        <v>0</v>
      </c>
      <c r="N38" s="1" t="s">
        <v>94</v>
      </c>
    </row>
    <row r="39" spans="1:14" ht="20.25" customHeight="1" x14ac:dyDescent="0.25">
      <c r="A39" s="1">
        <v>38</v>
      </c>
      <c r="B39" s="1" t="s">
        <v>117</v>
      </c>
      <c r="C39" s="3" t="s">
        <v>118</v>
      </c>
      <c r="D39" s="3" t="s">
        <v>90</v>
      </c>
      <c r="E39" s="1" t="s">
        <v>91</v>
      </c>
      <c r="F39" s="3" t="s">
        <v>92</v>
      </c>
      <c r="G39" s="20">
        <v>2526.42</v>
      </c>
      <c r="H39" s="20">
        <v>151.58000000000001</v>
      </c>
      <c r="I39" s="20">
        <v>2678</v>
      </c>
      <c r="J39" s="20">
        <f t="shared" si="0"/>
        <v>0</v>
      </c>
      <c r="K39" s="3" t="s">
        <v>93</v>
      </c>
      <c r="L39" s="1">
        <v>2678</v>
      </c>
      <c r="M39" s="18">
        <f t="shared" si="1"/>
        <v>0</v>
      </c>
      <c r="N39" s="1" t="s">
        <v>94</v>
      </c>
    </row>
    <row r="40" spans="1:14" ht="20.25" customHeight="1" x14ac:dyDescent="0.25">
      <c r="A40" s="1">
        <v>39</v>
      </c>
      <c r="B40" s="1" t="s">
        <v>119</v>
      </c>
      <c r="C40" s="3" t="s">
        <v>120</v>
      </c>
      <c r="D40" s="3" t="s">
        <v>90</v>
      </c>
      <c r="E40" s="1" t="s">
        <v>91</v>
      </c>
      <c r="F40" s="3" t="s">
        <v>92</v>
      </c>
      <c r="G40" s="20">
        <v>2526.42</v>
      </c>
      <c r="H40" s="20">
        <v>151.58000000000001</v>
      </c>
      <c r="I40" s="20">
        <v>2678</v>
      </c>
      <c r="J40" s="20">
        <f t="shared" si="0"/>
        <v>0</v>
      </c>
      <c r="K40" s="3" t="s">
        <v>93</v>
      </c>
      <c r="L40" s="1">
        <v>2678</v>
      </c>
      <c r="M40" s="18">
        <f t="shared" si="1"/>
        <v>0</v>
      </c>
      <c r="N40" s="1" t="s">
        <v>94</v>
      </c>
    </row>
    <row r="41" spans="1:14" ht="20.25" customHeight="1" x14ac:dyDescent="0.25">
      <c r="A41" s="1">
        <v>40</v>
      </c>
      <c r="B41" s="1" t="s">
        <v>121</v>
      </c>
      <c r="C41" s="3" t="s">
        <v>122</v>
      </c>
      <c r="D41" s="3" t="s">
        <v>90</v>
      </c>
      <c r="E41" s="1" t="s">
        <v>91</v>
      </c>
      <c r="F41" s="3" t="s">
        <v>92</v>
      </c>
      <c r="G41" s="20">
        <v>2526.42</v>
      </c>
      <c r="H41" s="20">
        <v>151.58000000000001</v>
      </c>
      <c r="I41" s="20">
        <v>2678</v>
      </c>
      <c r="J41" s="20">
        <f t="shared" si="0"/>
        <v>0</v>
      </c>
      <c r="K41" s="3" t="s">
        <v>93</v>
      </c>
      <c r="L41" s="1">
        <v>2678</v>
      </c>
      <c r="M41" s="18">
        <f t="shared" si="1"/>
        <v>0</v>
      </c>
      <c r="N41" s="1" t="s">
        <v>94</v>
      </c>
    </row>
    <row r="42" spans="1:14" ht="20.25" customHeight="1" x14ac:dyDescent="0.25">
      <c r="A42" s="1">
        <v>41</v>
      </c>
      <c r="B42" s="1" t="s">
        <v>123</v>
      </c>
      <c r="C42" s="3" t="s">
        <v>124</v>
      </c>
      <c r="D42" s="3" t="s">
        <v>90</v>
      </c>
      <c r="E42" s="1" t="s">
        <v>91</v>
      </c>
      <c r="F42" s="3" t="s">
        <v>92</v>
      </c>
      <c r="G42" s="20">
        <v>2526.42</v>
      </c>
      <c r="H42" s="20">
        <v>151.58000000000001</v>
      </c>
      <c r="I42" s="20">
        <v>2678</v>
      </c>
      <c r="J42" s="20">
        <f t="shared" si="0"/>
        <v>0</v>
      </c>
      <c r="K42" s="3" t="s">
        <v>93</v>
      </c>
      <c r="L42" s="1">
        <v>2678</v>
      </c>
      <c r="M42" s="18">
        <f t="shared" si="1"/>
        <v>0</v>
      </c>
      <c r="N42" s="1" t="s">
        <v>94</v>
      </c>
    </row>
    <row r="43" spans="1:14" ht="20.25" customHeight="1" x14ac:dyDescent="0.25">
      <c r="A43" s="1">
        <v>42</v>
      </c>
      <c r="B43" s="1" t="s">
        <v>125</v>
      </c>
      <c r="C43" s="3" t="s">
        <v>126</v>
      </c>
      <c r="D43" s="3" t="s">
        <v>90</v>
      </c>
      <c r="E43" s="1" t="s">
        <v>91</v>
      </c>
      <c r="F43" s="3" t="s">
        <v>92</v>
      </c>
      <c r="G43" s="20">
        <v>2526.42</v>
      </c>
      <c r="H43" s="20">
        <v>151.58000000000001</v>
      </c>
      <c r="I43" s="20">
        <v>2678</v>
      </c>
      <c r="J43" s="20">
        <f t="shared" si="0"/>
        <v>0</v>
      </c>
      <c r="K43" s="3" t="s">
        <v>93</v>
      </c>
      <c r="L43" s="1">
        <v>2678</v>
      </c>
      <c r="M43" s="18">
        <f t="shared" si="1"/>
        <v>0</v>
      </c>
      <c r="N43" s="1" t="s">
        <v>94</v>
      </c>
    </row>
    <row r="44" spans="1:14" ht="20.25" customHeight="1" x14ac:dyDescent="0.25">
      <c r="A44" s="1">
        <v>43</v>
      </c>
      <c r="B44" s="1" t="s">
        <v>127</v>
      </c>
      <c r="C44" s="3" t="s">
        <v>128</v>
      </c>
      <c r="D44" s="3" t="s">
        <v>90</v>
      </c>
      <c r="E44" s="1" t="s">
        <v>91</v>
      </c>
      <c r="F44" s="3" t="s">
        <v>92</v>
      </c>
      <c r="G44" s="20">
        <v>5294.34</v>
      </c>
      <c r="H44" s="20">
        <v>317.66000000000003</v>
      </c>
      <c r="I44" s="20">
        <v>5612</v>
      </c>
      <c r="J44" s="20">
        <f t="shared" si="0"/>
        <v>0</v>
      </c>
      <c r="K44" s="3" t="s">
        <v>93</v>
      </c>
      <c r="L44" s="1">
        <v>5612</v>
      </c>
      <c r="M44" s="18">
        <f t="shared" si="1"/>
        <v>0</v>
      </c>
      <c r="N44" s="1" t="s">
        <v>94</v>
      </c>
    </row>
    <row r="45" spans="1:14" ht="20.25" customHeight="1" x14ac:dyDescent="0.25">
      <c r="A45" s="1">
        <v>44</v>
      </c>
      <c r="B45" s="1" t="s">
        <v>129</v>
      </c>
      <c r="C45" s="3" t="s">
        <v>130</v>
      </c>
      <c r="D45" s="3" t="s">
        <v>90</v>
      </c>
      <c r="E45" s="1" t="s">
        <v>91</v>
      </c>
      <c r="F45" s="3" t="s">
        <v>92</v>
      </c>
      <c r="G45" s="20">
        <v>2526.42</v>
      </c>
      <c r="H45" s="20">
        <v>151.58000000000001</v>
      </c>
      <c r="I45" s="20">
        <v>2678</v>
      </c>
      <c r="J45" s="20">
        <f t="shared" si="0"/>
        <v>0</v>
      </c>
      <c r="K45" s="3" t="s">
        <v>93</v>
      </c>
      <c r="L45" s="1">
        <v>2678</v>
      </c>
      <c r="M45" s="18">
        <f t="shared" si="1"/>
        <v>0</v>
      </c>
      <c r="N45" s="1" t="s">
        <v>94</v>
      </c>
    </row>
    <row r="46" spans="1:14" ht="20.25" customHeight="1" x14ac:dyDescent="0.25">
      <c r="A46" s="1">
        <v>45</v>
      </c>
      <c r="B46" s="1" t="s">
        <v>131</v>
      </c>
      <c r="C46" s="3" t="s">
        <v>132</v>
      </c>
      <c r="D46" s="3" t="s">
        <v>90</v>
      </c>
      <c r="E46" s="1" t="s">
        <v>91</v>
      </c>
      <c r="F46" s="3" t="s">
        <v>92</v>
      </c>
      <c r="G46" s="20">
        <v>2526.42</v>
      </c>
      <c r="H46" s="20">
        <v>151.58000000000001</v>
      </c>
      <c r="I46" s="20">
        <v>2678</v>
      </c>
      <c r="J46" s="20">
        <f t="shared" si="0"/>
        <v>0</v>
      </c>
      <c r="K46" s="3" t="s">
        <v>93</v>
      </c>
      <c r="L46" s="1">
        <v>2678</v>
      </c>
      <c r="M46" s="18">
        <f t="shared" si="1"/>
        <v>0</v>
      </c>
      <c r="N46" s="1" t="s">
        <v>94</v>
      </c>
    </row>
    <row r="47" spans="1:14" ht="20.25" customHeight="1" x14ac:dyDescent="0.25">
      <c r="A47" s="1">
        <v>46</v>
      </c>
      <c r="B47" s="1" t="s">
        <v>136</v>
      </c>
      <c r="C47" s="3" t="s">
        <v>137</v>
      </c>
      <c r="D47" s="3" t="s">
        <v>133</v>
      </c>
      <c r="E47" s="1" t="s">
        <v>138</v>
      </c>
      <c r="F47" s="3" t="s">
        <v>139</v>
      </c>
      <c r="G47" s="20">
        <v>60334</v>
      </c>
      <c r="H47" s="20">
        <v>3620.04</v>
      </c>
      <c r="I47" s="20">
        <v>63954.04</v>
      </c>
      <c r="J47" s="20">
        <f t="shared" si="0"/>
        <v>0</v>
      </c>
      <c r="K47" s="3" t="s">
        <v>140</v>
      </c>
      <c r="L47" s="1">
        <v>63954.04</v>
      </c>
      <c r="M47" s="18">
        <f t="shared" si="1"/>
        <v>0</v>
      </c>
      <c r="N47" s="1" t="s">
        <v>141</v>
      </c>
    </row>
    <row r="48" spans="1:14" ht="20.25" customHeight="1" x14ac:dyDescent="0.25">
      <c r="A48" s="1">
        <v>47</v>
      </c>
      <c r="B48" s="1" t="s">
        <v>142</v>
      </c>
      <c r="C48" s="3" t="s">
        <v>143</v>
      </c>
      <c r="D48" s="3" t="s">
        <v>133</v>
      </c>
      <c r="E48" s="1" t="s">
        <v>138</v>
      </c>
      <c r="F48" s="3" t="s">
        <v>144</v>
      </c>
      <c r="G48" s="20">
        <v>38500</v>
      </c>
      <c r="H48" s="20">
        <v>2310</v>
      </c>
      <c r="I48" s="20">
        <v>40810</v>
      </c>
      <c r="J48" s="20">
        <f t="shared" si="0"/>
        <v>0</v>
      </c>
      <c r="K48" s="3" t="s">
        <v>145</v>
      </c>
      <c r="L48" s="1">
        <v>40810</v>
      </c>
      <c r="M48" s="18">
        <f t="shared" si="1"/>
        <v>0</v>
      </c>
      <c r="N48" s="1" t="s">
        <v>146</v>
      </c>
    </row>
    <row r="49" spans="1:14" ht="20.25" customHeight="1" x14ac:dyDescent="0.25">
      <c r="A49" s="1">
        <v>48</v>
      </c>
      <c r="B49" s="1" t="s">
        <v>147</v>
      </c>
      <c r="C49" s="3" t="s">
        <v>148</v>
      </c>
      <c r="D49" s="3" t="s">
        <v>133</v>
      </c>
      <c r="E49" s="1" t="s">
        <v>149</v>
      </c>
      <c r="F49" s="3" t="s">
        <v>150</v>
      </c>
      <c r="G49" s="20">
        <v>22600</v>
      </c>
      <c r="H49" s="20">
        <v>1356</v>
      </c>
      <c r="I49" s="20">
        <v>23956</v>
      </c>
      <c r="J49" s="20">
        <f t="shared" si="0"/>
        <v>0</v>
      </c>
      <c r="K49" s="3" t="s">
        <v>145</v>
      </c>
      <c r="L49" s="1">
        <v>23956</v>
      </c>
      <c r="M49" s="18">
        <f t="shared" si="1"/>
        <v>0</v>
      </c>
      <c r="N49" s="1" t="s">
        <v>146</v>
      </c>
    </row>
    <row r="50" spans="1:14" ht="20.25" customHeight="1" x14ac:dyDescent="0.25">
      <c r="A50" s="1">
        <v>49</v>
      </c>
      <c r="B50" s="1" t="s">
        <v>151</v>
      </c>
      <c r="C50" s="3" t="s">
        <v>152</v>
      </c>
      <c r="D50" s="3" t="s">
        <v>39</v>
      </c>
      <c r="E50" s="1" t="s">
        <v>149</v>
      </c>
      <c r="F50" s="3" t="s">
        <v>153</v>
      </c>
      <c r="G50" s="20">
        <v>48100</v>
      </c>
      <c r="H50" s="20">
        <v>2886</v>
      </c>
      <c r="I50" s="20">
        <v>50986</v>
      </c>
      <c r="J50" s="20">
        <f t="shared" si="0"/>
        <v>0</v>
      </c>
      <c r="K50" s="3" t="s">
        <v>145</v>
      </c>
      <c r="L50" s="1">
        <v>50986</v>
      </c>
      <c r="M50" s="18">
        <f t="shared" si="1"/>
        <v>0</v>
      </c>
      <c r="N50" s="1" t="s">
        <v>146</v>
      </c>
    </row>
    <row r="51" spans="1:14" ht="20.25" customHeight="1" x14ac:dyDescent="0.25">
      <c r="A51" s="1">
        <v>50</v>
      </c>
      <c r="B51" s="1" t="s">
        <v>154</v>
      </c>
      <c r="C51" s="3" t="s">
        <v>155</v>
      </c>
      <c r="D51" s="3" t="s">
        <v>39</v>
      </c>
      <c r="E51" s="1" t="s">
        <v>149</v>
      </c>
      <c r="F51" s="3" t="s">
        <v>156</v>
      </c>
      <c r="G51" s="20">
        <v>102116</v>
      </c>
      <c r="H51" s="20">
        <v>6126.96</v>
      </c>
      <c r="I51" s="20">
        <v>108242.96</v>
      </c>
      <c r="J51" s="20">
        <f t="shared" si="0"/>
        <v>0</v>
      </c>
      <c r="K51" s="3" t="s">
        <v>145</v>
      </c>
      <c r="L51" s="1">
        <v>108242.96</v>
      </c>
      <c r="M51" s="18">
        <f t="shared" si="1"/>
        <v>0</v>
      </c>
      <c r="N51" s="1" t="s">
        <v>146</v>
      </c>
    </row>
    <row r="52" spans="1:14" ht="20.25" customHeight="1" x14ac:dyDescent="0.25">
      <c r="A52" s="1">
        <v>51</v>
      </c>
      <c r="B52" s="1"/>
      <c r="C52" s="3" t="s">
        <v>157</v>
      </c>
      <c r="D52" s="3" t="s">
        <v>90</v>
      </c>
      <c r="E52" s="1" t="s">
        <v>158</v>
      </c>
      <c r="F52" s="3" t="s">
        <v>159</v>
      </c>
      <c r="G52" s="20"/>
      <c r="H52" s="20"/>
      <c r="I52" s="20"/>
      <c r="J52" s="20">
        <f t="shared" si="0"/>
        <v>0</v>
      </c>
      <c r="K52" s="3"/>
      <c r="L52" s="1"/>
      <c r="M52" s="18">
        <f t="shared" si="1"/>
        <v>0</v>
      </c>
      <c r="N52" s="1" t="s">
        <v>160</v>
      </c>
    </row>
    <row r="53" spans="1:14" ht="20.25" customHeight="1" x14ac:dyDescent="0.25">
      <c r="A53" s="1">
        <v>52</v>
      </c>
      <c r="B53" s="1"/>
      <c r="C53" s="3" t="s">
        <v>161</v>
      </c>
      <c r="D53" s="3" t="s">
        <v>90</v>
      </c>
      <c r="E53" s="1" t="s">
        <v>158</v>
      </c>
      <c r="F53" s="3" t="s">
        <v>159</v>
      </c>
      <c r="G53" s="20"/>
      <c r="H53" s="20"/>
      <c r="I53" s="20"/>
      <c r="J53" s="20">
        <f t="shared" si="0"/>
        <v>0</v>
      </c>
      <c r="K53" s="3"/>
      <c r="L53" s="1"/>
      <c r="M53" s="18">
        <f t="shared" si="1"/>
        <v>0</v>
      </c>
      <c r="N53" s="1" t="s">
        <v>160</v>
      </c>
    </row>
    <row r="54" spans="1:14" ht="20.25" customHeight="1" x14ac:dyDescent="0.25">
      <c r="A54" s="1">
        <v>53</v>
      </c>
      <c r="B54" s="1"/>
      <c r="C54" s="3" t="s">
        <v>162</v>
      </c>
      <c r="D54" s="3" t="s">
        <v>90</v>
      </c>
      <c r="E54" s="1" t="s">
        <v>158</v>
      </c>
      <c r="F54" s="3" t="s">
        <v>159</v>
      </c>
      <c r="G54" s="20"/>
      <c r="H54" s="20"/>
      <c r="I54" s="20"/>
      <c r="J54" s="20">
        <f t="shared" si="0"/>
        <v>0</v>
      </c>
      <c r="K54" s="3"/>
      <c r="L54" s="1"/>
      <c r="M54" s="18">
        <f t="shared" si="1"/>
        <v>0</v>
      </c>
      <c r="N54" s="1" t="s">
        <v>160</v>
      </c>
    </row>
    <row r="55" spans="1:14" ht="20.25" customHeight="1" x14ac:dyDescent="0.25">
      <c r="A55" s="1">
        <v>54</v>
      </c>
      <c r="B55" s="1"/>
      <c r="C55" s="3" t="s">
        <v>163</v>
      </c>
      <c r="D55" s="3" t="s">
        <v>90</v>
      </c>
      <c r="E55" s="1" t="s">
        <v>158</v>
      </c>
      <c r="F55" s="3" t="s">
        <v>159</v>
      </c>
      <c r="G55" s="20"/>
      <c r="H55" s="20"/>
      <c r="I55" s="20"/>
      <c r="J55" s="20">
        <f t="shared" si="0"/>
        <v>0</v>
      </c>
      <c r="K55" s="3"/>
      <c r="L55" s="1"/>
      <c r="M55" s="18">
        <f t="shared" si="1"/>
        <v>0</v>
      </c>
      <c r="N55" s="1" t="s">
        <v>160</v>
      </c>
    </row>
    <row r="56" spans="1:14" ht="20.25" customHeight="1" x14ac:dyDescent="0.25">
      <c r="A56" s="1">
        <v>55</v>
      </c>
      <c r="B56" s="1"/>
      <c r="C56" s="3" t="s">
        <v>164</v>
      </c>
      <c r="D56" s="3" t="s">
        <v>90</v>
      </c>
      <c r="E56" s="1" t="s">
        <v>158</v>
      </c>
      <c r="F56" s="3" t="s">
        <v>159</v>
      </c>
      <c r="G56" s="20"/>
      <c r="H56" s="20"/>
      <c r="I56" s="20"/>
      <c r="J56" s="20">
        <f t="shared" si="0"/>
        <v>0</v>
      </c>
      <c r="K56" s="3"/>
      <c r="L56" s="1"/>
      <c r="M56" s="18">
        <f t="shared" si="1"/>
        <v>0</v>
      </c>
      <c r="N56" s="1" t="s">
        <v>160</v>
      </c>
    </row>
    <row r="57" spans="1:14" ht="20.25" customHeight="1" x14ac:dyDescent="0.25">
      <c r="A57" s="1">
        <v>56</v>
      </c>
      <c r="B57" s="1" t="s">
        <v>165</v>
      </c>
      <c r="C57" s="3" t="s">
        <v>157</v>
      </c>
      <c r="D57" s="3" t="s">
        <v>90</v>
      </c>
      <c r="E57" s="1" t="s">
        <v>166</v>
      </c>
      <c r="F57" s="3" t="s">
        <v>167</v>
      </c>
      <c r="G57" s="20">
        <v>15919.81</v>
      </c>
      <c r="H57" s="20">
        <v>955.19</v>
      </c>
      <c r="I57" s="20">
        <v>16875</v>
      </c>
      <c r="J57" s="20">
        <f t="shared" si="0"/>
        <v>0</v>
      </c>
      <c r="K57" s="3" t="s">
        <v>902</v>
      </c>
      <c r="L57" s="1">
        <v>16875</v>
      </c>
      <c r="M57" s="18">
        <f t="shared" si="1"/>
        <v>0</v>
      </c>
      <c r="N57" s="1" t="s">
        <v>168</v>
      </c>
    </row>
    <row r="58" spans="1:14" ht="20.25" customHeight="1" x14ac:dyDescent="0.25">
      <c r="A58" s="1">
        <v>57</v>
      </c>
      <c r="B58" s="1" t="s">
        <v>169</v>
      </c>
      <c r="C58" s="3" t="s">
        <v>161</v>
      </c>
      <c r="D58" s="3" t="s">
        <v>90</v>
      </c>
      <c r="E58" s="1" t="s">
        <v>166</v>
      </c>
      <c r="F58" s="3" t="s">
        <v>167</v>
      </c>
      <c r="G58" s="20">
        <v>24065.09</v>
      </c>
      <c r="H58" s="20">
        <v>1443.91</v>
      </c>
      <c r="I58" s="20">
        <v>25509</v>
      </c>
      <c r="J58" s="20">
        <f t="shared" si="0"/>
        <v>0</v>
      </c>
      <c r="K58" s="3" t="s">
        <v>902</v>
      </c>
      <c r="L58" s="1">
        <v>25509</v>
      </c>
      <c r="M58" s="18">
        <f t="shared" si="1"/>
        <v>0</v>
      </c>
      <c r="N58" s="1" t="s">
        <v>168</v>
      </c>
    </row>
    <row r="59" spans="1:14" ht="20.25" customHeight="1" x14ac:dyDescent="0.25">
      <c r="A59" s="1">
        <v>58</v>
      </c>
      <c r="B59" s="1" t="s">
        <v>170</v>
      </c>
      <c r="C59" s="3" t="s">
        <v>162</v>
      </c>
      <c r="D59" s="3" t="s">
        <v>90</v>
      </c>
      <c r="E59" s="1" t="s">
        <v>166</v>
      </c>
      <c r="F59" s="3" t="s">
        <v>167</v>
      </c>
      <c r="G59" s="20">
        <v>9045.2800000000007</v>
      </c>
      <c r="H59" s="20">
        <v>542.72</v>
      </c>
      <c r="I59" s="20">
        <v>9588</v>
      </c>
      <c r="J59" s="20">
        <f t="shared" si="0"/>
        <v>0</v>
      </c>
      <c r="K59" s="3" t="s">
        <v>902</v>
      </c>
      <c r="L59" s="1">
        <v>9588</v>
      </c>
      <c r="M59" s="18">
        <f t="shared" si="1"/>
        <v>0</v>
      </c>
      <c r="N59" s="1" t="s">
        <v>168</v>
      </c>
    </row>
    <row r="60" spans="1:14" ht="20.25" customHeight="1" x14ac:dyDescent="0.25">
      <c r="A60" s="1">
        <v>59</v>
      </c>
      <c r="B60" s="1" t="s">
        <v>171</v>
      </c>
      <c r="C60" s="3" t="s">
        <v>163</v>
      </c>
      <c r="D60" s="3" t="s">
        <v>90</v>
      </c>
      <c r="E60" s="1" t="s">
        <v>166</v>
      </c>
      <c r="F60" s="3" t="s">
        <v>167</v>
      </c>
      <c r="G60" s="20">
        <v>13161.32</v>
      </c>
      <c r="H60" s="20">
        <v>789.68</v>
      </c>
      <c r="I60" s="20">
        <v>13951</v>
      </c>
      <c r="J60" s="20">
        <f t="shared" si="0"/>
        <v>0</v>
      </c>
      <c r="K60" s="3" t="s">
        <v>902</v>
      </c>
      <c r="L60" s="1">
        <v>13951</v>
      </c>
      <c r="M60" s="18">
        <f t="shared" si="1"/>
        <v>0</v>
      </c>
      <c r="N60" s="1" t="s">
        <v>168</v>
      </c>
    </row>
    <row r="61" spans="1:14" ht="20.25" customHeight="1" x14ac:dyDescent="0.25">
      <c r="A61" s="1">
        <v>60</v>
      </c>
      <c r="B61" s="1" t="s">
        <v>172</v>
      </c>
      <c r="C61" s="3" t="s">
        <v>164</v>
      </c>
      <c r="D61" s="3" t="s">
        <v>90</v>
      </c>
      <c r="E61" s="1" t="s">
        <v>166</v>
      </c>
      <c r="F61" s="3" t="s">
        <v>167</v>
      </c>
      <c r="G61" s="20">
        <v>31432.080000000002</v>
      </c>
      <c r="H61" s="20">
        <v>1885.92</v>
      </c>
      <c r="I61" s="20">
        <v>33318</v>
      </c>
      <c r="J61" s="20">
        <f t="shared" si="0"/>
        <v>0</v>
      </c>
      <c r="K61" s="3" t="s">
        <v>902</v>
      </c>
      <c r="L61" s="1">
        <v>33318</v>
      </c>
      <c r="M61" s="18">
        <f t="shared" si="1"/>
        <v>0</v>
      </c>
      <c r="N61" s="1" t="s">
        <v>168</v>
      </c>
    </row>
    <row r="62" spans="1:14" ht="20.25" customHeight="1" x14ac:dyDescent="0.25">
      <c r="A62" s="1">
        <v>61</v>
      </c>
      <c r="B62" s="1" t="s">
        <v>173</v>
      </c>
      <c r="C62" s="3" t="s">
        <v>174</v>
      </c>
      <c r="D62" s="3" t="s">
        <v>1318</v>
      </c>
      <c r="E62" s="1" t="s">
        <v>176</v>
      </c>
      <c r="F62" s="3" t="s">
        <v>177</v>
      </c>
      <c r="G62" s="20">
        <v>26182.639999999999</v>
      </c>
      <c r="H62" s="20">
        <v>1570.96</v>
      </c>
      <c r="I62" s="20">
        <v>27753.599999999999</v>
      </c>
      <c r="J62" s="20">
        <f t="shared" si="0"/>
        <v>0</v>
      </c>
      <c r="K62" s="3" t="s">
        <v>178</v>
      </c>
      <c r="L62" s="1">
        <v>27753.599999999999</v>
      </c>
      <c r="M62" s="18">
        <f t="shared" si="1"/>
        <v>0</v>
      </c>
      <c r="N62" s="1" t="s">
        <v>179</v>
      </c>
    </row>
    <row r="63" spans="1:14" ht="35.25" customHeight="1" x14ac:dyDescent="0.25">
      <c r="A63" s="1">
        <v>62</v>
      </c>
      <c r="B63" s="1"/>
      <c r="C63" s="3" t="s">
        <v>180</v>
      </c>
      <c r="D63" s="3" t="s">
        <v>175</v>
      </c>
      <c r="E63" s="1" t="s">
        <v>176</v>
      </c>
      <c r="F63" s="3" t="s">
        <v>177</v>
      </c>
      <c r="G63" s="20">
        <v>106301.89</v>
      </c>
      <c r="H63" s="20">
        <v>6378.11</v>
      </c>
      <c r="I63" s="20">
        <v>112680</v>
      </c>
      <c r="J63" s="20">
        <f t="shared" si="0"/>
        <v>0</v>
      </c>
      <c r="K63" s="60" t="s">
        <v>1213</v>
      </c>
      <c r="L63" s="1">
        <f>SUM(112026+654)</f>
        <v>112680</v>
      </c>
      <c r="M63" s="18">
        <f t="shared" si="1"/>
        <v>0</v>
      </c>
      <c r="N63" s="18" t="s">
        <v>1053</v>
      </c>
    </row>
    <row r="64" spans="1:14" ht="20.25" customHeight="1" x14ac:dyDescent="0.25">
      <c r="A64" s="1">
        <v>63</v>
      </c>
      <c r="B64" s="1" t="s">
        <v>181</v>
      </c>
      <c r="C64" s="3" t="s">
        <v>182</v>
      </c>
      <c r="D64" s="3" t="s">
        <v>175</v>
      </c>
      <c r="E64" s="1" t="s">
        <v>176</v>
      </c>
      <c r="F64" s="3" t="s">
        <v>177</v>
      </c>
      <c r="G64" s="20">
        <v>26270.1</v>
      </c>
      <c r="H64" s="20">
        <v>1576.21</v>
      </c>
      <c r="I64" s="20">
        <v>27846.31</v>
      </c>
      <c r="J64" s="20">
        <f t="shared" si="0"/>
        <v>-3.637978807091713E-12</v>
      </c>
      <c r="K64" s="3" t="s">
        <v>178</v>
      </c>
      <c r="L64" s="1">
        <v>27846.31</v>
      </c>
      <c r="M64" s="18">
        <f t="shared" si="1"/>
        <v>0</v>
      </c>
      <c r="N64" s="1" t="s">
        <v>179</v>
      </c>
    </row>
    <row r="65" spans="1:14" ht="20.25" customHeight="1" x14ac:dyDescent="0.25">
      <c r="A65" s="1">
        <v>64</v>
      </c>
      <c r="B65" s="66" t="s">
        <v>183</v>
      </c>
      <c r="C65" s="113" t="s">
        <v>184</v>
      </c>
      <c r="D65" s="113" t="s">
        <v>1330</v>
      </c>
      <c r="E65" s="66" t="s">
        <v>186</v>
      </c>
      <c r="F65" s="113" t="s">
        <v>187</v>
      </c>
      <c r="G65" s="67">
        <v>67027</v>
      </c>
      <c r="H65" s="67">
        <v>4021.62</v>
      </c>
      <c r="I65" s="67"/>
      <c r="J65" s="20">
        <f t="shared" si="0"/>
        <v>71048.62</v>
      </c>
      <c r="K65" s="113"/>
      <c r="L65" s="66"/>
      <c r="M65" s="66">
        <f t="shared" si="1"/>
        <v>0</v>
      </c>
      <c r="N65" s="66" t="s">
        <v>188</v>
      </c>
    </row>
    <row r="66" spans="1:14" ht="20.25" customHeight="1" x14ac:dyDescent="0.25">
      <c r="A66" s="1">
        <v>65</v>
      </c>
      <c r="B66" s="1" t="s">
        <v>189</v>
      </c>
      <c r="C66" s="3" t="s">
        <v>190</v>
      </c>
      <c r="D66" s="3" t="s">
        <v>12</v>
      </c>
      <c r="E66" s="1" t="s">
        <v>191</v>
      </c>
      <c r="F66" s="3" t="s">
        <v>192</v>
      </c>
      <c r="G66" s="20">
        <v>3962.26</v>
      </c>
      <c r="H66" s="20">
        <v>237.74</v>
      </c>
      <c r="I66" s="20">
        <v>4200</v>
      </c>
      <c r="J66" s="20">
        <f t="shared" si="0"/>
        <v>0</v>
      </c>
      <c r="K66" s="3" t="s">
        <v>47</v>
      </c>
      <c r="L66" s="1">
        <v>4200</v>
      </c>
      <c r="M66" s="18">
        <f t="shared" si="1"/>
        <v>0</v>
      </c>
      <c r="N66" s="1" t="s">
        <v>193</v>
      </c>
    </row>
    <row r="67" spans="1:14" ht="20.25" customHeight="1" x14ac:dyDescent="0.25">
      <c r="A67" s="1">
        <v>66</v>
      </c>
      <c r="B67" s="1" t="s">
        <v>194</v>
      </c>
      <c r="C67" s="3" t="s">
        <v>195</v>
      </c>
      <c r="D67" s="3" t="s">
        <v>12</v>
      </c>
      <c r="E67" s="1" t="s">
        <v>191</v>
      </c>
      <c r="F67" s="3" t="s">
        <v>192</v>
      </c>
      <c r="G67" s="20">
        <v>30641.51</v>
      </c>
      <c r="H67" s="20">
        <v>1838.49</v>
      </c>
      <c r="I67" s="20">
        <v>32480</v>
      </c>
      <c r="J67" s="20">
        <f t="shared" si="0"/>
        <v>0</v>
      </c>
      <c r="K67" s="3" t="s">
        <v>47</v>
      </c>
      <c r="L67" s="1">
        <v>32480</v>
      </c>
      <c r="M67" s="18">
        <f t="shared" ref="M67:M130" si="3">SUM(I67-L67)</f>
        <v>0</v>
      </c>
      <c r="N67" s="1" t="s">
        <v>196</v>
      </c>
    </row>
    <row r="68" spans="1:14" ht="20.25" customHeight="1" x14ac:dyDescent="0.25">
      <c r="A68" s="1">
        <v>67</v>
      </c>
      <c r="B68" s="1" t="s">
        <v>197</v>
      </c>
      <c r="C68" s="3" t="s">
        <v>198</v>
      </c>
      <c r="D68" s="3" t="s">
        <v>12</v>
      </c>
      <c r="E68" s="1" t="s">
        <v>191</v>
      </c>
      <c r="F68" s="3" t="s">
        <v>192</v>
      </c>
      <c r="G68" s="20">
        <v>27471.7</v>
      </c>
      <c r="H68" s="20">
        <v>1648.3</v>
      </c>
      <c r="I68" s="20">
        <v>29120</v>
      </c>
      <c r="J68" s="20">
        <f t="shared" ref="J68:J131" si="4">SUM(G68+H68-I68)</f>
        <v>0</v>
      </c>
      <c r="K68" s="3" t="s">
        <v>47</v>
      </c>
      <c r="L68" s="1">
        <v>29120</v>
      </c>
      <c r="M68" s="18">
        <f t="shared" si="3"/>
        <v>0</v>
      </c>
      <c r="N68" s="1" t="s">
        <v>199</v>
      </c>
    </row>
    <row r="69" spans="1:14" ht="20.25" customHeight="1" x14ac:dyDescent="0.25">
      <c r="A69" s="1">
        <v>68</v>
      </c>
      <c r="B69" s="1" t="s">
        <v>200</v>
      </c>
      <c r="C69" s="3" t="s">
        <v>201</v>
      </c>
      <c r="D69" s="3" t="s">
        <v>12</v>
      </c>
      <c r="E69" s="1" t="s">
        <v>191</v>
      </c>
      <c r="F69" s="3" t="s">
        <v>192</v>
      </c>
      <c r="G69" s="20">
        <v>7132.08</v>
      </c>
      <c r="H69" s="20">
        <v>427.92</v>
      </c>
      <c r="I69" s="20">
        <v>7560</v>
      </c>
      <c r="J69" s="20">
        <f t="shared" si="4"/>
        <v>0</v>
      </c>
      <c r="K69" s="3" t="s">
        <v>47</v>
      </c>
      <c r="L69" s="1">
        <v>7560</v>
      </c>
      <c r="M69" s="18">
        <f t="shared" si="3"/>
        <v>0</v>
      </c>
      <c r="N69" s="1" t="s">
        <v>202</v>
      </c>
    </row>
    <row r="70" spans="1:14" ht="20.25" customHeight="1" x14ac:dyDescent="0.25">
      <c r="A70" s="1">
        <v>69</v>
      </c>
      <c r="B70" s="1" t="s">
        <v>203</v>
      </c>
      <c r="C70" s="3" t="s">
        <v>204</v>
      </c>
      <c r="D70" s="3" t="s">
        <v>12</v>
      </c>
      <c r="E70" s="1" t="s">
        <v>191</v>
      </c>
      <c r="F70" s="3" t="s">
        <v>192</v>
      </c>
      <c r="G70" s="20">
        <v>3169.81</v>
      </c>
      <c r="H70" s="20">
        <v>190.19</v>
      </c>
      <c r="I70" s="20">
        <v>3360</v>
      </c>
      <c r="J70" s="20">
        <f t="shared" si="4"/>
        <v>0</v>
      </c>
      <c r="K70" s="3" t="s">
        <v>47</v>
      </c>
      <c r="L70" s="1">
        <v>3360</v>
      </c>
      <c r="M70" s="18">
        <f t="shared" si="3"/>
        <v>0</v>
      </c>
      <c r="N70" s="1" t="s">
        <v>205</v>
      </c>
    </row>
    <row r="71" spans="1:14" ht="20.25" customHeight="1" x14ac:dyDescent="0.25">
      <c r="A71" s="1">
        <v>70</v>
      </c>
      <c r="B71" s="1" t="s">
        <v>206</v>
      </c>
      <c r="C71" s="3" t="s">
        <v>207</v>
      </c>
      <c r="D71" s="3" t="s">
        <v>12</v>
      </c>
      <c r="E71" s="1" t="s">
        <v>191</v>
      </c>
      <c r="F71" s="3" t="s">
        <v>208</v>
      </c>
      <c r="G71" s="20">
        <v>32226.42</v>
      </c>
      <c r="H71" s="20">
        <v>1933.58</v>
      </c>
      <c r="I71" s="20">
        <v>34160</v>
      </c>
      <c r="J71" s="20">
        <f t="shared" si="4"/>
        <v>0</v>
      </c>
      <c r="K71" s="3" t="s">
        <v>47</v>
      </c>
      <c r="L71" s="1">
        <v>34160</v>
      </c>
      <c r="M71" s="18">
        <f t="shared" si="3"/>
        <v>0</v>
      </c>
      <c r="N71" s="1" t="s">
        <v>209</v>
      </c>
    </row>
    <row r="72" spans="1:14" ht="20.25" customHeight="1" x14ac:dyDescent="0.25">
      <c r="A72" s="1">
        <v>71</v>
      </c>
      <c r="B72" s="1" t="s">
        <v>210</v>
      </c>
      <c r="C72" s="3" t="s">
        <v>211</v>
      </c>
      <c r="D72" s="3" t="s">
        <v>12</v>
      </c>
      <c r="E72" s="1" t="s">
        <v>191</v>
      </c>
      <c r="F72" s="3" t="s">
        <v>208</v>
      </c>
      <c r="G72" s="20">
        <v>3962.26</v>
      </c>
      <c r="H72" s="20">
        <v>237.74</v>
      </c>
      <c r="I72" s="20">
        <v>4200</v>
      </c>
      <c r="J72" s="20">
        <f t="shared" si="4"/>
        <v>0</v>
      </c>
      <c r="K72" s="3" t="s">
        <v>47</v>
      </c>
      <c r="L72" s="1">
        <v>4200</v>
      </c>
      <c r="M72" s="18">
        <f t="shared" si="3"/>
        <v>0</v>
      </c>
      <c r="N72" s="1" t="s">
        <v>212</v>
      </c>
    </row>
    <row r="73" spans="1:14" ht="20.25" customHeight="1" x14ac:dyDescent="0.25">
      <c r="A73" s="1">
        <v>72</v>
      </c>
      <c r="B73" s="1" t="s">
        <v>213</v>
      </c>
      <c r="C73" s="3" t="s">
        <v>214</v>
      </c>
      <c r="D73" s="3" t="s">
        <v>12</v>
      </c>
      <c r="E73" s="1" t="s">
        <v>191</v>
      </c>
      <c r="F73" s="3" t="s">
        <v>208</v>
      </c>
      <c r="G73" s="20">
        <v>8188.68</v>
      </c>
      <c r="H73" s="20">
        <v>491.32</v>
      </c>
      <c r="I73" s="20">
        <v>8680</v>
      </c>
      <c r="J73" s="20">
        <f t="shared" si="4"/>
        <v>0</v>
      </c>
      <c r="K73" s="3" t="s">
        <v>47</v>
      </c>
      <c r="L73" s="1">
        <v>8680</v>
      </c>
      <c r="M73" s="18">
        <f t="shared" si="3"/>
        <v>0</v>
      </c>
      <c r="N73" s="1" t="s">
        <v>215</v>
      </c>
    </row>
    <row r="74" spans="1:14" ht="20.25" customHeight="1" x14ac:dyDescent="0.25">
      <c r="A74" s="1">
        <v>73</v>
      </c>
      <c r="B74" s="1" t="s">
        <v>216</v>
      </c>
      <c r="C74" s="3" t="s">
        <v>217</v>
      </c>
      <c r="D74" s="3" t="s">
        <v>12</v>
      </c>
      <c r="E74" s="1" t="s">
        <v>191</v>
      </c>
      <c r="F74" s="3" t="s">
        <v>208</v>
      </c>
      <c r="G74" s="20">
        <v>39094.339999999997</v>
      </c>
      <c r="H74" s="20">
        <v>2345.66</v>
      </c>
      <c r="I74" s="20">
        <v>41440</v>
      </c>
      <c r="J74" s="20">
        <f t="shared" si="4"/>
        <v>0</v>
      </c>
      <c r="K74" s="3" t="s">
        <v>47</v>
      </c>
      <c r="L74" s="1">
        <v>41440</v>
      </c>
      <c r="M74" s="18">
        <f t="shared" si="3"/>
        <v>0</v>
      </c>
      <c r="N74" s="1" t="s">
        <v>218</v>
      </c>
    </row>
    <row r="75" spans="1:14" ht="20.25" customHeight="1" x14ac:dyDescent="0.25">
      <c r="A75" s="1">
        <v>74</v>
      </c>
      <c r="B75" s="1" t="s">
        <v>219</v>
      </c>
      <c r="C75" s="3" t="s">
        <v>220</v>
      </c>
      <c r="D75" s="3" t="s">
        <v>12</v>
      </c>
      <c r="E75" s="1" t="s">
        <v>191</v>
      </c>
      <c r="F75" s="3" t="s">
        <v>221</v>
      </c>
      <c r="G75" s="20">
        <v>17698.11</v>
      </c>
      <c r="H75" s="20">
        <v>1061.8900000000001</v>
      </c>
      <c r="I75" s="20">
        <v>18760</v>
      </c>
      <c r="J75" s="20">
        <f t="shared" si="4"/>
        <v>0</v>
      </c>
      <c r="K75" s="3" t="s">
        <v>47</v>
      </c>
      <c r="L75" s="1">
        <v>18760</v>
      </c>
      <c r="M75" s="18">
        <f t="shared" si="3"/>
        <v>0</v>
      </c>
      <c r="N75" s="1" t="s">
        <v>222</v>
      </c>
    </row>
    <row r="76" spans="1:14" ht="20.25" customHeight="1" x14ac:dyDescent="0.25">
      <c r="A76" s="1">
        <v>75</v>
      </c>
      <c r="B76" s="1" t="s">
        <v>223</v>
      </c>
      <c r="C76" s="3" t="s">
        <v>224</v>
      </c>
      <c r="D76" s="3" t="s">
        <v>12</v>
      </c>
      <c r="E76" s="1" t="s">
        <v>191</v>
      </c>
      <c r="F76" s="3" t="s">
        <v>221</v>
      </c>
      <c r="G76" s="20">
        <v>26415.1</v>
      </c>
      <c r="H76" s="20">
        <v>1584.9</v>
      </c>
      <c r="I76" s="20">
        <v>28000</v>
      </c>
      <c r="J76" s="20">
        <f t="shared" si="4"/>
        <v>0</v>
      </c>
      <c r="K76" s="3" t="s">
        <v>225</v>
      </c>
      <c r="L76" s="1">
        <v>28000</v>
      </c>
      <c r="M76" s="18">
        <f t="shared" si="3"/>
        <v>0</v>
      </c>
      <c r="N76" s="1" t="s">
        <v>226</v>
      </c>
    </row>
    <row r="77" spans="1:14" ht="20.25" customHeight="1" x14ac:dyDescent="0.25">
      <c r="A77" s="1">
        <v>76</v>
      </c>
      <c r="B77" s="1" t="s">
        <v>227</v>
      </c>
      <c r="C77" s="3" t="s">
        <v>228</v>
      </c>
      <c r="D77" s="3" t="s">
        <v>12</v>
      </c>
      <c r="E77" s="1" t="s">
        <v>191</v>
      </c>
      <c r="F77" s="3" t="s">
        <v>221</v>
      </c>
      <c r="G77" s="20">
        <v>13735.85</v>
      </c>
      <c r="H77" s="20">
        <v>824.15</v>
      </c>
      <c r="I77" s="20">
        <v>14560</v>
      </c>
      <c r="J77" s="20">
        <f t="shared" si="4"/>
        <v>0</v>
      </c>
      <c r="K77" s="3" t="s">
        <v>47</v>
      </c>
      <c r="L77" s="1">
        <v>14560</v>
      </c>
      <c r="M77" s="18">
        <f t="shared" si="3"/>
        <v>0</v>
      </c>
      <c r="N77" s="1" t="s">
        <v>229</v>
      </c>
    </row>
    <row r="78" spans="1:14" ht="20.25" customHeight="1" x14ac:dyDescent="0.25">
      <c r="A78" s="1">
        <v>77</v>
      </c>
      <c r="B78" s="66" t="s">
        <v>183</v>
      </c>
      <c r="C78" s="113" t="s">
        <v>184</v>
      </c>
      <c r="D78" s="113" t="s">
        <v>185</v>
      </c>
      <c r="E78" s="66" t="s">
        <v>230</v>
      </c>
      <c r="F78" s="113" t="s">
        <v>231</v>
      </c>
      <c r="G78" s="67">
        <v>-67027</v>
      </c>
      <c r="H78" s="67">
        <v>-4021.62</v>
      </c>
      <c r="I78" s="67"/>
      <c r="J78" s="20">
        <f t="shared" si="4"/>
        <v>-71048.62</v>
      </c>
      <c r="K78" s="113"/>
      <c r="L78" s="66"/>
      <c r="M78" s="66">
        <f t="shared" si="3"/>
        <v>0</v>
      </c>
      <c r="N78" s="66" t="s">
        <v>232</v>
      </c>
    </row>
    <row r="79" spans="1:14" ht="20.25" customHeight="1" x14ac:dyDescent="0.25">
      <c r="A79" s="1">
        <v>78</v>
      </c>
      <c r="B79" s="1" t="s">
        <v>183</v>
      </c>
      <c r="C79" s="3" t="s">
        <v>184</v>
      </c>
      <c r="D79" s="3" t="s">
        <v>185</v>
      </c>
      <c r="E79" s="1" t="s">
        <v>233</v>
      </c>
      <c r="F79" s="3" t="s">
        <v>234</v>
      </c>
      <c r="G79" s="20">
        <v>67027</v>
      </c>
      <c r="H79" s="20">
        <v>4021.62</v>
      </c>
      <c r="I79" s="20">
        <v>71048.62</v>
      </c>
      <c r="J79" s="20">
        <f t="shared" si="4"/>
        <v>0</v>
      </c>
      <c r="K79" s="3" t="s">
        <v>235</v>
      </c>
      <c r="L79" s="1">
        <v>71048.62</v>
      </c>
      <c r="M79" s="18">
        <f t="shared" si="3"/>
        <v>0</v>
      </c>
      <c r="N79" s="1" t="s">
        <v>236</v>
      </c>
    </row>
    <row r="80" spans="1:14" ht="20.25" customHeight="1" x14ac:dyDescent="0.25">
      <c r="A80" s="1">
        <v>79</v>
      </c>
      <c r="B80" s="1" t="s">
        <v>237</v>
      </c>
      <c r="C80" s="3" t="s">
        <v>238</v>
      </c>
      <c r="D80" s="3" t="s">
        <v>1326</v>
      </c>
      <c r="E80" s="1" t="s">
        <v>239</v>
      </c>
      <c r="F80" s="3" t="s">
        <v>240</v>
      </c>
      <c r="G80" s="20">
        <v>9433.9599999999991</v>
      </c>
      <c r="H80" s="20">
        <v>566.04</v>
      </c>
      <c r="I80" s="20">
        <v>10000</v>
      </c>
      <c r="J80" s="20">
        <f t="shared" si="4"/>
        <v>0</v>
      </c>
      <c r="K80" s="3" t="s">
        <v>225</v>
      </c>
      <c r="L80" s="1">
        <v>10000</v>
      </c>
      <c r="M80" s="18">
        <f t="shared" si="3"/>
        <v>0</v>
      </c>
      <c r="N80" s="1" t="s">
        <v>241</v>
      </c>
    </row>
    <row r="81" spans="1:14" ht="20.25" customHeight="1" x14ac:dyDescent="0.25">
      <c r="A81" s="1">
        <v>80</v>
      </c>
      <c r="B81" s="1" t="s">
        <v>242</v>
      </c>
      <c r="C81" s="3" t="s">
        <v>243</v>
      </c>
      <c r="D81" s="3" t="s">
        <v>133</v>
      </c>
      <c r="E81" s="1" t="s">
        <v>244</v>
      </c>
      <c r="F81" s="3" t="s">
        <v>245</v>
      </c>
      <c r="G81" s="20">
        <v>43109.43</v>
      </c>
      <c r="H81" s="20">
        <v>2586.5657999999999</v>
      </c>
      <c r="I81" s="20">
        <v>45696</v>
      </c>
      <c r="J81" s="20">
        <f t="shared" si="4"/>
        <v>-4.2000000030384399E-3</v>
      </c>
      <c r="K81" s="3" t="s">
        <v>140</v>
      </c>
      <c r="L81" s="1">
        <v>45696</v>
      </c>
      <c r="M81" s="18">
        <f t="shared" si="3"/>
        <v>0</v>
      </c>
      <c r="N81" s="1" t="s">
        <v>141</v>
      </c>
    </row>
    <row r="82" spans="1:14" ht="20.25" customHeight="1" x14ac:dyDescent="0.25">
      <c r="A82" s="1">
        <v>81</v>
      </c>
      <c r="B82" s="1" t="s">
        <v>246</v>
      </c>
      <c r="C82" s="3" t="s">
        <v>247</v>
      </c>
      <c r="D82" s="3" t="s">
        <v>133</v>
      </c>
      <c r="E82" s="1" t="s">
        <v>244</v>
      </c>
      <c r="F82" s="3" t="s">
        <v>248</v>
      </c>
      <c r="G82" s="20">
        <v>47003.77</v>
      </c>
      <c r="H82" s="20">
        <v>2820.2261999999996</v>
      </c>
      <c r="I82" s="20">
        <v>49824</v>
      </c>
      <c r="J82" s="20">
        <f t="shared" si="4"/>
        <v>-3.8000000058673322E-3</v>
      </c>
      <c r="K82" s="3" t="s">
        <v>140</v>
      </c>
      <c r="L82" s="1">
        <v>49824</v>
      </c>
      <c r="M82" s="18">
        <f t="shared" si="3"/>
        <v>0</v>
      </c>
      <c r="N82" s="1" t="s">
        <v>141</v>
      </c>
    </row>
    <row r="83" spans="1:14" ht="20.25" customHeight="1" x14ac:dyDescent="0.25">
      <c r="A83" s="1">
        <v>82</v>
      </c>
      <c r="B83" s="1" t="s">
        <v>249</v>
      </c>
      <c r="C83" s="3" t="s">
        <v>250</v>
      </c>
      <c r="D83" s="3" t="s">
        <v>133</v>
      </c>
      <c r="E83" s="1" t="s">
        <v>244</v>
      </c>
      <c r="F83" s="3" t="s">
        <v>251</v>
      </c>
      <c r="G83" s="20">
        <v>28141.51</v>
      </c>
      <c r="H83" s="20">
        <v>1688.4905999999999</v>
      </c>
      <c r="I83" s="20">
        <v>29830</v>
      </c>
      <c r="J83" s="20">
        <f t="shared" si="4"/>
        <v>5.9999999939464033E-4</v>
      </c>
      <c r="K83" s="3" t="s">
        <v>140</v>
      </c>
      <c r="L83" s="1">
        <v>29830</v>
      </c>
      <c r="M83" s="18">
        <f t="shared" si="3"/>
        <v>0</v>
      </c>
      <c r="N83" s="1" t="s">
        <v>141</v>
      </c>
    </row>
    <row r="84" spans="1:14" ht="20.25" customHeight="1" x14ac:dyDescent="0.25">
      <c r="A84" s="1">
        <v>83</v>
      </c>
      <c r="B84" s="1" t="s">
        <v>252</v>
      </c>
      <c r="C84" s="3" t="s">
        <v>253</v>
      </c>
      <c r="D84" s="3" t="s">
        <v>1324</v>
      </c>
      <c r="E84" s="1" t="s">
        <v>254</v>
      </c>
      <c r="F84" s="3" t="s">
        <v>255</v>
      </c>
      <c r="G84" s="20">
        <v>8490.57</v>
      </c>
      <c r="H84" s="20">
        <v>509.43419999999998</v>
      </c>
      <c r="I84" s="20">
        <v>9000</v>
      </c>
      <c r="J84" s="20">
        <f t="shared" si="4"/>
        <v>4.1999999994004611E-3</v>
      </c>
      <c r="K84" s="3" t="s">
        <v>225</v>
      </c>
      <c r="L84" s="1">
        <v>9000</v>
      </c>
      <c r="M84" s="18">
        <f t="shared" si="3"/>
        <v>0</v>
      </c>
      <c r="N84" s="1" t="s">
        <v>256</v>
      </c>
    </row>
    <row r="85" spans="1:14" ht="20.25" customHeight="1" x14ac:dyDescent="0.25">
      <c r="A85" s="1">
        <v>84</v>
      </c>
      <c r="B85" s="66" t="s">
        <v>165</v>
      </c>
      <c r="C85" s="3" t="s">
        <v>157</v>
      </c>
      <c r="D85" s="3" t="s">
        <v>1306</v>
      </c>
      <c r="E85" s="1" t="s">
        <v>257</v>
      </c>
      <c r="F85" s="3" t="s">
        <v>258</v>
      </c>
      <c r="G85" s="67">
        <v>2809.43</v>
      </c>
      <c r="H85" s="67">
        <v>168.5658</v>
      </c>
      <c r="I85" s="67">
        <v>2978</v>
      </c>
      <c r="J85" s="20">
        <f t="shared" si="4"/>
        <v>-4.2000000003099558E-3</v>
      </c>
      <c r="K85" s="3" t="s">
        <v>1357</v>
      </c>
      <c r="L85" s="67">
        <v>2978</v>
      </c>
      <c r="M85" s="18">
        <f t="shared" si="3"/>
        <v>0</v>
      </c>
      <c r="N85" s="18" t="s">
        <v>1305</v>
      </c>
    </row>
    <row r="86" spans="1:14" ht="20.25" customHeight="1" x14ac:dyDescent="0.25">
      <c r="A86" s="1">
        <v>85</v>
      </c>
      <c r="B86" s="66" t="s">
        <v>169</v>
      </c>
      <c r="C86" s="3" t="s">
        <v>161</v>
      </c>
      <c r="D86" s="3" t="s">
        <v>90</v>
      </c>
      <c r="E86" s="1" t="s">
        <v>257</v>
      </c>
      <c r="F86" s="3" t="s">
        <v>258</v>
      </c>
      <c r="G86" s="67">
        <v>4247.17</v>
      </c>
      <c r="H86" s="67">
        <v>254.83019999999999</v>
      </c>
      <c r="I86" s="67">
        <v>4502</v>
      </c>
      <c r="J86" s="20">
        <f t="shared" si="4"/>
        <v>2.0000000040454324E-4</v>
      </c>
      <c r="K86" s="3" t="s">
        <v>1357</v>
      </c>
      <c r="L86" s="67">
        <v>4502</v>
      </c>
      <c r="M86" s="18">
        <f t="shared" si="3"/>
        <v>0</v>
      </c>
      <c r="N86" s="18" t="s">
        <v>1305</v>
      </c>
    </row>
    <row r="87" spans="1:14" ht="20.25" customHeight="1" x14ac:dyDescent="0.25">
      <c r="A87" s="1">
        <v>86</v>
      </c>
      <c r="B87" s="66" t="s">
        <v>170</v>
      </c>
      <c r="C87" s="3" t="s">
        <v>162</v>
      </c>
      <c r="D87" s="3" t="s">
        <v>90</v>
      </c>
      <c r="E87" s="1" t="s">
        <v>257</v>
      </c>
      <c r="F87" s="3" t="s">
        <v>258</v>
      </c>
      <c r="G87" s="67">
        <v>1596.23</v>
      </c>
      <c r="H87" s="67">
        <v>95.773799999999994</v>
      </c>
      <c r="I87" s="67">
        <v>1692</v>
      </c>
      <c r="J87" s="20">
        <f t="shared" si="4"/>
        <v>3.7999999999556167E-3</v>
      </c>
      <c r="K87" s="3" t="s">
        <v>1357</v>
      </c>
      <c r="L87" s="67">
        <v>1692</v>
      </c>
      <c r="M87" s="18">
        <f t="shared" si="3"/>
        <v>0</v>
      </c>
      <c r="N87" s="18" t="s">
        <v>1305</v>
      </c>
    </row>
    <row r="88" spans="1:14" ht="20.25" customHeight="1" x14ac:dyDescent="0.25">
      <c r="A88" s="1">
        <v>87</v>
      </c>
      <c r="B88" s="66" t="s">
        <v>171</v>
      </c>
      <c r="C88" s="3" t="s">
        <v>259</v>
      </c>
      <c r="D88" s="3" t="s">
        <v>90</v>
      </c>
      <c r="E88" s="1" t="s">
        <v>257</v>
      </c>
      <c r="F88" s="3" t="s">
        <v>258</v>
      </c>
      <c r="G88" s="67">
        <v>2321.6999999999998</v>
      </c>
      <c r="H88" s="67">
        <v>139.30000000000001</v>
      </c>
      <c r="I88" s="67">
        <v>2461</v>
      </c>
      <c r="J88" s="20">
        <f t="shared" si="4"/>
        <v>0</v>
      </c>
      <c r="K88" s="3" t="s">
        <v>1357</v>
      </c>
      <c r="L88" s="67">
        <v>2461</v>
      </c>
      <c r="M88" s="18">
        <f t="shared" si="3"/>
        <v>0</v>
      </c>
      <c r="N88" s="18" t="s">
        <v>1305</v>
      </c>
    </row>
    <row r="89" spans="1:14" ht="20.25" customHeight="1" x14ac:dyDescent="0.25">
      <c r="A89" s="1">
        <v>88</v>
      </c>
      <c r="B89" s="66" t="s">
        <v>172</v>
      </c>
      <c r="C89" s="3" t="s">
        <v>164</v>
      </c>
      <c r="D89" s="3" t="s">
        <v>90</v>
      </c>
      <c r="E89" s="1" t="s">
        <v>257</v>
      </c>
      <c r="F89" s="3" t="s">
        <v>258</v>
      </c>
      <c r="G89" s="67">
        <v>5547.17</v>
      </c>
      <c r="H89" s="67">
        <v>332.83019999999999</v>
      </c>
      <c r="I89" s="67">
        <v>5880</v>
      </c>
      <c r="J89" s="20">
        <f t="shared" si="4"/>
        <v>2.0000000040454324E-4</v>
      </c>
      <c r="K89" s="3" t="s">
        <v>1357</v>
      </c>
      <c r="L89" s="67">
        <v>5880</v>
      </c>
      <c r="M89" s="18">
        <f t="shared" si="3"/>
        <v>0</v>
      </c>
      <c r="N89" s="18" t="s">
        <v>1305</v>
      </c>
    </row>
    <row r="90" spans="1:14" ht="20.25" customHeight="1" x14ac:dyDescent="0.25">
      <c r="A90" s="1">
        <v>89</v>
      </c>
      <c r="B90" s="66" t="s">
        <v>88</v>
      </c>
      <c r="C90" s="3" t="s">
        <v>89</v>
      </c>
      <c r="D90" s="3" t="s">
        <v>90</v>
      </c>
      <c r="E90" s="1" t="s">
        <v>257</v>
      </c>
      <c r="F90" s="3" t="s">
        <v>258</v>
      </c>
      <c r="G90" s="67">
        <v>693.4</v>
      </c>
      <c r="H90" s="67">
        <v>41.6</v>
      </c>
      <c r="I90" s="67">
        <v>735</v>
      </c>
      <c r="J90" s="20">
        <f t="shared" si="4"/>
        <v>0</v>
      </c>
      <c r="K90" s="3" t="s">
        <v>1357</v>
      </c>
      <c r="L90" s="67">
        <v>735</v>
      </c>
      <c r="M90" s="18">
        <f t="shared" si="3"/>
        <v>0</v>
      </c>
      <c r="N90" s="18" t="s">
        <v>1305</v>
      </c>
    </row>
    <row r="91" spans="1:14" ht="20.25" customHeight="1" x14ac:dyDescent="0.25">
      <c r="A91" s="1">
        <v>90</v>
      </c>
      <c r="B91" s="66" t="s">
        <v>95</v>
      </c>
      <c r="C91" s="3" t="s">
        <v>260</v>
      </c>
      <c r="D91" s="3" t="s">
        <v>90</v>
      </c>
      <c r="E91" s="1" t="s">
        <v>257</v>
      </c>
      <c r="F91" s="3" t="s">
        <v>258</v>
      </c>
      <c r="G91" s="67">
        <v>257.55</v>
      </c>
      <c r="H91" s="67">
        <v>15.45</v>
      </c>
      <c r="I91" s="67">
        <v>273</v>
      </c>
      <c r="J91" s="20">
        <f t="shared" si="4"/>
        <v>0</v>
      </c>
      <c r="K91" s="3" t="s">
        <v>1357</v>
      </c>
      <c r="L91" s="67">
        <v>273</v>
      </c>
      <c r="M91" s="18">
        <f t="shared" si="3"/>
        <v>0</v>
      </c>
      <c r="N91" s="18" t="s">
        <v>1305</v>
      </c>
    </row>
    <row r="92" spans="1:14" ht="20.25" customHeight="1" x14ac:dyDescent="0.25">
      <c r="A92" s="1">
        <v>91</v>
      </c>
      <c r="B92" s="66" t="s">
        <v>97</v>
      </c>
      <c r="C92" s="3" t="s">
        <v>98</v>
      </c>
      <c r="D92" s="3" t="s">
        <v>90</v>
      </c>
      <c r="E92" s="1" t="s">
        <v>257</v>
      </c>
      <c r="F92" s="3" t="s">
        <v>258</v>
      </c>
      <c r="G92" s="67">
        <v>257.55</v>
      </c>
      <c r="H92" s="67">
        <v>15.45</v>
      </c>
      <c r="I92" s="67">
        <v>273</v>
      </c>
      <c r="J92" s="20">
        <f t="shared" si="4"/>
        <v>0</v>
      </c>
      <c r="K92" s="3" t="s">
        <v>1357</v>
      </c>
      <c r="L92" s="67">
        <v>273</v>
      </c>
      <c r="M92" s="18">
        <f t="shared" si="3"/>
        <v>0</v>
      </c>
      <c r="N92" s="18" t="s">
        <v>1305</v>
      </c>
    </row>
    <row r="93" spans="1:14" ht="20.25" customHeight="1" x14ac:dyDescent="0.25">
      <c r="A93" s="1">
        <v>92</v>
      </c>
      <c r="B93" s="66" t="s">
        <v>99</v>
      </c>
      <c r="C93" s="3" t="s">
        <v>100</v>
      </c>
      <c r="D93" s="3" t="s">
        <v>90</v>
      </c>
      <c r="E93" s="1" t="s">
        <v>257</v>
      </c>
      <c r="F93" s="3" t="s">
        <v>258</v>
      </c>
      <c r="G93" s="67">
        <v>257.55</v>
      </c>
      <c r="H93" s="67">
        <v>15.45</v>
      </c>
      <c r="I93" s="67">
        <v>273</v>
      </c>
      <c r="J93" s="20">
        <f t="shared" si="4"/>
        <v>0</v>
      </c>
      <c r="K93" s="3" t="s">
        <v>1357</v>
      </c>
      <c r="L93" s="67">
        <v>273</v>
      </c>
      <c r="M93" s="18">
        <f t="shared" si="3"/>
        <v>0</v>
      </c>
      <c r="N93" s="18" t="s">
        <v>1305</v>
      </c>
    </row>
    <row r="94" spans="1:14" ht="20.25" customHeight="1" x14ac:dyDescent="0.25">
      <c r="A94" s="1">
        <v>93</v>
      </c>
      <c r="B94" s="66" t="s">
        <v>101</v>
      </c>
      <c r="C94" s="3" t="s">
        <v>102</v>
      </c>
      <c r="D94" s="3" t="s">
        <v>90</v>
      </c>
      <c r="E94" s="1" t="s">
        <v>257</v>
      </c>
      <c r="F94" s="3" t="s">
        <v>258</v>
      </c>
      <c r="G94" s="67">
        <v>445.28</v>
      </c>
      <c r="H94" s="67">
        <v>26.72</v>
      </c>
      <c r="I94" s="67">
        <v>472</v>
      </c>
      <c r="J94" s="20">
        <f t="shared" si="4"/>
        <v>0</v>
      </c>
      <c r="K94" s="3" t="s">
        <v>1357</v>
      </c>
      <c r="L94" s="67">
        <v>472</v>
      </c>
      <c r="M94" s="18">
        <f t="shared" si="3"/>
        <v>0</v>
      </c>
      <c r="N94" s="18" t="s">
        <v>1305</v>
      </c>
    </row>
    <row r="95" spans="1:14" ht="20.25" customHeight="1" x14ac:dyDescent="0.25">
      <c r="A95" s="1">
        <v>94</v>
      </c>
      <c r="B95" s="66" t="s">
        <v>103</v>
      </c>
      <c r="C95" s="3" t="s">
        <v>104</v>
      </c>
      <c r="D95" s="3" t="s">
        <v>90</v>
      </c>
      <c r="E95" s="1" t="s">
        <v>257</v>
      </c>
      <c r="F95" s="3" t="s">
        <v>258</v>
      </c>
      <c r="G95" s="67">
        <v>445.28</v>
      </c>
      <c r="H95" s="67">
        <v>26.72</v>
      </c>
      <c r="I95" s="67">
        <v>472</v>
      </c>
      <c r="J95" s="20">
        <f t="shared" si="4"/>
        <v>0</v>
      </c>
      <c r="K95" s="3" t="s">
        <v>1357</v>
      </c>
      <c r="L95" s="67">
        <v>472</v>
      </c>
      <c r="M95" s="18">
        <f t="shared" si="3"/>
        <v>0</v>
      </c>
      <c r="N95" s="18" t="s">
        <v>1305</v>
      </c>
    </row>
    <row r="96" spans="1:14" ht="20.25" customHeight="1" x14ac:dyDescent="0.25">
      <c r="A96" s="1">
        <v>95</v>
      </c>
      <c r="B96" s="66" t="s">
        <v>105</v>
      </c>
      <c r="C96" s="3" t="s">
        <v>106</v>
      </c>
      <c r="D96" s="3" t="s">
        <v>90</v>
      </c>
      <c r="E96" s="1" t="s">
        <v>257</v>
      </c>
      <c r="F96" s="3" t="s">
        <v>258</v>
      </c>
      <c r="G96" s="67">
        <v>445.28</v>
      </c>
      <c r="H96" s="67">
        <v>26.716799999999996</v>
      </c>
      <c r="I96" s="67">
        <v>472</v>
      </c>
      <c r="J96" s="20">
        <f t="shared" si="4"/>
        <v>-3.2000000000493856E-3</v>
      </c>
      <c r="K96" s="3" t="s">
        <v>1357</v>
      </c>
      <c r="L96" s="67">
        <v>472</v>
      </c>
      <c r="M96" s="18">
        <f t="shared" si="3"/>
        <v>0</v>
      </c>
      <c r="N96" s="18" t="s">
        <v>1305</v>
      </c>
    </row>
    <row r="97" spans="1:14" ht="20.25" customHeight="1" x14ac:dyDescent="0.25">
      <c r="A97" s="1">
        <v>96</v>
      </c>
      <c r="B97" s="66" t="s">
        <v>107</v>
      </c>
      <c r="C97" s="3" t="s">
        <v>261</v>
      </c>
      <c r="D97" s="3" t="s">
        <v>90</v>
      </c>
      <c r="E97" s="1" t="s">
        <v>257</v>
      </c>
      <c r="F97" s="3" t="s">
        <v>258</v>
      </c>
      <c r="G97" s="67">
        <v>693.4</v>
      </c>
      <c r="H97" s="67">
        <v>41.603999999999999</v>
      </c>
      <c r="I97" s="67">
        <v>735</v>
      </c>
      <c r="J97" s="20">
        <f t="shared" si="4"/>
        <v>4.0000000000190994E-3</v>
      </c>
      <c r="K97" s="3" t="s">
        <v>1357</v>
      </c>
      <c r="L97" s="67">
        <v>735</v>
      </c>
      <c r="M97" s="18">
        <f t="shared" si="3"/>
        <v>0</v>
      </c>
      <c r="N97" s="18" t="s">
        <v>1305</v>
      </c>
    </row>
    <row r="98" spans="1:14" ht="20.25" customHeight="1" x14ac:dyDescent="0.25">
      <c r="A98" s="1">
        <v>97</v>
      </c>
      <c r="B98" s="66" t="s">
        <v>109</v>
      </c>
      <c r="C98" s="3" t="s">
        <v>110</v>
      </c>
      <c r="D98" s="3" t="s">
        <v>90</v>
      </c>
      <c r="E98" s="1" t="s">
        <v>257</v>
      </c>
      <c r="F98" s="3" t="s">
        <v>258</v>
      </c>
      <c r="G98" s="67">
        <v>445.28</v>
      </c>
      <c r="H98" s="67">
        <v>26.72</v>
      </c>
      <c r="I98" s="67">
        <v>472</v>
      </c>
      <c r="J98" s="20">
        <f t="shared" si="4"/>
        <v>0</v>
      </c>
      <c r="K98" s="3" t="s">
        <v>1357</v>
      </c>
      <c r="L98" s="67">
        <v>472</v>
      </c>
      <c r="M98" s="18">
        <f t="shared" si="3"/>
        <v>0</v>
      </c>
      <c r="N98" s="18" t="s">
        <v>1305</v>
      </c>
    </row>
    <row r="99" spans="1:14" ht="20.25" customHeight="1" x14ac:dyDescent="0.25">
      <c r="A99" s="1">
        <v>98</v>
      </c>
      <c r="B99" s="66" t="s">
        <v>111</v>
      </c>
      <c r="C99" s="3" t="s">
        <v>112</v>
      </c>
      <c r="D99" s="3" t="s">
        <v>90</v>
      </c>
      <c r="E99" s="1" t="s">
        <v>257</v>
      </c>
      <c r="F99" s="3" t="s">
        <v>258</v>
      </c>
      <c r="G99" s="67">
        <v>445.28</v>
      </c>
      <c r="H99" s="67">
        <v>26.72</v>
      </c>
      <c r="I99" s="67">
        <v>472</v>
      </c>
      <c r="J99" s="20">
        <f t="shared" si="4"/>
        <v>0</v>
      </c>
      <c r="K99" s="3" t="s">
        <v>1357</v>
      </c>
      <c r="L99" s="67">
        <v>472</v>
      </c>
      <c r="M99" s="18">
        <f t="shared" si="3"/>
        <v>0</v>
      </c>
      <c r="N99" s="18" t="s">
        <v>1305</v>
      </c>
    </row>
    <row r="100" spans="1:14" ht="20.25" customHeight="1" x14ac:dyDescent="0.25">
      <c r="A100" s="1">
        <v>99</v>
      </c>
      <c r="B100" s="66" t="s">
        <v>113</v>
      </c>
      <c r="C100" s="3" t="s">
        <v>114</v>
      </c>
      <c r="D100" s="3" t="s">
        <v>90</v>
      </c>
      <c r="E100" s="1" t="s">
        <v>257</v>
      </c>
      <c r="F100" s="3" t="s">
        <v>258</v>
      </c>
      <c r="G100" s="67">
        <v>445.28</v>
      </c>
      <c r="H100" s="67">
        <v>26.72</v>
      </c>
      <c r="I100" s="67">
        <v>472</v>
      </c>
      <c r="J100" s="20">
        <f t="shared" si="4"/>
        <v>0</v>
      </c>
      <c r="K100" s="3" t="s">
        <v>1357</v>
      </c>
      <c r="L100" s="67">
        <v>472</v>
      </c>
      <c r="M100" s="18">
        <f t="shared" si="3"/>
        <v>0</v>
      </c>
      <c r="N100" s="18" t="s">
        <v>1305</v>
      </c>
    </row>
    <row r="101" spans="1:14" ht="20.25" customHeight="1" x14ac:dyDescent="0.25">
      <c r="A101" s="1">
        <v>100</v>
      </c>
      <c r="B101" s="66" t="s">
        <v>115</v>
      </c>
      <c r="C101" s="3" t="s">
        <v>116</v>
      </c>
      <c r="D101" s="3" t="s">
        <v>90</v>
      </c>
      <c r="E101" s="1" t="s">
        <v>257</v>
      </c>
      <c r="F101" s="3" t="s">
        <v>258</v>
      </c>
      <c r="G101" s="67">
        <v>445.28</v>
      </c>
      <c r="H101" s="67">
        <v>26.72</v>
      </c>
      <c r="I101" s="67">
        <v>472</v>
      </c>
      <c r="J101" s="20">
        <f t="shared" si="4"/>
        <v>0</v>
      </c>
      <c r="K101" s="3" t="s">
        <v>1357</v>
      </c>
      <c r="L101" s="67">
        <v>472</v>
      </c>
      <c r="M101" s="18">
        <f t="shared" si="3"/>
        <v>0</v>
      </c>
      <c r="N101" s="18" t="s">
        <v>1305</v>
      </c>
    </row>
    <row r="102" spans="1:14" ht="20.25" customHeight="1" x14ac:dyDescent="0.25">
      <c r="A102" s="1">
        <v>101</v>
      </c>
      <c r="B102" s="66" t="s">
        <v>117</v>
      </c>
      <c r="C102" s="3" t="s">
        <v>118</v>
      </c>
      <c r="D102" s="3" t="s">
        <v>90</v>
      </c>
      <c r="E102" s="1" t="s">
        <v>257</v>
      </c>
      <c r="F102" s="3" t="s">
        <v>258</v>
      </c>
      <c r="G102" s="67">
        <v>445.28</v>
      </c>
      <c r="H102" s="67">
        <v>26.72</v>
      </c>
      <c r="I102" s="67">
        <v>472</v>
      </c>
      <c r="J102" s="20">
        <f t="shared" si="4"/>
        <v>0</v>
      </c>
      <c r="K102" s="3" t="s">
        <v>1357</v>
      </c>
      <c r="L102" s="67">
        <v>472</v>
      </c>
      <c r="M102" s="18">
        <f t="shared" si="3"/>
        <v>0</v>
      </c>
      <c r="N102" s="18" t="s">
        <v>1305</v>
      </c>
    </row>
    <row r="103" spans="1:14" ht="20.25" customHeight="1" x14ac:dyDescent="0.25">
      <c r="A103" s="1">
        <v>102</v>
      </c>
      <c r="B103" s="66" t="s">
        <v>119</v>
      </c>
      <c r="C103" s="3" t="s">
        <v>120</v>
      </c>
      <c r="D103" s="3" t="s">
        <v>90</v>
      </c>
      <c r="E103" s="1" t="s">
        <v>257</v>
      </c>
      <c r="F103" s="3" t="s">
        <v>258</v>
      </c>
      <c r="G103" s="67">
        <v>445.28</v>
      </c>
      <c r="H103" s="67">
        <v>26.72</v>
      </c>
      <c r="I103" s="67">
        <v>472</v>
      </c>
      <c r="J103" s="20">
        <f t="shared" si="4"/>
        <v>0</v>
      </c>
      <c r="K103" s="3" t="s">
        <v>1357</v>
      </c>
      <c r="L103" s="67">
        <v>472</v>
      </c>
      <c r="M103" s="18">
        <f t="shared" si="3"/>
        <v>0</v>
      </c>
      <c r="N103" s="18" t="s">
        <v>1305</v>
      </c>
    </row>
    <row r="104" spans="1:14" ht="20.25" customHeight="1" x14ac:dyDescent="0.25">
      <c r="A104" s="1">
        <v>103</v>
      </c>
      <c r="B104" s="66" t="s">
        <v>121</v>
      </c>
      <c r="C104" s="3" t="s">
        <v>122</v>
      </c>
      <c r="D104" s="3" t="s">
        <v>90</v>
      </c>
      <c r="E104" s="1" t="s">
        <v>257</v>
      </c>
      <c r="F104" s="3" t="s">
        <v>258</v>
      </c>
      <c r="G104" s="67">
        <v>445.28</v>
      </c>
      <c r="H104" s="67">
        <v>26.72</v>
      </c>
      <c r="I104" s="67">
        <v>472</v>
      </c>
      <c r="J104" s="20">
        <f t="shared" si="4"/>
        <v>0</v>
      </c>
      <c r="K104" s="3" t="s">
        <v>1357</v>
      </c>
      <c r="L104" s="67">
        <v>472</v>
      </c>
      <c r="M104" s="18">
        <f t="shared" si="3"/>
        <v>0</v>
      </c>
      <c r="N104" s="18" t="s">
        <v>1305</v>
      </c>
    </row>
    <row r="105" spans="1:14" ht="20.25" customHeight="1" x14ac:dyDescent="0.25">
      <c r="A105" s="1">
        <v>104</v>
      </c>
      <c r="B105" s="66" t="s">
        <v>123</v>
      </c>
      <c r="C105" s="3" t="s">
        <v>262</v>
      </c>
      <c r="D105" s="3" t="s">
        <v>90</v>
      </c>
      <c r="E105" s="1" t="s">
        <v>257</v>
      </c>
      <c r="F105" s="3" t="s">
        <v>258</v>
      </c>
      <c r="G105" s="67">
        <v>445.28</v>
      </c>
      <c r="H105" s="67">
        <v>26.72</v>
      </c>
      <c r="I105" s="67">
        <v>472</v>
      </c>
      <c r="J105" s="20">
        <f t="shared" si="4"/>
        <v>0</v>
      </c>
      <c r="K105" s="3" t="s">
        <v>1357</v>
      </c>
      <c r="L105" s="67">
        <v>472</v>
      </c>
      <c r="M105" s="18">
        <f t="shared" si="3"/>
        <v>0</v>
      </c>
      <c r="N105" s="18" t="s">
        <v>1305</v>
      </c>
    </row>
    <row r="106" spans="1:14" ht="20.25" customHeight="1" x14ac:dyDescent="0.25">
      <c r="A106" s="1">
        <v>105</v>
      </c>
      <c r="B106" s="66" t="s">
        <v>125</v>
      </c>
      <c r="C106" s="3" t="s">
        <v>126</v>
      </c>
      <c r="D106" s="3" t="s">
        <v>90</v>
      </c>
      <c r="E106" s="1" t="s">
        <v>257</v>
      </c>
      <c r="F106" s="3" t="s">
        <v>258</v>
      </c>
      <c r="G106" s="67">
        <v>445.28</v>
      </c>
      <c r="H106" s="67">
        <v>26.72</v>
      </c>
      <c r="I106" s="67">
        <v>472</v>
      </c>
      <c r="J106" s="20">
        <f t="shared" si="4"/>
        <v>0</v>
      </c>
      <c r="K106" s="3" t="s">
        <v>1357</v>
      </c>
      <c r="L106" s="67">
        <v>472</v>
      </c>
      <c r="M106" s="18">
        <f t="shared" si="3"/>
        <v>0</v>
      </c>
      <c r="N106" s="18" t="s">
        <v>1305</v>
      </c>
    </row>
    <row r="107" spans="1:14" ht="20.25" customHeight="1" x14ac:dyDescent="0.25">
      <c r="A107" s="1">
        <v>106</v>
      </c>
      <c r="B107" s="66" t="s">
        <v>127</v>
      </c>
      <c r="C107" s="3" t="s">
        <v>128</v>
      </c>
      <c r="D107" s="3" t="s">
        <v>90</v>
      </c>
      <c r="E107" s="1" t="s">
        <v>257</v>
      </c>
      <c r="F107" s="3" t="s">
        <v>258</v>
      </c>
      <c r="G107" s="67">
        <v>933.96</v>
      </c>
      <c r="H107" s="67">
        <v>56.04</v>
      </c>
      <c r="I107" s="67">
        <v>990</v>
      </c>
      <c r="J107" s="20">
        <f t="shared" si="4"/>
        <v>0</v>
      </c>
      <c r="K107" s="3" t="s">
        <v>1357</v>
      </c>
      <c r="L107" s="67">
        <v>990</v>
      </c>
      <c r="M107" s="18">
        <f t="shared" si="3"/>
        <v>0</v>
      </c>
      <c r="N107" s="18" t="s">
        <v>1305</v>
      </c>
    </row>
    <row r="108" spans="1:14" ht="20.25" customHeight="1" x14ac:dyDescent="0.25">
      <c r="A108" s="1">
        <v>107</v>
      </c>
      <c r="B108" s="66" t="s">
        <v>129</v>
      </c>
      <c r="C108" s="3" t="s">
        <v>130</v>
      </c>
      <c r="D108" s="3" t="s">
        <v>90</v>
      </c>
      <c r="E108" s="1" t="s">
        <v>257</v>
      </c>
      <c r="F108" s="3" t="s">
        <v>258</v>
      </c>
      <c r="G108" s="67">
        <v>445.28</v>
      </c>
      <c r="H108" s="67">
        <v>26.72</v>
      </c>
      <c r="I108" s="67">
        <v>472</v>
      </c>
      <c r="J108" s="20">
        <f t="shared" si="4"/>
        <v>0</v>
      </c>
      <c r="K108" s="3" t="s">
        <v>1357</v>
      </c>
      <c r="L108" s="67">
        <v>472</v>
      </c>
      <c r="M108" s="18">
        <f t="shared" si="3"/>
        <v>0</v>
      </c>
      <c r="N108" s="18" t="s">
        <v>1305</v>
      </c>
    </row>
    <row r="109" spans="1:14" ht="20.25" customHeight="1" x14ac:dyDescent="0.25">
      <c r="A109" s="1">
        <v>108</v>
      </c>
      <c r="B109" s="66" t="s">
        <v>131</v>
      </c>
      <c r="C109" s="3" t="s">
        <v>132</v>
      </c>
      <c r="D109" s="3" t="s">
        <v>90</v>
      </c>
      <c r="E109" s="1" t="s">
        <v>257</v>
      </c>
      <c r="F109" s="3" t="s">
        <v>258</v>
      </c>
      <c r="G109" s="67">
        <v>445.28</v>
      </c>
      <c r="H109" s="67">
        <v>26.72</v>
      </c>
      <c r="I109" s="67">
        <v>472</v>
      </c>
      <c r="J109" s="20">
        <f t="shared" si="4"/>
        <v>0</v>
      </c>
      <c r="K109" s="3" t="s">
        <v>1357</v>
      </c>
      <c r="L109" s="67">
        <v>472</v>
      </c>
      <c r="M109" s="18">
        <f t="shared" si="3"/>
        <v>0</v>
      </c>
      <c r="N109" s="18" t="s">
        <v>1305</v>
      </c>
    </row>
    <row r="110" spans="1:14" ht="20.25" customHeight="1" x14ac:dyDescent="0.25">
      <c r="A110" s="1">
        <v>109</v>
      </c>
      <c r="B110" s="1" t="s">
        <v>708</v>
      </c>
      <c r="C110" s="3" t="s">
        <v>263</v>
      </c>
      <c r="D110" s="3" t="s">
        <v>1322</v>
      </c>
      <c r="E110" s="1" t="s">
        <v>264</v>
      </c>
      <c r="F110" s="3" t="s">
        <v>265</v>
      </c>
      <c r="G110" s="20">
        <v>18867.919999999998</v>
      </c>
      <c r="H110" s="20">
        <v>1132.08</v>
      </c>
      <c r="I110" s="20">
        <v>20000</v>
      </c>
      <c r="J110" s="20">
        <f t="shared" si="4"/>
        <v>0</v>
      </c>
      <c r="K110" s="3" t="s">
        <v>225</v>
      </c>
      <c r="L110" s="1">
        <v>20000</v>
      </c>
      <c r="M110" s="18">
        <f t="shared" si="3"/>
        <v>0</v>
      </c>
      <c r="N110" s="1" t="s">
        <v>266</v>
      </c>
    </row>
    <row r="111" spans="1:14" ht="20.25" customHeight="1" x14ac:dyDescent="0.25">
      <c r="A111" s="1">
        <v>110</v>
      </c>
      <c r="B111" s="1" t="s">
        <v>709</v>
      </c>
      <c r="C111" s="3" t="s">
        <v>267</v>
      </c>
      <c r="D111" s="3" t="s">
        <v>133</v>
      </c>
      <c r="E111" s="1" t="s">
        <v>264</v>
      </c>
      <c r="F111" s="3" t="s">
        <v>268</v>
      </c>
      <c r="G111" s="20">
        <v>95078.3</v>
      </c>
      <c r="H111" s="20">
        <v>5704.7</v>
      </c>
      <c r="I111" s="20">
        <v>100783</v>
      </c>
      <c r="J111" s="20">
        <f t="shared" si="4"/>
        <v>0</v>
      </c>
      <c r="K111" s="3" t="s">
        <v>235</v>
      </c>
      <c r="L111" s="1">
        <v>100783</v>
      </c>
      <c r="M111" s="18">
        <f t="shared" si="3"/>
        <v>0</v>
      </c>
      <c r="N111" s="1" t="s">
        <v>269</v>
      </c>
    </row>
    <row r="112" spans="1:14" ht="20.25" customHeight="1" x14ac:dyDescent="0.25">
      <c r="A112" s="1">
        <v>111</v>
      </c>
      <c r="B112" s="1" t="s">
        <v>710</v>
      </c>
      <c r="C112" s="3" t="s">
        <v>270</v>
      </c>
      <c r="D112" s="3" t="s">
        <v>1327</v>
      </c>
      <c r="E112" s="1" t="s">
        <v>264</v>
      </c>
      <c r="F112" s="3" t="s">
        <v>272</v>
      </c>
      <c r="G112" s="20">
        <v>22735.85</v>
      </c>
      <c r="H112" s="20">
        <v>1364.15</v>
      </c>
      <c r="I112" s="34">
        <f>SUM(21690+2410)</f>
        <v>24100</v>
      </c>
      <c r="J112" s="20">
        <f t="shared" si="4"/>
        <v>0</v>
      </c>
      <c r="K112" s="35" t="s">
        <v>1784</v>
      </c>
      <c r="L112" s="23">
        <f>SUM(21690+2410)</f>
        <v>24100</v>
      </c>
      <c r="M112" s="18">
        <f t="shared" si="3"/>
        <v>0</v>
      </c>
      <c r="N112" s="39" t="s">
        <v>1012</v>
      </c>
    </row>
    <row r="113" spans="1:14" ht="20.25" customHeight="1" x14ac:dyDescent="0.25">
      <c r="A113" s="1">
        <v>112</v>
      </c>
      <c r="B113" s="1" t="s">
        <v>273</v>
      </c>
      <c r="C113" s="3" t="s">
        <v>274</v>
      </c>
      <c r="D113" s="3" t="s">
        <v>90</v>
      </c>
      <c r="E113" s="1" t="s">
        <v>275</v>
      </c>
      <c r="F113" s="3" t="s">
        <v>276</v>
      </c>
      <c r="G113" s="20">
        <v>2159.4299999999998</v>
      </c>
      <c r="H113" s="20">
        <v>129.57</v>
      </c>
      <c r="I113" s="34">
        <v>2289</v>
      </c>
      <c r="J113" s="20">
        <f t="shared" si="4"/>
        <v>0</v>
      </c>
      <c r="K113" s="35" t="s">
        <v>893</v>
      </c>
      <c r="L113" s="23">
        <v>2289</v>
      </c>
      <c r="M113" s="18">
        <f t="shared" si="3"/>
        <v>0</v>
      </c>
      <c r="N113" s="1" t="s">
        <v>277</v>
      </c>
    </row>
    <row r="114" spans="1:14" ht="20.25" customHeight="1" x14ac:dyDescent="0.25">
      <c r="A114" s="1">
        <v>113</v>
      </c>
      <c r="B114" s="1" t="s">
        <v>273</v>
      </c>
      <c r="C114" s="3" t="s">
        <v>274</v>
      </c>
      <c r="D114" s="3" t="s">
        <v>90</v>
      </c>
      <c r="E114" s="1" t="s">
        <v>275</v>
      </c>
      <c r="F114" s="3" t="s">
        <v>276</v>
      </c>
      <c r="G114" s="20">
        <v>19309.43</v>
      </c>
      <c r="H114" s="20">
        <v>1158.57</v>
      </c>
      <c r="I114" s="34">
        <v>20468</v>
      </c>
      <c r="J114" s="20">
        <f t="shared" si="4"/>
        <v>0</v>
      </c>
      <c r="K114" s="35" t="s">
        <v>893</v>
      </c>
      <c r="L114" s="23">
        <v>20468</v>
      </c>
      <c r="M114" s="18">
        <f t="shared" si="3"/>
        <v>0</v>
      </c>
      <c r="N114" s="1" t="s">
        <v>278</v>
      </c>
    </row>
    <row r="115" spans="1:14" ht="20.25" customHeight="1" x14ac:dyDescent="0.25">
      <c r="A115" s="1">
        <v>114</v>
      </c>
      <c r="B115" s="1" t="s">
        <v>279</v>
      </c>
      <c r="C115" s="3" t="s">
        <v>280</v>
      </c>
      <c r="D115" s="3" t="s">
        <v>12</v>
      </c>
      <c r="E115" s="1" t="s">
        <v>281</v>
      </c>
      <c r="F115" s="3" t="s">
        <v>282</v>
      </c>
      <c r="G115" s="20">
        <v>37641.51</v>
      </c>
      <c r="H115" s="20">
        <v>2258.4899999999998</v>
      </c>
      <c r="I115" s="20">
        <v>39900</v>
      </c>
      <c r="J115" s="20">
        <f t="shared" si="4"/>
        <v>0</v>
      </c>
      <c r="K115" s="3" t="s">
        <v>283</v>
      </c>
      <c r="L115" s="1">
        <v>39900</v>
      </c>
      <c r="M115" s="18">
        <f t="shared" si="3"/>
        <v>0</v>
      </c>
      <c r="N115" s="1" t="s">
        <v>284</v>
      </c>
    </row>
    <row r="116" spans="1:14" ht="20.25" customHeight="1" x14ac:dyDescent="0.25">
      <c r="A116" s="1">
        <v>115</v>
      </c>
      <c r="B116" s="1" t="s">
        <v>285</v>
      </c>
      <c r="C116" s="3" t="s">
        <v>286</v>
      </c>
      <c r="D116" s="3" t="s">
        <v>12</v>
      </c>
      <c r="E116" s="1" t="s">
        <v>281</v>
      </c>
      <c r="F116" s="3" t="s">
        <v>282</v>
      </c>
      <c r="G116" s="20">
        <v>8716.98</v>
      </c>
      <c r="H116" s="20">
        <v>523.02</v>
      </c>
      <c r="I116" s="20">
        <v>9240</v>
      </c>
      <c r="J116" s="20">
        <f t="shared" si="4"/>
        <v>0</v>
      </c>
      <c r="K116" s="3" t="s">
        <v>283</v>
      </c>
      <c r="L116" s="1">
        <v>9240</v>
      </c>
      <c r="M116" s="18">
        <f t="shared" si="3"/>
        <v>0</v>
      </c>
      <c r="N116" s="1" t="s">
        <v>287</v>
      </c>
    </row>
    <row r="117" spans="1:14" ht="20.25" customHeight="1" x14ac:dyDescent="0.25">
      <c r="A117" s="1">
        <v>116</v>
      </c>
      <c r="B117" s="1" t="s">
        <v>288</v>
      </c>
      <c r="C117" s="3" t="s">
        <v>289</v>
      </c>
      <c r="D117" s="3" t="s">
        <v>12</v>
      </c>
      <c r="E117" s="1" t="s">
        <v>281</v>
      </c>
      <c r="F117" s="3" t="s">
        <v>282</v>
      </c>
      <c r="G117" s="20">
        <v>5811.32</v>
      </c>
      <c r="H117" s="20">
        <v>348.68</v>
      </c>
      <c r="I117" s="20">
        <v>6160</v>
      </c>
      <c r="J117" s="20">
        <f t="shared" si="4"/>
        <v>0</v>
      </c>
      <c r="K117" s="3" t="s">
        <v>283</v>
      </c>
      <c r="L117" s="1">
        <v>6160</v>
      </c>
      <c r="M117" s="18">
        <f t="shared" si="3"/>
        <v>0</v>
      </c>
      <c r="N117" s="1" t="s">
        <v>287</v>
      </c>
    </row>
    <row r="118" spans="1:14" ht="20.25" customHeight="1" x14ac:dyDescent="0.25">
      <c r="A118" s="1">
        <v>117</v>
      </c>
      <c r="B118" s="1" t="s">
        <v>290</v>
      </c>
      <c r="C118" s="3" t="s">
        <v>291</v>
      </c>
      <c r="D118" s="3" t="s">
        <v>12</v>
      </c>
      <c r="E118" s="1" t="s">
        <v>281</v>
      </c>
      <c r="F118" s="3" t="s">
        <v>292</v>
      </c>
      <c r="G118" s="20">
        <v>134905.66</v>
      </c>
      <c r="H118" s="20">
        <v>8094.34</v>
      </c>
      <c r="I118" s="20">
        <v>143000</v>
      </c>
      <c r="J118" s="20">
        <f t="shared" si="4"/>
        <v>0</v>
      </c>
      <c r="K118" s="3" t="s">
        <v>293</v>
      </c>
      <c r="L118" s="18">
        <f>SUM(43000+100000)</f>
        <v>143000</v>
      </c>
      <c r="M118" s="18">
        <f t="shared" si="3"/>
        <v>0</v>
      </c>
      <c r="N118" s="1" t="s">
        <v>294</v>
      </c>
    </row>
    <row r="119" spans="1:14" ht="20.25" customHeight="1" x14ac:dyDescent="0.25">
      <c r="A119" s="1">
        <v>118</v>
      </c>
      <c r="B119" s="1" t="s">
        <v>295</v>
      </c>
      <c r="C119" s="3" t="s">
        <v>296</v>
      </c>
      <c r="D119" s="3" t="s">
        <v>12</v>
      </c>
      <c r="E119" s="1" t="s">
        <v>297</v>
      </c>
      <c r="F119" s="3" t="s">
        <v>298</v>
      </c>
      <c r="G119" s="20">
        <v>35924.53</v>
      </c>
      <c r="H119" s="20">
        <v>2155.4699999999998</v>
      </c>
      <c r="I119" s="20">
        <v>38080</v>
      </c>
      <c r="J119" s="20">
        <f t="shared" si="4"/>
        <v>0</v>
      </c>
      <c r="K119" s="3" t="s">
        <v>283</v>
      </c>
      <c r="L119" s="1">
        <v>38080</v>
      </c>
      <c r="M119" s="18">
        <f t="shared" si="3"/>
        <v>0</v>
      </c>
      <c r="N119" s="1" t="s">
        <v>287</v>
      </c>
    </row>
    <row r="120" spans="1:14" ht="20.25" customHeight="1" x14ac:dyDescent="0.25">
      <c r="A120" s="1">
        <v>119</v>
      </c>
      <c r="B120" s="1" t="s">
        <v>299</v>
      </c>
      <c r="C120" s="3" t="s">
        <v>300</v>
      </c>
      <c r="D120" s="3" t="s">
        <v>12</v>
      </c>
      <c r="E120" s="1" t="s">
        <v>297</v>
      </c>
      <c r="F120" s="3" t="s">
        <v>298</v>
      </c>
      <c r="G120" s="20">
        <v>48528.3</v>
      </c>
      <c r="H120" s="20">
        <v>2911.7</v>
      </c>
      <c r="I120" s="20">
        <v>51440</v>
      </c>
      <c r="J120" s="20">
        <f t="shared" si="4"/>
        <v>0</v>
      </c>
      <c r="K120" s="3" t="s">
        <v>283</v>
      </c>
      <c r="L120" s="1">
        <v>51440</v>
      </c>
      <c r="M120" s="18">
        <f t="shared" si="3"/>
        <v>0</v>
      </c>
      <c r="N120" s="1" t="s">
        <v>301</v>
      </c>
    </row>
    <row r="121" spans="1:14" ht="20.25" customHeight="1" x14ac:dyDescent="0.25">
      <c r="A121" s="1">
        <v>120</v>
      </c>
      <c r="B121" s="1" t="s">
        <v>302</v>
      </c>
      <c r="C121" s="3" t="s">
        <v>303</v>
      </c>
      <c r="D121" s="3" t="s">
        <v>12</v>
      </c>
      <c r="E121" s="1" t="s">
        <v>297</v>
      </c>
      <c r="F121" s="3" t="s">
        <v>298</v>
      </c>
      <c r="G121" s="20">
        <v>40150.94</v>
      </c>
      <c r="H121" s="20">
        <v>2409.06</v>
      </c>
      <c r="I121" s="20">
        <v>42560</v>
      </c>
      <c r="J121" s="20">
        <f t="shared" si="4"/>
        <v>0</v>
      </c>
      <c r="K121" s="3" t="s">
        <v>283</v>
      </c>
      <c r="L121" s="1">
        <v>42560</v>
      </c>
      <c r="M121" s="18">
        <f t="shared" si="3"/>
        <v>0</v>
      </c>
      <c r="N121" s="1" t="s">
        <v>287</v>
      </c>
    </row>
    <row r="122" spans="1:14" ht="20.25" customHeight="1" x14ac:dyDescent="0.25">
      <c r="A122" s="1">
        <v>121</v>
      </c>
      <c r="B122" s="1" t="s">
        <v>304</v>
      </c>
      <c r="C122" s="3" t="s">
        <v>305</v>
      </c>
      <c r="D122" s="3" t="s">
        <v>12</v>
      </c>
      <c r="E122" s="1" t="s">
        <v>297</v>
      </c>
      <c r="F122" s="3" t="s">
        <v>298</v>
      </c>
      <c r="G122" s="20">
        <v>18490.57</v>
      </c>
      <c r="H122" s="20">
        <v>1109.43</v>
      </c>
      <c r="I122" s="20">
        <v>19600</v>
      </c>
      <c r="J122" s="20">
        <f t="shared" si="4"/>
        <v>0</v>
      </c>
      <c r="K122" s="3" t="s">
        <v>283</v>
      </c>
      <c r="L122" s="1">
        <v>19600</v>
      </c>
      <c r="M122" s="18">
        <f t="shared" si="3"/>
        <v>0</v>
      </c>
      <c r="N122" s="1" t="s">
        <v>287</v>
      </c>
    </row>
    <row r="123" spans="1:14" ht="20.25" customHeight="1" x14ac:dyDescent="0.25">
      <c r="A123" s="1">
        <v>122</v>
      </c>
      <c r="B123" s="1" t="s">
        <v>306</v>
      </c>
      <c r="C123" s="3" t="s">
        <v>307</v>
      </c>
      <c r="D123" s="3" t="s">
        <v>12</v>
      </c>
      <c r="E123" s="1" t="s">
        <v>297</v>
      </c>
      <c r="F123" s="3" t="s">
        <v>298</v>
      </c>
      <c r="G123" s="20">
        <v>25886.79</v>
      </c>
      <c r="H123" s="20">
        <v>1553.21</v>
      </c>
      <c r="I123" s="20">
        <v>27440</v>
      </c>
      <c r="J123" s="20">
        <f t="shared" si="4"/>
        <v>0</v>
      </c>
      <c r="K123" s="3" t="s">
        <v>283</v>
      </c>
      <c r="L123" s="1">
        <v>27440</v>
      </c>
      <c r="M123" s="18">
        <f t="shared" si="3"/>
        <v>0</v>
      </c>
      <c r="N123" s="1" t="s">
        <v>287</v>
      </c>
    </row>
    <row r="124" spans="1:14" ht="20.25" customHeight="1" x14ac:dyDescent="0.25">
      <c r="A124" s="1">
        <v>123</v>
      </c>
      <c r="B124" s="1" t="s">
        <v>308</v>
      </c>
      <c r="C124" s="3" t="s">
        <v>309</v>
      </c>
      <c r="D124" s="3" t="s">
        <v>12</v>
      </c>
      <c r="E124" s="1" t="s">
        <v>297</v>
      </c>
      <c r="F124" s="3" t="s">
        <v>298</v>
      </c>
      <c r="G124" s="20">
        <v>11358.49</v>
      </c>
      <c r="H124" s="20">
        <v>681.51</v>
      </c>
      <c r="I124" s="20">
        <v>12040</v>
      </c>
      <c r="J124" s="20">
        <f t="shared" si="4"/>
        <v>0</v>
      </c>
      <c r="K124" s="3" t="s">
        <v>283</v>
      </c>
      <c r="L124" s="1">
        <v>12040</v>
      </c>
      <c r="M124" s="18">
        <f t="shared" si="3"/>
        <v>0</v>
      </c>
      <c r="N124" s="1" t="s">
        <v>287</v>
      </c>
    </row>
    <row r="125" spans="1:14" ht="20.25" customHeight="1" x14ac:dyDescent="0.25">
      <c r="A125" s="1">
        <v>124</v>
      </c>
      <c r="B125" s="1" t="s">
        <v>310</v>
      </c>
      <c r="C125" s="3" t="s">
        <v>311</v>
      </c>
      <c r="D125" s="3" t="s">
        <v>90</v>
      </c>
      <c r="E125" s="1" t="s">
        <v>312</v>
      </c>
      <c r="F125" s="3" t="s">
        <v>313</v>
      </c>
      <c r="G125" s="20">
        <v>3929.25</v>
      </c>
      <c r="H125" s="20">
        <v>235.75</v>
      </c>
      <c r="I125" s="20">
        <v>4165</v>
      </c>
      <c r="J125" s="20">
        <f t="shared" si="4"/>
        <v>0</v>
      </c>
      <c r="K125" s="3" t="s">
        <v>235</v>
      </c>
      <c r="L125" s="1">
        <v>4165</v>
      </c>
      <c r="M125" s="18">
        <f t="shared" si="3"/>
        <v>0</v>
      </c>
      <c r="N125" s="1" t="s">
        <v>314</v>
      </c>
    </row>
    <row r="126" spans="1:14" ht="20.25" customHeight="1" x14ac:dyDescent="0.25">
      <c r="A126" s="1">
        <v>125</v>
      </c>
      <c r="B126" s="1" t="s">
        <v>315</v>
      </c>
      <c r="C126" s="3" t="s">
        <v>316</v>
      </c>
      <c r="D126" s="3" t="s">
        <v>90</v>
      </c>
      <c r="E126" s="1" t="s">
        <v>312</v>
      </c>
      <c r="F126" s="3" t="s">
        <v>313</v>
      </c>
      <c r="G126" s="20">
        <v>1459.43</v>
      </c>
      <c r="H126" s="20">
        <v>87.57</v>
      </c>
      <c r="I126" s="20">
        <v>1547</v>
      </c>
      <c r="J126" s="20">
        <f t="shared" si="4"/>
        <v>0</v>
      </c>
      <c r="K126" s="3" t="s">
        <v>235</v>
      </c>
      <c r="L126" s="1">
        <v>1547</v>
      </c>
      <c r="M126" s="18">
        <f t="shared" si="3"/>
        <v>0</v>
      </c>
      <c r="N126" s="1" t="s">
        <v>314</v>
      </c>
    </row>
    <row r="127" spans="1:14" ht="20.25" customHeight="1" x14ac:dyDescent="0.25">
      <c r="A127" s="1">
        <v>126</v>
      </c>
      <c r="B127" s="1" t="s">
        <v>317</v>
      </c>
      <c r="C127" s="3" t="s">
        <v>318</v>
      </c>
      <c r="D127" s="3" t="s">
        <v>90</v>
      </c>
      <c r="E127" s="1" t="s">
        <v>312</v>
      </c>
      <c r="F127" s="3" t="s">
        <v>313</v>
      </c>
      <c r="G127" s="20">
        <v>2526.41</v>
      </c>
      <c r="H127" s="20">
        <v>151.59</v>
      </c>
      <c r="I127" s="20">
        <v>2678</v>
      </c>
      <c r="J127" s="20">
        <f t="shared" si="4"/>
        <v>0</v>
      </c>
      <c r="K127" s="3" t="s">
        <v>235</v>
      </c>
      <c r="L127" s="1">
        <v>2678</v>
      </c>
      <c r="M127" s="18">
        <f t="shared" si="3"/>
        <v>0</v>
      </c>
      <c r="N127" s="1" t="s">
        <v>314</v>
      </c>
    </row>
    <row r="128" spans="1:14" ht="20.25" customHeight="1" x14ac:dyDescent="0.25">
      <c r="A128" s="1">
        <v>127</v>
      </c>
      <c r="B128" s="1" t="s">
        <v>319</v>
      </c>
      <c r="C128" s="3" t="s">
        <v>320</v>
      </c>
      <c r="D128" s="3" t="s">
        <v>90</v>
      </c>
      <c r="E128" s="1" t="s">
        <v>312</v>
      </c>
      <c r="F128" s="3" t="s">
        <v>313</v>
      </c>
      <c r="G128" s="20">
        <v>1459.43</v>
      </c>
      <c r="H128" s="20">
        <v>87.57</v>
      </c>
      <c r="I128" s="20">
        <v>1547</v>
      </c>
      <c r="J128" s="20">
        <f t="shared" si="4"/>
        <v>0</v>
      </c>
      <c r="K128" s="3" t="s">
        <v>235</v>
      </c>
      <c r="L128" s="1">
        <v>1547</v>
      </c>
      <c r="M128" s="18">
        <f t="shared" si="3"/>
        <v>0</v>
      </c>
      <c r="N128" s="1" t="s">
        <v>314</v>
      </c>
    </row>
    <row r="129" spans="1:14" ht="20.25" customHeight="1" x14ac:dyDescent="0.25">
      <c r="A129" s="1">
        <v>128</v>
      </c>
      <c r="B129" s="1" t="s">
        <v>321</v>
      </c>
      <c r="C129" s="3" t="s">
        <v>322</v>
      </c>
      <c r="D129" s="3" t="s">
        <v>90</v>
      </c>
      <c r="E129" s="1" t="s">
        <v>312</v>
      </c>
      <c r="F129" s="3" t="s">
        <v>313</v>
      </c>
      <c r="G129" s="20">
        <v>2526.42</v>
      </c>
      <c r="H129" s="20">
        <v>151.58000000000001</v>
      </c>
      <c r="I129" s="20">
        <v>2678</v>
      </c>
      <c r="J129" s="20">
        <f t="shared" si="4"/>
        <v>0</v>
      </c>
      <c r="K129" s="3" t="s">
        <v>235</v>
      </c>
      <c r="L129" s="1">
        <v>2678</v>
      </c>
      <c r="M129" s="18">
        <f t="shared" si="3"/>
        <v>0</v>
      </c>
      <c r="N129" s="1" t="s">
        <v>314</v>
      </c>
    </row>
    <row r="130" spans="1:14" ht="20.25" customHeight="1" x14ac:dyDescent="0.25">
      <c r="A130" s="1">
        <v>129</v>
      </c>
      <c r="B130" s="1" t="s">
        <v>323</v>
      </c>
      <c r="C130" s="3" t="s">
        <v>324</v>
      </c>
      <c r="D130" s="3" t="s">
        <v>90</v>
      </c>
      <c r="E130" s="1" t="s">
        <v>312</v>
      </c>
      <c r="F130" s="3" t="s">
        <v>313</v>
      </c>
      <c r="G130" s="20">
        <v>2526.41</v>
      </c>
      <c r="H130" s="20">
        <v>151.59</v>
      </c>
      <c r="I130" s="20">
        <v>2678</v>
      </c>
      <c r="J130" s="20">
        <f t="shared" si="4"/>
        <v>0</v>
      </c>
      <c r="K130" s="3" t="s">
        <v>235</v>
      </c>
      <c r="L130" s="1">
        <v>2678</v>
      </c>
      <c r="M130" s="18">
        <f t="shared" si="3"/>
        <v>0</v>
      </c>
      <c r="N130" s="1" t="s">
        <v>314</v>
      </c>
    </row>
    <row r="131" spans="1:14" ht="20.25" customHeight="1" x14ac:dyDescent="0.25">
      <c r="A131" s="1">
        <v>130</v>
      </c>
      <c r="B131" s="1" t="s">
        <v>325</v>
      </c>
      <c r="C131" s="3" t="s">
        <v>326</v>
      </c>
      <c r="D131" s="3" t="s">
        <v>90</v>
      </c>
      <c r="E131" s="1" t="s">
        <v>312</v>
      </c>
      <c r="F131" s="3" t="s">
        <v>313</v>
      </c>
      <c r="G131" s="20">
        <v>2526.41</v>
      </c>
      <c r="H131" s="20">
        <v>151.59</v>
      </c>
      <c r="I131" s="20">
        <v>2678</v>
      </c>
      <c r="J131" s="20">
        <f t="shared" si="4"/>
        <v>0</v>
      </c>
      <c r="K131" s="3" t="s">
        <v>235</v>
      </c>
      <c r="L131" s="1">
        <v>2678</v>
      </c>
      <c r="M131" s="18">
        <f t="shared" ref="M131:M194" si="5">SUM(I131-L131)</f>
        <v>0</v>
      </c>
      <c r="N131" s="1" t="s">
        <v>314</v>
      </c>
    </row>
    <row r="132" spans="1:14" ht="20.25" customHeight="1" x14ac:dyDescent="0.25">
      <c r="A132" s="1">
        <v>131</v>
      </c>
      <c r="B132" s="1" t="s">
        <v>327</v>
      </c>
      <c r="C132" s="3" t="s">
        <v>328</v>
      </c>
      <c r="D132" s="3" t="s">
        <v>90</v>
      </c>
      <c r="E132" s="1" t="s">
        <v>312</v>
      </c>
      <c r="F132" s="3" t="s">
        <v>313</v>
      </c>
      <c r="G132" s="20">
        <v>2526.41</v>
      </c>
      <c r="H132" s="20">
        <v>151.59</v>
      </c>
      <c r="I132" s="20">
        <v>2678</v>
      </c>
      <c r="J132" s="20">
        <f t="shared" ref="J132:J195" si="6">SUM(G132+H132-I132)</f>
        <v>0</v>
      </c>
      <c r="K132" s="3" t="s">
        <v>235</v>
      </c>
      <c r="L132" s="1">
        <v>2678</v>
      </c>
      <c r="M132" s="18">
        <f t="shared" si="5"/>
        <v>0</v>
      </c>
      <c r="N132" s="1" t="s">
        <v>314</v>
      </c>
    </row>
    <row r="133" spans="1:14" ht="20.25" customHeight="1" x14ac:dyDescent="0.25">
      <c r="A133" s="1">
        <v>132</v>
      </c>
      <c r="B133" s="1" t="s">
        <v>329</v>
      </c>
      <c r="C133" s="3" t="s">
        <v>330</v>
      </c>
      <c r="D133" s="3" t="s">
        <v>90</v>
      </c>
      <c r="E133" s="1" t="s">
        <v>312</v>
      </c>
      <c r="F133" s="3" t="s">
        <v>313</v>
      </c>
      <c r="G133" s="20">
        <v>2526.41</v>
      </c>
      <c r="H133" s="20">
        <v>151.59</v>
      </c>
      <c r="I133" s="20">
        <v>2678</v>
      </c>
      <c r="J133" s="20">
        <f t="shared" si="6"/>
        <v>0</v>
      </c>
      <c r="K133" s="3" t="s">
        <v>235</v>
      </c>
      <c r="L133" s="1">
        <v>2678</v>
      </c>
      <c r="M133" s="18">
        <f t="shared" si="5"/>
        <v>0</v>
      </c>
      <c r="N133" s="1" t="s">
        <v>314</v>
      </c>
    </row>
    <row r="134" spans="1:14" ht="20.25" customHeight="1" x14ac:dyDescent="0.25">
      <c r="A134" s="1">
        <v>133</v>
      </c>
      <c r="B134" s="1" t="s">
        <v>331</v>
      </c>
      <c r="C134" s="3" t="s">
        <v>332</v>
      </c>
      <c r="D134" s="3" t="s">
        <v>90</v>
      </c>
      <c r="E134" s="1" t="s">
        <v>312</v>
      </c>
      <c r="F134" s="3" t="s">
        <v>313</v>
      </c>
      <c r="G134" s="20">
        <v>2526.41</v>
      </c>
      <c r="H134" s="20">
        <v>151.59</v>
      </c>
      <c r="I134" s="20">
        <v>2678</v>
      </c>
      <c r="J134" s="20">
        <f t="shared" si="6"/>
        <v>0</v>
      </c>
      <c r="K134" s="3" t="s">
        <v>235</v>
      </c>
      <c r="L134" s="1">
        <v>2678</v>
      </c>
      <c r="M134" s="18">
        <f t="shared" si="5"/>
        <v>0</v>
      </c>
      <c r="N134" s="1" t="s">
        <v>314</v>
      </c>
    </row>
    <row r="135" spans="1:14" ht="20.25" customHeight="1" x14ac:dyDescent="0.25">
      <c r="A135" s="1">
        <v>134</v>
      </c>
      <c r="B135" s="1" t="s">
        <v>333</v>
      </c>
      <c r="C135" s="3" t="s">
        <v>334</v>
      </c>
      <c r="D135" s="3" t="s">
        <v>90</v>
      </c>
      <c r="E135" s="1" t="s">
        <v>312</v>
      </c>
      <c r="F135" s="3" t="s">
        <v>313</v>
      </c>
      <c r="G135" s="20">
        <v>2526.41</v>
      </c>
      <c r="H135" s="20">
        <v>151.59</v>
      </c>
      <c r="I135" s="20">
        <v>2678</v>
      </c>
      <c r="J135" s="20">
        <f t="shared" si="6"/>
        <v>0</v>
      </c>
      <c r="K135" s="3" t="s">
        <v>235</v>
      </c>
      <c r="L135" s="1">
        <v>2678</v>
      </c>
      <c r="M135" s="18">
        <f t="shared" si="5"/>
        <v>0</v>
      </c>
      <c r="N135" s="1" t="s">
        <v>314</v>
      </c>
    </row>
    <row r="136" spans="1:14" ht="20.25" customHeight="1" x14ac:dyDescent="0.25">
      <c r="A136" s="1">
        <v>135</v>
      </c>
      <c r="B136" s="1" t="s">
        <v>335</v>
      </c>
      <c r="C136" s="3" t="s">
        <v>336</v>
      </c>
      <c r="D136" s="3" t="s">
        <v>90</v>
      </c>
      <c r="E136" s="1" t="s">
        <v>312</v>
      </c>
      <c r="F136" s="3" t="s">
        <v>313</v>
      </c>
      <c r="G136" s="20">
        <v>2526.41</v>
      </c>
      <c r="H136" s="20">
        <v>151.59</v>
      </c>
      <c r="I136" s="20">
        <v>2678</v>
      </c>
      <c r="J136" s="20">
        <f t="shared" si="6"/>
        <v>0</v>
      </c>
      <c r="K136" s="3" t="s">
        <v>235</v>
      </c>
      <c r="L136" s="1">
        <v>2678</v>
      </c>
      <c r="M136" s="18">
        <f t="shared" si="5"/>
        <v>0</v>
      </c>
      <c r="N136" s="1" t="s">
        <v>314</v>
      </c>
    </row>
    <row r="137" spans="1:14" ht="20.25" customHeight="1" x14ac:dyDescent="0.25">
      <c r="A137" s="1">
        <v>136</v>
      </c>
      <c r="B137" s="1" t="s">
        <v>337</v>
      </c>
      <c r="C137" s="3" t="s">
        <v>338</v>
      </c>
      <c r="D137" s="3" t="s">
        <v>90</v>
      </c>
      <c r="E137" s="1" t="s">
        <v>312</v>
      </c>
      <c r="F137" s="3" t="s">
        <v>313</v>
      </c>
      <c r="G137" s="20">
        <v>2526.42</v>
      </c>
      <c r="H137" s="20">
        <v>151.58000000000001</v>
      </c>
      <c r="I137" s="20">
        <v>2678</v>
      </c>
      <c r="J137" s="20">
        <f t="shared" si="6"/>
        <v>0</v>
      </c>
      <c r="K137" s="3" t="s">
        <v>235</v>
      </c>
      <c r="L137" s="1">
        <v>2678</v>
      </c>
      <c r="M137" s="18">
        <f t="shared" si="5"/>
        <v>0</v>
      </c>
      <c r="N137" s="1" t="s">
        <v>314</v>
      </c>
    </row>
    <row r="138" spans="1:14" ht="20.25" customHeight="1" x14ac:dyDescent="0.25">
      <c r="A138" s="1">
        <v>137</v>
      </c>
      <c r="B138" s="1" t="s">
        <v>339</v>
      </c>
      <c r="C138" s="3" t="s">
        <v>340</v>
      </c>
      <c r="D138" s="3" t="s">
        <v>90</v>
      </c>
      <c r="E138" s="1" t="s">
        <v>312</v>
      </c>
      <c r="F138" s="3" t="s">
        <v>313</v>
      </c>
      <c r="G138" s="20">
        <v>2526.42</v>
      </c>
      <c r="H138" s="20">
        <v>151.58000000000001</v>
      </c>
      <c r="I138" s="20">
        <v>2678</v>
      </c>
      <c r="J138" s="20">
        <f t="shared" si="6"/>
        <v>0</v>
      </c>
      <c r="K138" s="3" t="s">
        <v>235</v>
      </c>
      <c r="L138" s="1">
        <v>2678</v>
      </c>
      <c r="M138" s="18">
        <f t="shared" si="5"/>
        <v>0</v>
      </c>
      <c r="N138" s="1" t="s">
        <v>314</v>
      </c>
    </row>
    <row r="139" spans="1:14" ht="20.25" customHeight="1" x14ac:dyDescent="0.25">
      <c r="A139" s="1">
        <v>138</v>
      </c>
      <c r="B139" s="1" t="s">
        <v>341</v>
      </c>
      <c r="C139" s="3" t="s">
        <v>342</v>
      </c>
      <c r="D139" s="3" t="s">
        <v>90</v>
      </c>
      <c r="E139" s="1" t="s">
        <v>312</v>
      </c>
      <c r="F139" s="3" t="s">
        <v>313</v>
      </c>
      <c r="G139" s="20">
        <v>2526.42</v>
      </c>
      <c r="H139" s="20">
        <v>151.58000000000001</v>
      </c>
      <c r="I139" s="20">
        <v>2678</v>
      </c>
      <c r="J139" s="20">
        <f t="shared" si="6"/>
        <v>0</v>
      </c>
      <c r="K139" s="3" t="s">
        <v>235</v>
      </c>
      <c r="L139" s="1">
        <v>2678</v>
      </c>
      <c r="M139" s="18">
        <f t="shared" si="5"/>
        <v>0</v>
      </c>
      <c r="N139" s="1" t="s">
        <v>314</v>
      </c>
    </row>
    <row r="140" spans="1:14" ht="20.25" customHeight="1" x14ac:dyDescent="0.25">
      <c r="A140" s="1">
        <v>139</v>
      </c>
      <c r="B140" s="1" t="s">
        <v>343</v>
      </c>
      <c r="C140" s="3" t="s">
        <v>344</v>
      </c>
      <c r="D140" s="3" t="s">
        <v>90</v>
      </c>
      <c r="E140" s="1" t="s">
        <v>312</v>
      </c>
      <c r="F140" s="3" t="s">
        <v>313</v>
      </c>
      <c r="G140" s="20">
        <v>2526.42</v>
      </c>
      <c r="H140" s="20">
        <v>151.58000000000001</v>
      </c>
      <c r="I140" s="20">
        <v>2678</v>
      </c>
      <c r="J140" s="20">
        <f t="shared" si="6"/>
        <v>0</v>
      </c>
      <c r="K140" s="3" t="s">
        <v>235</v>
      </c>
      <c r="L140" s="1">
        <v>2678</v>
      </c>
      <c r="M140" s="18">
        <f t="shared" si="5"/>
        <v>0</v>
      </c>
      <c r="N140" s="1" t="s">
        <v>314</v>
      </c>
    </row>
    <row r="141" spans="1:14" ht="20.25" customHeight="1" x14ac:dyDescent="0.25">
      <c r="A141" s="1">
        <v>140</v>
      </c>
      <c r="B141" s="1" t="s">
        <v>345</v>
      </c>
      <c r="C141" s="3" t="s">
        <v>346</v>
      </c>
      <c r="D141" s="3" t="s">
        <v>90</v>
      </c>
      <c r="E141" s="1" t="s">
        <v>312</v>
      </c>
      <c r="F141" s="3" t="s">
        <v>313</v>
      </c>
      <c r="G141" s="20">
        <v>2526.42</v>
      </c>
      <c r="H141" s="20">
        <v>151.58000000000001</v>
      </c>
      <c r="I141" s="20">
        <v>2678</v>
      </c>
      <c r="J141" s="20">
        <f t="shared" si="6"/>
        <v>0</v>
      </c>
      <c r="K141" s="3" t="s">
        <v>235</v>
      </c>
      <c r="L141" s="1">
        <v>2678</v>
      </c>
      <c r="M141" s="18">
        <f t="shared" si="5"/>
        <v>0</v>
      </c>
      <c r="N141" s="1" t="s">
        <v>314</v>
      </c>
    </row>
    <row r="142" spans="1:14" ht="20.25" customHeight="1" x14ac:dyDescent="0.25">
      <c r="A142" s="1">
        <v>141</v>
      </c>
      <c r="B142" s="1" t="s">
        <v>347</v>
      </c>
      <c r="C142" s="3" t="s">
        <v>348</v>
      </c>
      <c r="D142" s="3" t="s">
        <v>90</v>
      </c>
      <c r="E142" s="1" t="s">
        <v>312</v>
      </c>
      <c r="F142" s="3" t="s">
        <v>313</v>
      </c>
      <c r="G142" s="20">
        <v>2526.42</v>
      </c>
      <c r="H142" s="20">
        <v>151.58000000000001</v>
      </c>
      <c r="I142" s="20">
        <v>2678</v>
      </c>
      <c r="J142" s="20">
        <f t="shared" si="6"/>
        <v>0</v>
      </c>
      <c r="K142" s="3" t="s">
        <v>235</v>
      </c>
      <c r="L142" s="1">
        <v>2678</v>
      </c>
      <c r="M142" s="18">
        <f t="shared" si="5"/>
        <v>0</v>
      </c>
      <c r="N142" s="1" t="s">
        <v>314</v>
      </c>
    </row>
    <row r="143" spans="1:14" ht="20.25" customHeight="1" x14ac:dyDescent="0.25">
      <c r="A143" s="1">
        <v>142</v>
      </c>
      <c r="B143" s="1" t="s">
        <v>349</v>
      </c>
      <c r="C143" s="3" t="s">
        <v>350</v>
      </c>
      <c r="D143" s="3" t="s">
        <v>90</v>
      </c>
      <c r="E143" s="1" t="s">
        <v>312</v>
      </c>
      <c r="F143" s="3" t="s">
        <v>313</v>
      </c>
      <c r="G143" s="20">
        <v>2526.42</v>
      </c>
      <c r="H143" s="20">
        <v>151.58000000000001</v>
      </c>
      <c r="I143" s="20">
        <v>2678</v>
      </c>
      <c r="J143" s="20">
        <f t="shared" si="6"/>
        <v>0</v>
      </c>
      <c r="K143" s="3" t="s">
        <v>235</v>
      </c>
      <c r="L143" s="1">
        <v>2678</v>
      </c>
      <c r="M143" s="18">
        <f t="shared" si="5"/>
        <v>0</v>
      </c>
      <c r="N143" s="1" t="s">
        <v>314</v>
      </c>
    </row>
    <row r="144" spans="1:14" ht="20.25" customHeight="1" x14ac:dyDescent="0.25">
      <c r="A144" s="1">
        <v>143</v>
      </c>
      <c r="B144" s="1" t="s">
        <v>351</v>
      </c>
      <c r="C144" s="3" t="s">
        <v>352</v>
      </c>
      <c r="D144" s="3" t="s">
        <v>90</v>
      </c>
      <c r="E144" s="1" t="s">
        <v>312</v>
      </c>
      <c r="F144" s="3" t="s">
        <v>313</v>
      </c>
      <c r="G144" s="20">
        <v>3929.25</v>
      </c>
      <c r="H144" s="20">
        <v>235.75</v>
      </c>
      <c r="I144" s="20">
        <v>4165</v>
      </c>
      <c r="J144" s="20">
        <f t="shared" si="6"/>
        <v>0</v>
      </c>
      <c r="K144" s="3" t="s">
        <v>235</v>
      </c>
      <c r="L144" s="1">
        <v>4165</v>
      </c>
      <c r="M144" s="18">
        <f t="shared" si="5"/>
        <v>0</v>
      </c>
      <c r="N144" s="1" t="s">
        <v>314</v>
      </c>
    </row>
    <row r="145" spans="1:14" ht="20.25" customHeight="1" x14ac:dyDescent="0.25">
      <c r="A145" s="1">
        <v>144</v>
      </c>
      <c r="B145" s="1" t="s">
        <v>353</v>
      </c>
      <c r="C145" s="3" t="s">
        <v>354</v>
      </c>
      <c r="D145" s="3" t="s">
        <v>90</v>
      </c>
      <c r="E145" s="1" t="s">
        <v>312</v>
      </c>
      <c r="F145" s="3" t="s">
        <v>313</v>
      </c>
      <c r="G145" s="20">
        <v>2526.42</v>
      </c>
      <c r="H145" s="20">
        <v>151.58000000000001</v>
      </c>
      <c r="I145" s="20">
        <v>2678</v>
      </c>
      <c r="J145" s="20">
        <f t="shared" si="6"/>
        <v>0</v>
      </c>
      <c r="K145" s="3" t="s">
        <v>235</v>
      </c>
      <c r="L145" s="1">
        <v>2678</v>
      </c>
      <c r="M145" s="18">
        <f t="shared" si="5"/>
        <v>0</v>
      </c>
      <c r="N145" s="1" t="s">
        <v>314</v>
      </c>
    </row>
    <row r="146" spans="1:14" ht="20.25" customHeight="1" x14ac:dyDescent="0.25">
      <c r="A146" s="1">
        <v>145</v>
      </c>
      <c r="B146" s="24" t="s">
        <v>355</v>
      </c>
      <c r="C146" s="25" t="s">
        <v>356</v>
      </c>
      <c r="D146" s="25" t="s">
        <v>90</v>
      </c>
      <c r="E146" s="24" t="s">
        <v>312</v>
      </c>
      <c r="F146" s="25" t="s">
        <v>357</v>
      </c>
      <c r="G146" s="26">
        <v>22565.1</v>
      </c>
      <c r="H146" s="26">
        <v>1353.9</v>
      </c>
      <c r="I146" s="26">
        <v>23919</v>
      </c>
      <c r="J146" s="20">
        <f t="shared" si="6"/>
        <v>0</v>
      </c>
      <c r="K146" s="25" t="s">
        <v>901</v>
      </c>
      <c r="L146" s="24">
        <v>23919</v>
      </c>
      <c r="M146" s="18">
        <f t="shared" si="5"/>
        <v>0</v>
      </c>
      <c r="N146" s="1" t="s">
        <v>358</v>
      </c>
    </row>
    <row r="147" spans="1:14" ht="20.25" customHeight="1" x14ac:dyDescent="0.25">
      <c r="A147" s="1">
        <v>146</v>
      </c>
      <c r="B147" s="24" t="s">
        <v>359</v>
      </c>
      <c r="C147" s="25" t="s">
        <v>360</v>
      </c>
      <c r="D147" s="25" t="s">
        <v>90</v>
      </c>
      <c r="E147" s="24" t="s">
        <v>312</v>
      </c>
      <c r="F147" s="25" t="s">
        <v>357</v>
      </c>
      <c r="G147" s="26">
        <v>21666.98</v>
      </c>
      <c r="H147" s="26">
        <v>1300.02</v>
      </c>
      <c r="I147" s="26">
        <v>22967</v>
      </c>
      <c r="J147" s="20">
        <f t="shared" si="6"/>
        <v>0</v>
      </c>
      <c r="K147" s="25" t="s">
        <v>901</v>
      </c>
      <c r="L147" s="24">
        <v>22967</v>
      </c>
      <c r="M147" s="18">
        <f t="shared" si="5"/>
        <v>0</v>
      </c>
      <c r="N147" s="1" t="s">
        <v>358</v>
      </c>
    </row>
    <row r="148" spans="1:14" ht="20.25" customHeight="1" x14ac:dyDescent="0.25">
      <c r="A148" s="1">
        <v>147</v>
      </c>
      <c r="B148" s="1" t="s">
        <v>361</v>
      </c>
      <c r="C148" s="3" t="s">
        <v>362</v>
      </c>
      <c r="D148" s="3" t="s">
        <v>90</v>
      </c>
      <c r="E148" s="1" t="s">
        <v>312</v>
      </c>
      <c r="F148" s="3" t="s">
        <v>363</v>
      </c>
      <c r="G148" s="20">
        <v>12012.27</v>
      </c>
      <c r="H148" s="20">
        <v>720.73</v>
      </c>
      <c r="I148" s="20">
        <v>12733</v>
      </c>
      <c r="J148" s="20">
        <f t="shared" si="6"/>
        <v>0</v>
      </c>
      <c r="K148" s="3" t="s">
        <v>235</v>
      </c>
      <c r="L148" s="1">
        <v>12733</v>
      </c>
      <c r="M148" s="18">
        <f t="shared" si="5"/>
        <v>0</v>
      </c>
      <c r="N148" s="1" t="s">
        <v>314</v>
      </c>
    </row>
    <row r="149" spans="1:14" ht="20.25" customHeight="1" x14ac:dyDescent="0.25">
      <c r="A149" s="1">
        <v>148</v>
      </c>
      <c r="B149" s="1" t="s">
        <v>364</v>
      </c>
      <c r="C149" s="3" t="s">
        <v>365</v>
      </c>
      <c r="D149" s="3" t="s">
        <v>90</v>
      </c>
      <c r="E149" s="1" t="s">
        <v>312</v>
      </c>
      <c r="F149" s="3" t="s">
        <v>363</v>
      </c>
      <c r="G149" s="20">
        <v>21975.47</v>
      </c>
      <c r="H149" s="20">
        <v>1318.53</v>
      </c>
      <c r="I149" s="20">
        <v>23294</v>
      </c>
      <c r="J149" s="20">
        <f t="shared" si="6"/>
        <v>0</v>
      </c>
      <c r="K149" s="3" t="s">
        <v>235</v>
      </c>
      <c r="L149" s="1">
        <v>23294</v>
      </c>
      <c r="M149" s="18">
        <f t="shared" si="5"/>
        <v>0</v>
      </c>
      <c r="N149" s="1" t="s">
        <v>314</v>
      </c>
    </row>
    <row r="150" spans="1:14" ht="20.25" customHeight="1" x14ac:dyDescent="0.25">
      <c r="A150" s="1">
        <v>149</v>
      </c>
      <c r="B150" s="1" t="s">
        <v>361</v>
      </c>
      <c r="C150" s="3" t="s">
        <v>362</v>
      </c>
      <c r="D150" s="3" t="s">
        <v>90</v>
      </c>
      <c r="E150" s="1" t="s">
        <v>312</v>
      </c>
      <c r="F150" s="3" t="s">
        <v>363</v>
      </c>
      <c r="G150" s="20">
        <v>11758.49</v>
      </c>
      <c r="H150" s="20">
        <v>705.51</v>
      </c>
      <c r="I150" s="20">
        <v>12464</v>
      </c>
      <c r="J150" s="20">
        <f t="shared" si="6"/>
        <v>0</v>
      </c>
      <c r="K150" s="3" t="s">
        <v>235</v>
      </c>
      <c r="L150" s="1">
        <v>12464</v>
      </c>
      <c r="M150" s="18">
        <f t="shared" si="5"/>
        <v>0</v>
      </c>
      <c r="N150" s="1" t="s">
        <v>314</v>
      </c>
    </row>
    <row r="151" spans="1:14" ht="20.25" customHeight="1" x14ac:dyDescent="0.25">
      <c r="A151" s="1">
        <v>150</v>
      </c>
      <c r="B151" s="1" t="s">
        <v>364</v>
      </c>
      <c r="C151" s="3" t="s">
        <v>365</v>
      </c>
      <c r="D151" s="3" t="s">
        <v>90</v>
      </c>
      <c r="E151" s="1" t="s">
        <v>312</v>
      </c>
      <c r="F151" s="3" t="s">
        <v>363</v>
      </c>
      <c r="G151" s="20">
        <v>24091.51</v>
      </c>
      <c r="H151" s="20">
        <v>1445.49</v>
      </c>
      <c r="I151" s="20">
        <v>25537</v>
      </c>
      <c r="J151" s="20">
        <f t="shared" si="6"/>
        <v>0</v>
      </c>
      <c r="K151" s="3" t="s">
        <v>235</v>
      </c>
      <c r="L151" s="1">
        <v>25537</v>
      </c>
      <c r="M151" s="18">
        <f t="shared" si="5"/>
        <v>0</v>
      </c>
      <c r="N151" s="1" t="s">
        <v>314</v>
      </c>
    </row>
    <row r="152" spans="1:14" ht="20.25" customHeight="1" x14ac:dyDescent="0.25">
      <c r="A152" s="1">
        <v>151</v>
      </c>
      <c r="B152" s="24" t="s">
        <v>366</v>
      </c>
      <c r="C152" s="25" t="s">
        <v>367</v>
      </c>
      <c r="D152" s="25" t="s">
        <v>90</v>
      </c>
      <c r="E152" s="24" t="s">
        <v>312</v>
      </c>
      <c r="F152" s="25" t="s">
        <v>368</v>
      </c>
      <c r="G152" s="26">
        <v>4570.76</v>
      </c>
      <c r="H152" s="26">
        <v>274.24</v>
      </c>
      <c r="I152" s="26">
        <v>4845</v>
      </c>
      <c r="J152" s="20">
        <f t="shared" si="6"/>
        <v>0</v>
      </c>
      <c r="K152" s="25" t="s">
        <v>901</v>
      </c>
      <c r="L152" s="24">
        <v>4845</v>
      </c>
      <c r="M152" s="18">
        <f t="shared" si="5"/>
        <v>0</v>
      </c>
      <c r="N152" s="1" t="s">
        <v>358</v>
      </c>
    </row>
    <row r="153" spans="1:14" ht="20.25" customHeight="1" x14ac:dyDescent="0.25">
      <c r="A153" s="1">
        <v>152</v>
      </c>
      <c r="B153" s="24" t="s">
        <v>369</v>
      </c>
      <c r="C153" s="25" t="s">
        <v>370</v>
      </c>
      <c r="D153" s="25" t="s">
        <v>90</v>
      </c>
      <c r="E153" s="24" t="s">
        <v>312</v>
      </c>
      <c r="F153" s="25" t="s">
        <v>368</v>
      </c>
      <c r="G153" s="26">
        <v>7216.98</v>
      </c>
      <c r="H153" s="26">
        <v>433.02</v>
      </c>
      <c r="I153" s="26">
        <v>7650</v>
      </c>
      <c r="J153" s="20">
        <f t="shared" si="6"/>
        <v>0</v>
      </c>
      <c r="K153" s="25" t="s">
        <v>901</v>
      </c>
      <c r="L153" s="24">
        <v>7650</v>
      </c>
      <c r="M153" s="18">
        <f t="shared" si="5"/>
        <v>0</v>
      </c>
      <c r="N153" s="1" t="s">
        <v>358</v>
      </c>
    </row>
    <row r="154" spans="1:14" ht="20.25" customHeight="1" x14ac:dyDescent="0.25">
      <c r="A154" s="1">
        <v>153</v>
      </c>
      <c r="B154" s="24" t="s">
        <v>371</v>
      </c>
      <c r="C154" s="25" t="s">
        <v>372</v>
      </c>
      <c r="D154" s="25" t="s">
        <v>90</v>
      </c>
      <c r="E154" s="24" t="s">
        <v>312</v>
      </c>
      <c r="F154" s="25" t="s">
        <v>368</v>
      </c>
      <c r="G154" s="26">
        <v>21650.94</v>
      </c>
      <c r="H154" s="26">
        <v>1299.06</v>
      </c>
      <c r="I154" s="26">
        <v>22950</v>
      </c>
      <c r="J154" s="20">
        <f t="shared" si="6"/>
        <v>0</v>
      </c>
      <c r="K154" s="25" t="s">
        <v>901</v>
      </c>
      <c r="L154" s="24">
        <v>22950</v>
      </c>
      <c r="M154" s="18">
        <f t="shared" si="5"/>
        <v>0</v>
      </c>
      <c r="N154" s="1" t="s">
        <v>358</v>
      </c>
    </row>
    <row r="155" spans="1:14" ht="20.25" customHeight="1" x14ac:dyDescent="0.25">
      <c r="A155" s="1">
        <v>154</v>
      </c>
      <c r="B155" s="1" t="s">
        <v>373</v>
      </c>
      <c r="C155" s="3" t="s">
        <v>374</v>
      </c>
      <c r="D155" s="3" t="s">
        <v>90</v>
      </c>
      <c r="E155" s="1" t="s">
        <v>312</v>
      </c>
      <c r="F155" s="3" t="s">
        <v>375</v>
      </c>
      <c r="G155" s="20">
        <v>2526.41</v>
      </c>
      <c r="H155" s="20">
        <v>151.59</v>
      </c>
      <c r="I155" s="20">
        <v>2678</v>
      </c>
      <c r="J155" s="20">
        <f t="shared" si="6"/>
        <v>0</v>
      </c>
      <c r="K155" s="3" t="s">
        <v>235</v>
      </c>
      <c r="L155" s="1">
        <v>2678</v>
      </c>
      <c r="M155" s="18">
        <f t="shared" si="5"/>
        <v>0</v>
      </c>
      <c r="N155" s="1" t="s">
        <v>314</v>
      </c>
    </row>
    <row r="156" spans="1:14" ht="20.25" customHeight="1" x14ac:dyDescent="0.25">
      <c r="A156" s="1">
        <v>155</v>
      </c>
      <c r="B156" s="1" t="s">
        <v>376</v>
      </c>
      <c r="C156" s="3" t="s">
        <v>377</v>
      </c>
      <c r="D156" s="3" t="s">
        <v>90</v>
      </c>
      <c r="E156" s="1" t="s">
        <v>312</v>
      </c>
      <c r="F156" s="3" t="s">
        <v>375</v>
      </c>
      <c r="G156" s="20">
        <v>2526.41</v>
      </c>
      <c r="H156" s="20">
        <v>151.59</v>
      </c>
      <c r="I156" s="20">
        <v>2678</v>
      </c>
      <c r="J156" s="20">
        <f t="shared" si="6"/>
        <v>0</v>
      </c>
      <c r="K156" s="3" t="s">
        <v>235</v>
      </c>
      <c r="L156" s="1">
        <v>2678</v>
      </c>
      <c r="M156" s="18">
        <f t="shared" si="5"/>
        <v>0</v>
      </c>
      <c r="N156" s="1" t="s">
        <v>314</v>
      </c>
    </row>
    <row r="157" spans="1:14" ht="20.25" customHeight="1" x14ac:dyDescent="0.25">
      <c r="A157" s="1">
        <v>156</v>
      </c>
      <c r="B157" s="1" t="s">
        <v>378</v>
      </c>
      <c r="C157" s="3" t="s">
        <v>379</v>
      </c>
      <c r="D157" s="3" t="s">
        <v>90</v>
      </c>
      <c r="E157" s="1" t="s">
        <v>312</v>
      </c>
      <c r="F157" s="3" t="s">
        <v>375</v>
      </c>
      <c r="G157" s="20">
        <v>2526.41</v>
      </c>
      <c r="H157" s="20">
        <v>151.59</v>
      </c>
      <c r="I157" s="20">
        <v>2678</v>
      </c>
      <c r="J157" s="20">
        <f t="shared" si="6"/>
        <v>0</v>
      </c>
      <c r="K157" s="3" t="s">
        <v>235</v>
      </c>
      <c r="L157" s="1">
        <v>2678</v>
      </c>
      <c r="M157" s="18">
        <f t="shared" si="5"/>
        <v>0</v>
      </c>
      <c r="N157" s="1" t="s">
        <v>314</v>
      </c>
    </row>
    <row r="158" spans="1:14" ht="20.25" customHeight="1" x14ac:dyDescent="0.25">
      <c r="A158" s="1">
        <v>157</v>
      </c>
      <c r="B158" s="1" t="s">
        <v>380</v>
      </c>
      <c r="C158" s="3" t="s">
        <v>381</v>
      </c>
      <c r="D158" s="3" t="s">
        <v>90</v>
      </c>
      <c r="E158" s="1" t="s">
        <v>312</v>
      </c>
      <c r="F158" s="3" t="s">
        <v>375</v>
      </c>
      <c r="G158" s="20">
        <v>2526.41</v>
      </c>
      <c r="H158" s="20">
        <v>151.59</v>
      </c>
      <c r="I158" s="20">
        <v>2678</v>
      </c>
      <c r="J158" s="20">
        <f t="shared" si="6"/>
        <v>0</v>
      </c>
      <c r="K158" s="3" t="s">
        <v>235</v>
      </c>
      <c r="L158" s="1">
        <v>2678</v>
      </c>
      <c r="M158" s="18">
        <f t="shared" si="5"/>
        <v>0</v>
      </c>
      <c r="N158" s="1" t="s">
        <v>314</v>
      </c>
    </row>
    <row r="159" spans="1:14" ht="20.25" customHeight="1" x14ac:dyDescent="0.25">
      <c r="A159" s="1">
        <v>158</v>
      </c>
      <c r="B159" s="1" t="s">
        <v>382</v>
      </c>
      <c r="C159" s="3" t="s">
        <v>383</v>
      </c>
      <c r="D159" s="3" t="s">
        <v>90</v>
      </c>
      <c r="E159" s="1" t="s">
        <v>312</v>
      </c>
      <c r="F159" s="3" t="s">
        <v>375</v>
      </c>
      <c r="G159" s="20">
        <v>2526.41</v>
      </c>
      <c r="H159" s="20">
        <v>151.59</v>
      </c>
      <c r="I159" s="20">
        <v>2678</v>
      </c>
      <c r="J159" s="20">
        <f t="shared" si="6"/>
        <v>0</v>
      </c>
      <c r="K159" s="3" t="s">
        <v>235</v>
      </c>
      <c r="L159" s="1">
        <v>2678</v>
      </c>
      <c r="M159" s="18">
        <f t="shared" si="5"/>
        <v>0</v>
      </c>
      <c r="N159" s="1" t="s">
        <v>314</v>
      </c>
    </row>
    <row r="160" spans="1:14" ht="20.25" customHeight="1" x14ac:dyDescent="0.25">
      <c r="A160" s="1">
        <v>159</v>
      </c>
      <c r="B160" s="1" t="s">
        <v>384</v>
      </c>
      <c r="C160" s="3" t="s">
        <v>385</v>
      </c>
      <c r="D160" s="3" t="s">
        <v>90</v>
      </c>
      <c r="E160" s="1" t="s">
        <v>312</v>
      </c>
      <c r="F160" s="3" t="s">
        <v>375</v>
      </c>
      <c r="G160" s="20">
        <v>2526.41</v>
      </c>
      <c r="H160" s="20">
        <v>151.59</v>
      </c>
      <c r="I160" s="20">
        <v>2678</v>
      </c>
      <c r="J160" s="20">
        <f t="shared" si="6"/>
        <v>0</v>
      </c>
      <c r="K160" s="3" t="s">
        <v>235</v>
      </c>
      <c r="L160" s="1">
        <v>2678</v>
      </c>
      <c r="M160" s="18">
        <f t="shared" si="5"/>
        <v>0</v>
      </c>
      <c r="N160" s="1" t="s">
        <v>314</v>
      </c>
    </row>
    <row r="161" spans="1:14" ht="20.25" customHeight="1" x14ac:dyDescent="0.25">
      <c r="A161" s="1">
        <v>160</v>
      </c>
      <c r="B161" s="1" t="s">
        <v>386</v>
      </c>
      <c r="C161" s="3" t="s">
        <v>387</v>
      </c>
      <c r="D161" s="3" t="s">
        <v>90</v>
      </c>
      <c r="E161" s="1" t="s">
        <v>312</v>
      </c>
      <c r="F161" s="3" t="s">
        <v>375</v>
      </c>
      <c r="G161" s="20">
        <v>2526.41</v>
      </c>
      <c r="H161" s="20">
        <v>151.59</v>
      </c>
      <c r="I161" s="20">
        <v>2678</v>
      </c>
      <c r="J161" s="20">
        <f t="shared" si="6"/>
        <v>0</v>
      </c>
      <c r="K161" s="3" t="s">
        <v>235</v>
      </c>
      <c r="L161" s="1">
        <v>2678</v>
      </c>
      <c r="M161" s="18">
        <f t="shared" si="5"/>
        <v>0</v>
      </c>
      <c r="N161" s="1" t="s">
        <v>314</v>
      </c>
    </row>
    <row r="162" spans="1:14" ht="20.25" customHeight="1" x14ac:dyDescent="0.25">
      <c r="A162" s="1">
        <v>161</v>
      </c>
      <c r="B162" s="1" t="s">
        <v>388</v>
      </c>
      <c r="C162" s="3" t="s">
        <v>389</v>
      </c>
      <c r="D162" s="3" t="s">
        <v>90</v>
      </c>
      <c r="E162" s="1" t="s">
        <v>312</v>
      </c>
      <c r="F162" s="3" t="s">
        <v>375</v>
      </c>
      <c r="G162" s="20">
        <v>2526.41</v>
      </c>
      <c r="H162" s="20">
        <v>151.59</v>
      </c>
      <c r="I162" s="20">
        <v>2678</v>
      </c>
      <c r="J162" s="20">
        <f t="shared" si="6"/>
        <v>0</v>
      </c>
      <c r="K162" s="3" t="s">
        <v>235</v>
      </c>
      <c r="L162" s="1">
        <v>2678</v>
      </c>
      <c r="M162" s="18">
        <f t="shared" si="5"/>
        <v>0</v>
      </c>
      <c r="N162" s="1" t="s">
        <v>314</v>
      </c>
    </row>
    <row r="163" spans="1:14" ht="20.25" customHeight="1" x14ac:dyDescent="0.25">
      <c r="A163" s="1">
        <v>162</v>
      </c>
      <c r="B163" s="1" t="s">
        <v>390</v>
      </c>
      <c r="C163" s="3" t="s">
        <v>391</v>
      </c>
      <c r="D163" s="3" t="s">
        <v>90</v>
      </c>
      <c r="E163" s="1" t="s">
        <v>312</v>
      </c>
      <c r="F163" s="3" t="s">
        <v>375</v>
      </c>
      <c r="G163" s="20">
        <v>2526.41</v>
      </c>
      <c r="H163" s="20">
        <v>151.59</v>
      </c>
      <c r="I163" s="20">
        <v>2678</v>
      </c>
      <c r="J163" s="20">
        <f t="shared" si="6"/>
        <v>0</v>
      </c>
      <c r="K163" s="3" t="s">
        <v>235</v>
      </c>
      <c r="L163" s="1">
        <v>2678</v>
      </c>
      <c r="M163" s="18">
        <f t="shared" si="5"/>
        <v>0</v>
      </c>
      <c r="N163" s="1" t="s">
        <v>314</v>
      </c>
    </row>
    <row r="164" spans="1:14" ht="20.25" customHeight="1" x14ac:dyDescent="0.25">
      <c r="A164" s="1">
        <v>163</v>
      </c>
      <c r="B164" s="1" t="s">
        <v>392</v>
      </c>
      <c r="C164" s="3" t="s">
        <v>393</v>
      </c>
      <c r="D164" s="3" t="s">
        <v>90</v>
      </c>
      <c r="E164" s="1" t="s">
        <v>312</v>
      </c>
      <c r="F164" s="3" t="s">
        <v>375</v>
      </c>
      <c r="G164" s="20">
        <v>3929.24</v>
      </c>
      <c r="H164" s="20">
        <v>235.76</v>
      </c>
      <c r="I164" s="20">
        <v>4165</v>
      </c>
      <c r="J164" s="20">
        <f t="shared" si="6"/>
        <v>0</v>
      </c>
      <c r="K164" s="3" t="s">
        <v>235</v>
      </c>
      <c r="L164" s="1">
        <v>4165</v>
      </c>
      <c r="M164" s="18">
        <f t="shared" si="5"/>
        <v>0</v>
      </c>
      <c r="N164" s="1" t="s">
        <v>314</v>
      </c>
    </row>
    <row r="165" spans="1:14" ht="20.25" customHeight="1" x14ac:dyDescent="0.25">
      <c r="A165" s="1">
        <v>164</v>
      </c>
      <c r="B165" s="1" t="s">
        <v>394</v>
      </c>
      <c r="C165" s="3" t="s">
        <v>395</v>
      </c>
      <c r="D165" s="3" t="s">
        <v>90</v>
      </c>
      <c r="E165" s="1" t="s">
        <v>312</v>
      </c>
      <c r="F165" s="3" t="s">
        <v>375</v>
      </c>
      <c r="G165" s="20">
        <v>1459.43</v>
      </c>
      <c r="H165" s="20">
        <v>87.57</v>
      </c>
      <c r="I165" s="20">
        <v>1547</v>
      </c>
      <c r="J165" s="20">
        <f t="shared" si="6"/>
        <v>0</v>
      </c>
      <c r="K165" s="3" t="s">
        <v>235</v>
      </c>
      <c r="L165" s="1">
        <v>1547</v>
      </c>
      <c r="M165" s="18">
        <f t="shared" si="5"/>
        <v>0</v>
      </c>
      <c r="N165" s="1" t="s">
        <v>314</v>
      </c>
    </row>
    <row r="166" spans="1:14" ht="20.25" customHeight="1" x14ac:dyDescent="0.25">
      <c r="A166" s="1">
        <v>165</v>
      </c>
      <c r="B166" s="1" t="s">
        <v>396</v>
      </c>
      <c r="C166" s="3" t="s">
        <v>397</v>
      </c>
      <c r="D166" s="3" t="s">
        <v>90</v>
      </c>
      <c r="E166" s="1" t="s">
        <v>312</v>
      </c>
      <c r="F166" s="3" t="s">
        <v>375</v>
      </c>
      <c r="G166" s="20">
        <v>2526.42</v>
      </c>
      <c r="H166" s="20">
        <v>151.58000000000001</v>
      </c>
      <c r="I166" s="20">
        <v>2678</v>
      </c>
      <c r="J166" s="20">
        <f t="shared" si="6"/>
        <v>0</v>
      </c>
      <c r="K166" s="3" t="s">
        <v>235</v>
      </c>
      <c r="L166" s="1">
        <v>2678</v>
      </c>
      <c r="M166" s="18">
        <f t="shared" si="5"/>
        <v>0</v>
      </c>
      <c r="N166" s="1" t="s">
        <v>314</v>
      </c>
    </row>
    <row r="167" spans="1:14" ht="20.25" customHeight="1" x14ac:dyDescent="0.25">
      <c r="A167" s="1">
        <v>166</v>
      </c>
      <c r="B167" s="1" t="s">
        <v>398</v>
      </c>
      <c r="C167" s="3" t="s">
        <v>399</v>
      </c>
      <c r="D167" s="3" t="s">
        <v>90</v>
      </c>
      <c r="E167" s="1" t="s">
        <v>312</v>
      </c>
      <c r="F167" s="3" t="s">
        <v>375</v>
      </c>
      <c r="G167" s="20">
        <v>2526.42</v>
      </c>
      <c r="H167" s="20">
        <v>151.58000000000001</v>
      </c>
      <c r="I167" s="20">
        <v>2678</v>
      </c>
      <c r="J167" s="20">
        <f t="shared" si="6"/>
        <v>0</v>
      </c>
      <c r="K167" s="3" t="s">
        <v>235</v>
      </c>
      <c r="L167" s="1">
        <v>2678</v>
      </c>
      <c r="M167" s="18">
        <f t="shared" si="5"/>
        <v>0</v>
      </c>
      <c r="N167" s="1" t="s">
        <v>314</v>
      </c>
    </row>
    <row r="168" spans="1:14" ht="20.25" customHeight="1" x14ac:dyDescent="0.25">
      <c r="A168" s="1">
        <v>167</v>
      </c>
      <c r="B168" s="1" t="s">
        <v>400</v>
      </c>
      <c r="C168" s="3" t="s">
        <v>401</v>
      </c>
      <c r="D168" s="3" t="s">
        <v>90</v>
      </c>
      <c r="E168" s="1" t="s">
        <v>312</v>
      </c>
      <c r="F168" s="3" t="s">
        <v>375</v>
      </c>
      <c r="G168" s="20">
        <v>2526.42</v>
      </c>
      <c r="H168" s="20">
        <v>151.58000000000001</v>
      </c>
      <c r="I168" s="20">
        <v>2678</v>
      </c>
      <c r="J168" s="20">
        <f t="shared" si="6"/>
        <v>0</v>
      </c>
      <c r="K168" s="3" t="s">
        <v>235</v>
      </c>
      <c r="L168" s="1">
        <v>2678</v>
      </c>
      <c r="M168" s="18">
        <f t="shared" si="5"/>
        <v>0</v>
      </c>
      <c r="N168" s="1" t="s">
        <v>314</v>
      </c>
    </row>
    <row r="169" spans="1:14" ht="20.25" customHeight="1" x14ac:dyDescent="0.25">
      <c r="A169" s="1">
        <v>168</v>
      </c>
      <c r="B169" s="1" t="s">
        <v>402</v>
      </c>
      <c r="C169" s="3" t="s">
        <v>403</v>
      </c>
      <c r="D169" s="3" t="s">
        <v>90</v>
      </c>
      <c r="E169" s="1" t="s">
        <v>312</v>
      </c>
      <c r="F169" s="3" t="s">
        <v>375</v>
      </c>
      <c r="G169" s="20">
        <v>2526.42</v>
      </c>
      <c r="H169" s="20">
        <v>151.58000000000001</v>
      </c>
      <c r="I169" s="20">
        <v>2678</v>
      </c>
      <c r="J169" s="20">
        <f t="shared" si="6"/>
        <v>0</v>
      </c>
      <c r="K169" s="3" t="s">
        <v>235</v>
      </c>
      <c r="L169" s="1">
        <v>2678</v>
      </c>
      <c r="M169" s="18">
        <f t="shared" si="5"/>
        <v>0</v>
      </c>
      <c r="N169" s="1" t="s">
        <v>314</v>
      </c>
    </row>
    <row r="170" spans="1:14" ht="20.25" customHeight="1" x14ac:dyDescent="0.25">
      <c r="A170" s="1">
        <v>169</v>
      </c>
      <c r="B170" s="1" t="s">
        <v>404</v>
      </c>
      <c r="C170" s="3" t="s">
        <v>405</v>
      </c>
      <c r="D170" s="3" t="s">
        <v>90</v>
      </c>
      <c r="E170" s="1" t="s">
        <v>312</v>
      </c>
      <c r="F170" s="3" t="s">
        <v>375</v>
      </c>
      <c r="G170" s="20">
        <v>2526.42</v>
      </c>
      <c r="H170" s="20">
        <v>151.58000000000001</v>
      </c>
      <c r="I170" s="20">
        <v>2678</v>
      </c>
      <c r="J170" s="20">
        <f t="shared" si="6"/>
        <v>0</v>
      </c>
      <c r="K170" s="3" t="s">
        <v>235</v>
      </c>
      <c r="L170" s="1">
        <v>2678</v>
      </c>
      <c r="M170" s="18">
        <f t="shared" si="5"/>
        <v>0</v>
      </c>
      <c r="N170" s="1" t="s">
        <v>314</v>
      </c>
    </row>
    <row r="171" spans="1:14" ht="20.25" customHeight="1" x14ac:dyDescent="0.25">
      <c r="A171" s="1">
        <v>170</v>
      </c>
      <c r="B171" s="1" t="s">
        <v>406</v>
      </c>
      <c r="C171" s="3" t="s">
        <v>407</v>
      </c>
      <c r="D171" s="3" t="s">
        <v>90</v>
      </c>
      <c r="E171" s="1" t="s">
        <v>312</v>
      </c>
      <c r="F171" s="3" t="s">
        <v>375</v>
      </c>
      <c r="G171" s="20">
        <v>2526.42</v>
      </c>
      <c r="H171" s="20">
        <v>151.58000000000001</v>
      </c>
      <c r="I171" s="20">
        <v>2678</v>
      </c>
      <c r="J171" s="20">
        <f t="shared" si="6"/>
        <v>0</v>
      </c>
      <c r="K171" s="3" t="s">
        <v>235</v>
      </c>
      <c r="L171" s="1">
        <v>2678</v>
      </c>
      <c r="M171" s="18">
        <f t="shared" si="5"/>
        <v>0</v>
      </c>
      <c r="N171" s="1" t="s">
        <v>314</v>
      </c>
    </row>
    <row r="172" spans="1:14" ht="20.25" customHeight="1" x14ac:dyDescent="0.25">
      <c r="A172" s="1">
        <v>171</v>
      </c>
      <c r="B172" s="1" t="s">
        <v>408</v>
      </c>
      <c r="C172" s="3" t="s">
        <v>409</v>
      </c>
      <c r="D172" s="3" t="s">
        <v>90</v>
      </c>
      <c r="E172" s="1" t="s">
        <v>312</v>
      </c>
      <c r="F172" s="3" t="s">
        <v>375</v>
      </c>
      <c r="G172" s="20">
        <v>2526.42</v>
      </c>
      <c r="H172" s="20">
        <v>151.58000000000001</v>
      </c>
      <c r="I172" s="20">
        <v>2678</v>
      </c>
      <c r="J172" s="20">
        <f t="shared" si="6"/>
        <v>0</v>
      </c>
      <c r="K172" s="3" t="s">
        <v>235</v>
      </c>
      <c r="L172" s="1">
        <v>2678</v>
      </c>
      <c r="M172" s="18">
        <f t="shared" si="5"/>
        <v>0</v>
      </c>
      <c r="N172" s="1" t="s">
        <v>314</v>
      </c>
    </row>
    <row r="173" spans="1:14" ht="20.25" customHeight="1" x14ac:dyDescent="0.25">
      <c r="A173" s="1">
        <v>172</v>
      </c>
      <c r="B173" s="1" t="s">
        <v>410</v>
      </c>
      <c r="C173" s="3" t="s">
        <v>411</v>
      </c>
      <c r="D173" s="3" t="s">
        <v>90</v>
      </c>
      <c r="E173" s="1" t="s">
        <v>312</v>
      </c>
      <c r="F173" s="3" t="s">
        <v>375</v>
      </c>
      <c r="G173" s="20">
        <v>2526.42</v>
      </c>
      <c r="H173" s="20">
        <v>151.58000000000001</v>
      </c>
      <c r="I173" s="20">
        <v>2678</v>
      </c>
      <c r="J173" s="20">
        <f t="shared" si="6"/>
        <v>0</v>
      </c>
      <c r="K173" s="3" t="s">
        <v>235</v>
      </c>
      <c r="L173" s="1">
        <v>2678</v>
      </c>
      <c r="M173" s="18">
        <f t="shared" si="5"/>
        <v>0</v>
      </c>
      <c r="N173" s="1" t="s">
        <v>314</v>
      </c>
    </row>
    <row r="174" spans="1:14" ht="20.25" customHeight="1" x14ac:dyDescent="0.25">
      <c r="A174" s="1">
        <v>173</v>
      </c>
      <c r="B174" s="1" t="s">
        <v>412</v>
      </c>
      <c r="C174" s="3" t="s">
        <v>413</v>
      </c>
      <c r="D174" s="3" t="s">
        <v>90</v>
      </c>
      <c r="E174" s="1" t="s">
        <v>312</v>
      </c>
      <c r="F174" s="3" t="s">
        <v>375</v>
      </c>
      <c r="G174" s="20">
        <v>2526.42</v>
      </c>
      <c r="H174" s="20">
        <v>151.58000000000001</v>
      </c>
      <c r="I174" s="20">
        <v>2678</v>
      </c>
      <c r="J174" s="20">
        <f t="shared" si="6"/>
        <v>0</v>
      </c>
      <c r="K174" s="3" t="s">
        <v>235</v>
      </c>
      <c r="L174" s="1">
        <v>2678</v>
      </c>
      <c r="M174" s="18">
        <f t="shared" si="5"/>
        <v>0</v>
      </c>
      <c r="N174" s="1" t="s">
        <v>314</v>
      </c>
    </row>
    <row r="175" spans="1:14" ht="20.25" customHeight="1" x14ac:dyDescent="0.25">
      <c r="A175" s="1">
        <v>174</v>
      </c>
      <c r="B175" s="1" t="s">
        <v>414</v>
      </c>
      <c r="C175" s="3" t="s">
        <v>415</v>
      </c>
      <c r="D175" s="3" t="s">
        <v>90</v>
      </c>
      <c r="E175" s="1" t="s">
        <v>312</v>
      </c>
      <c r="F175" s="3" t="s">
        <v>375</v>
      </c>
      <c r="G175" s="20">
        <v>1459.43</v>
      </c>
      <c r="H175" s="20">
        <v>87.57</v>
      </c>
      <c r="I175" s="20">
        <v>1547</v>
      </c>
      <c r="J175" s="20">
        <f t="shared" si="6"/>
        <v>0</v>
      </c>
      <c r="K175" s="3" t="s">
        <v>235</v>
      </c>
      <c r="L175" s="1">
        <v>1547</v>
      </c>
      <c r="M175" s="18">
        <f t="shared" si="5"/>
        <v>0</v>
      </c>
      <c r="N175" s="1" t="s">
        <v>314</v>
      </c>
    </row>
    <row r="176" spans="1:14" ht="20.25" customHeight="1" x14ac:dyDescent="0.25">
      <c r="A176" s="1">
        <v>175</v>
      </c>
      <c r="B176" s="1" t="s">
        <v>416</v>
      </c>
      <c r="C176" s="3" t="s">
        <v>417</v>
      </c>
      <c r="D176" s="3" t="s">
        <v>90</v>
      </c>
      <c r="E176" s="1" t="s">
        <v>312</v>
      </c>
      <c r="F176" s="3" t="s">
        <v>375</v>
      </c>
      <c r="G176" s="20">
        <v>2526.42</v>
      </c>
      <c r="H176" s="20">
        <v>151.58000000000001</v>
      </c>
      <c r="I176" s="20">
        <v>2678</v>
      </c>
      <c r="J176" s="20">
        <f t="shared" si="6"/>
        <v>0</v>
      </c>
      <c r="K176" s="3" t="s">
        <v>235</v>
      </c>
      <c r="L176" s="1">
        <v>2678</v>
      </c>
      <c r="M176" s="18">
        <f t="shared" si="5"/>
        <v>0</v>
      </c>
      <c r="N176" s="1" t="s">
        <v>314</v>
      </c>
    </row>
    <row r="177" spans="1:14" ht="20.25" customHeight="1" x14ac:dyDescent="0.25">
      <c r="A177" s="1">
        <v>176</v>
      </c>
      <c r="B177" s="1" t="s">
        <v>418</v>
      </c>
      <c r="C177" s="3" t="s">
        <v>419</v>
      </c>
      <c r="D177" s="3" t="s">
        <v>90</v>
      </c>
      <c r="E177" s="1" t="s">
        <v>312</v>
      </c>
      <c r="F177" s="3" t="s">
        <v>375</v>
      </c>
      <c r="G177" s="20">
        <v>2526.42</v>
      </c>
      <c r="H177" s="20">
        <v>151.58000000000001</v>
      </c>
      <c r="I177" s="20">
        <v>2678</v>
      </c>
      <c r="J177" s="20">
        <f t="shared" si="6"/>
        <v>0</v>
      </c>
      <c r="K177" s="3" t="s">
        <v>235</v>
      </c>
      <c r="L177" s="1">
        <v>2678</v>
      </c>
      <c r="M177" s="18">
        <f t="shared" si="5"/>
        <v>0</v>
      </c>
      <c r="N177" s="1" t="s">
        <v>314</v>
      </c>
    </row>
    <row r="178" spans="1:14" ht="20.25" customHeight="1" x14ac:dyDescent="0.25">
      <c r="A178" s="1">
        <v>177</v>
      </c>
      <c r="B178" s="1" t="s">
        <v>420</v>
      </c>
      <c r="C178" s="3" t="s">
        <v>421</v>
      </c>
      <c r="D178" s="3" t="s">
        <v>90</v>
      </c>
      <c r="E178" s="1" t="s">
        <v>312</v>
      </c>
      <c r="F178" s="3" t="s">
        <v>375</v>
      </c>
      <c r="G178" s="20">
        <v>2526.42</v>
      </c>
      <c r="H178" s="20">
        <v>151.58000000000001</v>
      </c>
      <c r="I178" s="20">
        <v>2678</v>
      </c>
      <c r="J178" s="20">
        <f t="shared" si="6"/>
        <v>0</v>
      </c>
      <c r="K178" s="3" t="s">
        <v>235</v>
      </c>
      <c r="L178" s="1">
        <v>2678</v>
      </c>
      <c r="M178" s="18">
        <f t="shared" si="5"/>
        <v>0</v>
      </c>
      <c r="N178" s="1" t="s">
        <v>314</v>
      </c>
    </row>
    <row r="179" spans="1:14" ht="20.25" customHeight="1" x14ac:dyDescent="0.25">
      <c r="A179" s="1">
        <v>178</v>
      </c>
      <c r="B179" s="1" t="s">
        <v>422</v>
      </c>
      <c r="C179" s="3" t="s">
        <v>423</v>
      </c>
      <c r="D179" s="3" t="s">
        <v>90</v>
      </c>
      <c r="E179" s="1" t="s">
        <v>312</v>
      </c>
      <c r="F179" s="3" t="s">
        <v>375</v>
      </c>
      <c r="G179" s="20">
        <v>2526.42</v>
      </c>
      <c r="H179" s="20">
        <v>151.58000000000001</v>
      </c>
      <c r="I179" s="20">
        <v>2678</v>
      </c>
      <c r="J179" s="20">
        <f t="shared" si="6"/>
        <v>0</v>
      </c>
      <c r="K179" s="3" t="s">
        <v>235</v>
      </c>
      <c r="L179" s="1">
        <v>2678</v>
      </c>
      <c r="M179" s="18">
        <f t="shared" si="5"/>
        <v>0</v>
      </c>
      <c r="N179" s="1" t="s">
        <v>314</v>
      </c>
    </row>
    <row r="180" spans="1:14" ht="20.25" customHeight="1" x14ac:dyDescent="0.25">
      <c r="A180" s="1">
        <v>179</v>
      </c>
      <c r="B180" s="1" t="s">
        <v>424</v>
      </c>
      <c r="C180" s="3" t="s">
        <v>425</v>
      </c>
      <c r="D180" s="3" t="s">
        <v>90</v>
      </c>
      <c r="E180" s="1" t="s">
        <v>312</v>
      </c>
      <c r="F180" s="3" t="s">
        <v>375</v>
      </c>
      <c r="G180" s="20">
        <v>1459.43</v>
      </c>
      <c r="H180" s="20">
        <v>87.57</v>
      </c>
      <c r="I180" s="20">
        <v>1547</v>
      </c>
      <c r="J180" s="20">
        <f t="shared" si="6"/>
        <v>0</v>
      </c>
      <c r="K180" s="3" t="s">
        <v>235</v>
      </c>
      <c r="L180" s="1">
        <v>1547</v>
      </c>
      <c r="M180" s="18">
        <f t="shared" si="5"/>
        <v>0</v>
      </c>
      <c r="N180" s="1" t="s">
        <v>314</v>
      </c>
    </row>
    <row r="181" spans="1:14" ht="20.25" customHeight="1" x14ac:dyDescent="0.25">
      <c r="A181" s="1">
        <v>180</v>
      </c>
      <c r="B181" s="1" t="s">
        <v>426</v>
      </c>
      <c r="C181" s="3" t="s">
        <v>427</v>
      </c>
      <c r="D181" s="3" t="s">
        <v>90</v>
      </c>
      <c r="E181" s="1" t="s">
        <v>312</v>
      </c>
      <c r="F181" s="3" t="s">
        <v>375</v>
      </c>
      <c r="G181" s="20">
        <v>7251.88</v>
      </c>
      <c r="H181" s="20">
        <v>435.12</v>
      </c>
      <c r="I181" s="20">
        <v>7687</v>
      </c>
      <c r="J181" s="20">
        <f t="shared" si="6"/>
        <v>0</v>
      </c>
      <c r="K181" s="3" t="s">
        <v>235</v>
      </c>
      <c r="L181" s="1">
        <v>7687</v>
      </c>
      <c r="M181" s="18">
        <f t="shared" si="5"/>
        <v>0</v>
      </c>
      <c r="N181" s="1" t="s">
        <v>314</v>
      </c>
    </row>
    <row r="182" spans="1:14" ht="20.25" customHeight="1" x14ac:dyDescent="0.25">
      <c r="A182" s="1">
        <v>181</v>
      </c>
      <c r="B182" s="1" t="s">
        <v>428</v>
      </c>
      <c r="C182" s="3" t="s">
        <v>429</v>
      </c>
      <c r="D182" s="3" t="s">
        <v>90</v>
      </c>
      <c r="E182" s="1" t="s">
        <v>312</v>
      </c>
      <c r="F182" s="3" t="s">
        <v>375</v>
      </c>
      <c r="G182" s="20">
        <v>2526.42</v>
      </c>
      <c r="H182" s="20">
        <v>151.58000000000001</v>
      </c>
      <c r="I182" s="20">
        <v>2678</v>
      </c>
      <c r="J182" s="20">
        <f t="shared" si="6"/>
        <v>0</v>
      </c>
      <c r="K182" s="3" t="s">
        <v>235</v>
      </c>
      <c r="L182" s="1">
        <v>2678</v>
      </c>
      <c r="M182" s="18">
        <f t="shared" si="5"/>
        <v>0</v>
      </c>
      <c r="N182" s="1" t="s">
        <v>314</v>
      </c>
    </row>
    <row r="183" spans="1:14" ht="20.25" customHeight="1" x14ac:dyDescent="0.25">
      <c r="A183" s="1">
        <v>182</v>
      </c>
      <c r="B183" s="1" t="s">
        <v>430</v>
      </c>
      <c r="C183" s="3" t="s">
        <v>431</v>
      </c>
      <c r="D183" s="3" t="s">
        <v>1323</v>
      </c>
      <c r="E183" s="1" t="s">
        <v>432</v>
      </c>
      <c r="F183" s="3" t="s">
        <v>433</v>
      </c>
      <c r="G183" s="20">
        <v>12264.15</v>
      </c>
      <c r="H183" s="20">
        <v>735.85</v>
      </c>
      <c r="I183" s="20">
        <v>13000</v>
      </c>
      <c r="J183" s="20">
        <f t="shared" si="6"/>
        <v>0</v>
      </c>
      <c r="K183" s="3" t="s">
        <v>225</v>
      </c>
      <c r="L183" s="1">
        <v>13000</v>
      </c>
      <c r="M183" s="18">
        <f t="shared" si="5"/>
        <v>0</v>
      </c>
      <c r="N183" s="1" t="s">
        <v>434</v>
      </c>
    </row>
    <row r="184" spans="1:14" ht="20.25" customHeight="1" x14ac:dyDescent="0.25">
      <c r="A184" s="1">
        <v>183</v>
      </c>
      <c r="B184" s="1"/>
      <c r="C184" s="71"/>
      <c r="D184" s="71" t="s">
        <v>1328</v>
      </c>
      <c r="E184" s="72"/>
      <c r="F184" s="71"/>
      <c r="G184" s="73"/>
      <c r="H184" s="73">
        <v>0</v>
      </c>
      <c r="I184" s="73">
        <v>10000</v>
      </c>
      <c r="J184" s="20">
        <v>0</v>
      </c>
      <c r="K184" s="71" t="s">
        <v>1212</v>
      </c>
      <c r="L184" s="72">
        <v>10000</v>
      </c>
      <c r="M184" s="72">
        <f t="shared" si="5"/>
        <v>0</v>
      </c>
      <c r="N184" s="72" t="s">
        <v>435</v>
      </c>
    </row>
    <row r="185" spans="1:14" ht="20.25" customHeight="1" x14ac:dyDescent="0.25">
      <c r="A185" s="1">
        <v>184</v>
      </c>
      <c r="B185" s="1" t="s">
        <v>436</v>
      </c>
      <c r="C185" s="3" t="s">
        <v>437</v>
      </c>
      <c r="D185" s="3" t="s">
        <v>133</v>
      </c>
      <c r="E185" s="1" t="s">
        <v>438</v>
      </c>
      <c r="F185" s="3" t="s">
        <v>439</v>
      </c>
      <c r="G185" s="20">
        <v>57158.49</v>
      </c>
      <c r="H185" s="20">
        <v>3429.51</v>
      </c>
      <c r="I185" s="20">
        <v>60588</v>
      </c>
      <c r="J185" s="20">
        <f t="shared" si="6"/>
        <v>0</v>
      </c>
      <c r="K185" s="3" t="s">
        <v>140</v>
      </c>
      <c r="L185" s="1">
        <v>60588</v>
      </c>
      <c r="M185" s="18">
        <f t="shared" si="5"/>
        <v>0</v>
      </c>
      <c r="N185" s="1" t="s">
        <v>141</v>
      </c>
    </row>
    <row r="186" spans="1:14" ht="20.25" customHeight="1" x14ac:dyDescent="0.25">
      <c r="A186" s="1">
        <v>185</v>
      </c>
      <c r="B186" s="1" t="s">
        <v>440</v>
      </c>
      <c r="C186" s="3" t="s">
        <v>441</v>
      </c>
      <c r="D186" s="3" t="s">
        <v>133</v>
      </c>
      <c r="E186" s="1" t="s">
        <v>438</v>
      </c>
      <c r="F186" s="3" t="s">
        <v>442</v>
      </c>
      <c r="G186" s="20">
        <v>32081.13</v>
      </c>
      <c r="H186" s="20">
        <v>1924.87</v>
      </c>
      <c r="I186" s="20">
        <v>34006</v>
      </c>
      <c r="J186" s="20">
        <f t="shared" si="6"/>
        <v>0</v>
      </c>
      <c r="K186" s="3" t="s">
        <v>140</v>
      </c>
      <c r="L186" s="1">
        <v>34006</v>
      </c>
      <c r="M186" s="18">
        <f t="shared" si="5"/>
        <v>0</v>
      </c>
      <c r="N186" s="1" t="s">
        <v>141</v>
      </c>
    </row>
    <row r="187" spans="1:14" ht="20.25" customHeight="1" x14ac:dyDescent="0.25">
      <c r="A187" s="1">
        <v>186</v>
      </c>
      <c r="B187" s="1" t="s">
        <v>443</v>
      </c>
      <c r="C187" s="3" t="s">
        <v>444</v>
      </c>
      <c r="D187" s="3" t="s">
        <v>133</v>
      </c>
      <c r="E187" s="1" t="s">
        <v>438</v>
      </c>
      <c r="F187" s="3" t="s">
        <v>445</v>
      </c>
      <c r="G187" s="20">
        <v>33930.19</v>
      </c>
      <c r="H187" s="20">
        <v>2035.81</v>
      </c>
      <c r="I187" s="20">
        <v>35966</v>
      </c>
      <c r="J187" s="20">
        <f t="shared" si="6"/>
        <v>0</v>
      </c>
      <c r="K187" s="3" t="s">
        <v>446</v>
      </c>
      <c r="L187" s="1">
        <v>35966</v>
      </c>
      <c r="M187" s="18">
        <f t="shared" si="5"/>
        <v>0</v>
      </c>
      <c r="N187" s="1" t="s">
        <v>447</v>
      </c>
    </row>
    <row r="188" spans="1:14" ht="20.25" customHeight="1" x14ac:dyDescent="0.25">
      <c r="A188" s="1">
        <v>187</v>
      </c>
      <c r="B188" s="1" t="s">
        <v>448</v>
      </c>
      <c r="C188" s="3" t="s">
        <v>449</v>
      </c>
      <c r="D188" s="3" t="s">
        <v>133</v>
      </c>
      <c r="E188" s="1" t="s">
        <v>438</v>
      </c>
      <c r="F188" s="3" t="s">
        <v>450</v>
      </c>
      <c r="G188" s="20">
        <v>17844.34</v>
      </c>
      <c r="H188" s="20">
        <v>1070.6600000000001</v>
      </c>
      <c r="I188" s="20">
        <v>18915</v>
      </c>
      <c r="J188" s="20">
        <f t="shared" si="6"/>
        <v>0</v>
      </c>
      <c r="K188" s="3" t="s">
        <v>446</v>
      </c>
      <c r="L188" s="1">
        <v>18915</v>
      </c>
      <c r="M188" s="18">
        <f t="shared" si="5"/>
        <v>0</v>
      </c>
      <c r="N188" s="1" t="s">
        <v>451</v>
      </c>
    </row>
    <row r="189" spans="1:14" ht="20.25" customHeight="1" x14ac:dyDescent="0.25">
      <c r="A189" s="1">
        <v>188</v>
      </c>
      <c r="B189" s="1" t="s">
        <v>452</v>
      </c>
      <c r="C189" s="3" t="s">
        <v>453</v>
      </c>
      <c r="D189" s="3" t="s">
        <v>133</v>
      </c>
      <c r="E189" s="1" t="s">
        <v>438</v>
      </c>
      <c r="F189" s="3" t="s">
        <v>454</v>
      </c>
      <c r="G189" s="20">
        <v>74122.64</v>
      </c>
      <c r="H189" s="20">
        <v>4447.3599999999997</v>
      </c>
      <c r="I189" s="20">
        <v>78570</v>
      </c>
      <c r="J189" s="20">
        <f t="shared" si="6"/>
        <v>0</v>
      </c>
      <c r="K189" s="3" t="s">
        <v>446</v>
      </c>
      <c r="L189" s="1">
        <v>78570</v>
      </c>
      <c r="M189" s="18">
        <f t="shared" si="5"/>
        <v>0</v>
      </c>
      <c r="N189" s="1" t="s">
        <v>455</v>
      </c>
    </row>
    <row r="190" spans="1:14" ht="20.25" customHeight="1" x14ac:dyDescent="0.25">
      <c r="A190" s="1">
        <v>189</v>
      </c>
      <c r="B190" s="1" t="s">
        <v>456</v>
      </c>
      <c r="C190" s="3" t="s">
        <v>457</v>
      </c>
      <c r="D190" s="3" t="s">
        <v>133</v>
      </c>
      <c r="E190" s="1" t="s">
        <v>438</v>
      </c>
      <c r="F190" s="3" t="s">
        <v>458</v>
      </c>
      <c r="G190" s="20">
        <v>36512.26</v>
      </c>
      <c r="H190" s="20">
        <v>2190.7399999999998</v>
      </c>
      <c r="I190" s="20">
        <v>38703</v>
      </c>
      <c r="J190" s="20">
        <f t="shared" si="6"/>
        <v>0</v>
      </c>
      <c r="K190" s="3" t="s">
        <v>140</v>
      </c>
      <c r="L190" s="1">
        <v>38703</v>
      </c>
      <c r="M190" s="18">
        <f t="shared" si="5"/>
        <v>0</v>
      </c>
      <c r="N190" s="1" t="s">
        <v>141</v>
      </c>
    </row>
    <row r="191" spans="1:14" ht="20.25" customHeight="1" x14ac:dyDescent="0.25">
      <c r="A191" s="1">
        <v>190</v>
      </c>
      <c r="B191" s="24" t="s">
        <v>459</v>
      </c>
      <c r="C191" s="25" t="s">
        <v>460</v>
      </c>
      <c r="D191" s="25" t="s">
        <v>90</v>
      </c>
      <c r="E191" s="24" t="s">
        <v>461</v>
      </c>
      <c r="F191" s="25" t="s">
        <v>462</v>
      </c>
      <c r="G191" s="26">
        <v>10752.83</v>
      </c>
      <c r="H191" s="26">
        <v>645.16999999999996</v>
      </c>
      <c r="I191" s="26">
        <v>11398</v>
      </c>
      <c r="J191" s="20">
        <f t="shared" si="6"/>
        <v>0</v>
      </c>
      <c r="K191" s="25" t="s">
        <v>901</v>
      </c>
      <c r="L191" s="24">
        <v>11398</v>
      </c>
      <c r="M191" s="18">
        <f t="shared" si="5"/>
        <v>0</v>
      </c>
      <c r="N191" s="1" t="s">
        <v>358</v>
      </c>
    </row>
    <row r="192" spans="1:14" ht="20.25" customHeight="1" x14ac:dyDescent="0.25">
      <c r="A192" s="1">
        <v>191</v>
      </c>
      <c r="B192" s="24" t="s">
        <v>463</v>
      </c>
      <c r="C192" s="25" t="s">
        <v>464</v>
      </c>
      <c r="D192" s="25" t="s">
        <v>90</v>
      </c>
      <c r="E192" s="24" t="s">
        <v>461</v>
      </c>
      <c r="F192" s="25" t="s">
        <v>462</v>
      </c>
      <c r="G192" s="26">
        <v>3186.79</v>
      </c>
      <c r="H192" s="26">
        <v>191.21</v>
      </c>
      <c r="I192" s="26">
        <v>3378</v>
      </c>
      <c r="J192" s="20">
        <f t="shared" si="6"/>
        <v>0</v>
      </c>
      <c r="K192" s="25" t="s">
        <v>901</v>
      </c>
      <c r="L192" s="24">
        <v>3378</v>
      </c>
      <c r="M192" s="18">
        <f t="shared" si="5"/>
        <v>0</v>
      </c>
      <c r="N192" s="1" t="s">
        <v>358</v>
      </c>
    </row>
    <row r="193" spans="1:14" ht="20.25" customHeight="1" x14ac:dyDescent="0.25">
      <c r="A193" s="1">
        <v>192</v>
      </c>
      <c r="B193" s="24" t="s">
        <v>465</v>
      </c>
      <c r="C193" s="25" t="s">
        <v>466</v>
      </c>
      <c r="D193" s="25" t="s">
        <v>90</v>
      </c>
      <c r="E193" s="24" t="s">
        <v>461</v>
      </c>
      <c r="F193" s="25" t="s">
        <v>462</v>
      </c>
      <c r="G193" s="26">
        <v>1571.7</v>
      </c>
      <c r="H193" s="26">
        <v>94.3</v>
      </c>
      <c r="I193" s="26">
        <v>1666</v>
      </c>
      <c r="J193" s="20">
        <f t="shared" si="6"/>
        <v>0</v>
      </c>
      <c r="K193" s="25" t="s">
        <v>901</v>
      </c>
      <c r="L193" s="24">
        <v>1666</v>
      </c>
      <c r="M193" s="18">
        <f t="shared" si="5"/>
        <v>0</v>
      </c>
      <c r="N193" s="1" t="s">
        <v>358</v>
      </c>
    </row>
    <row r="194" spans="1:14" ht="20.25" customHeight="1" x14ac:dyDescent="0.25">
      <c r="A194" s="1">
        <v>193</v>
      </c>
      <c r="B194" s="24" t="s">
        <v>467</v>
      </c>
      <c r="C194" s="25" t="s">
        <v>468</v>
      </c>
      <c r="D194" s="25" t="s">
        <v>90</v>
      </c>
      <c r="E194" s="24" t="s">
        <v>461</v>
      </c>
      <c r="F194" s="25" t="s">
        <v>469</v>
      </c>
      <c r="G194" s="26">
        <v>3475.47</v>
      </c>
      <c r="H194" s="26">
        <v>208.53</v>
      </c>
      <c r="I194" s="26">
        <v>3684</v>
      </c>
      <c r="J194" s="20">
        <f t="shared" si="6"/>
        <v>0</v>
      </c>
      <c r="K194" s="25" t="s">
        <v>901</v>
      </c>
      <c r="L194" s="24">
        <v>3684</v>
      </c>
      <c r="M194" s="18">
        <f t="shared" si="5"/>
        <v>0</v>
      </c>
      <c r="N194" s="1" t="s">
        <v>358</v>
      </c>
    </row>
    <row r="195" spans="1:14" ht="20.25" customHeight="1" x14ac:dyDescent="0.25">
      <c r="A195" s="1">
        <v>194</v>
      </c>
      <c r="B195" s="1" t="s">
        <v>470</v>
      </c>
      <c r="C195" s="3" t="s">
        <v>471</v>
      </c>
      <c r="D195" s="3" t="s">
        <v>90</v>
      </c>
      <c r="E195" s="1" t="s">
        <v>472</v>
      </c>
      <c r="F195" s="3" t="s">
        <v>473</v>
      </c>
      <c r="G195" s="20">
        <v>1459.44</v>
      </c>
      <c r="H195" s="20">
        <v>87.56</v>
      </c>
      <c r="I195" s="34">
        <v>1547</v>
      </c>
      <c r="J195" s="20">
        <f t="shared" si="6"/>
        <v>0</v>
      </c>
      <c r="K195" s="35" t="s">
        <v>893</v>
      </c>
      <c r="L195" s="23">
        <v>1547</v>
      </c>
      <c r="M195" s="18">
        <f t="shared" ref="M195:M258" si="7">SUM(I195-L195)</f>
        <v>0</v>
      </c>
      <c r="N195" s="1" t="s">
        <v>474</v>
      </c>
    </row>
    <row r="196" spans="1:14" ht="20.25" customHeight="1" x14ac:dyDescent="0.25">
      <c r="A196" s="1">
        <v>195</v>
      </c>
      <c r="B196" s="1" t="s">
        <v>475</v>
      </c>
      <c r="C196" s="3" t="s">
        <v>476</v>
      </c>
      <c r="D196" s="3" t="s">
        <v>90</v>
      </c>
      <c r="E196" s="1" t="s">
        <v>472</v>
      </c>
      <c r="F196" s="3" t="s">
        <v>473</v>
      </c>
      <c r="G196" s="20">
        <v>1459.44</v>
      </c>
      <c r="H196" s="20">
        <v>87.56</v>
      </c>
      <c r="I196" s="34">
        <v>1547</v>
      </c>
      <c r="J196" s="20">
        <f t="shared" ref="J196:J259" si="8">SUM(G196+H196-I196)</f>
        <v>0</v>
      </c>
      <c r="K196" s="35" t="s">
        <v>893</v>
      </c>
      <c r="L196" s="23">
        <v>1547</v>
      </c>
      <c r="M196" s="18">
        <f t="shared" si="7"/>
        <v>0</v>
      </c>
      <c r="N196" s="1" t="s">
        <v>474</v>
      </c>
    </row>
    <row r="197" spans="1:14" ht="20.25" customHeight="1" x14ac:dyDescent="0.25">
      <c r="A197" s="1">
        <v>196</v>
      </c>
      <c r="B197" s="1" t="s">
        <v>477</v>
      </c>
      <c r="C197" s="3" t="s">
        <v>478</v>
      </c>
      <c r="D197" s="3" t="s">
        <v>90</v>
      </c>
      <c r="E197" s="1" t="s">
        <v>472</v>
      </c>
      <c r="F197" s="3" t="s">
        <v>473</v>
      </c>
      <c r="G197" s="20">
        <v>2526.42</v>
      </c>
      <c r="H197" s="20">
        <v>151.58000000000001</v>
      </c>
      <c r="I197" s="34">
        <v>2678</v>
      </c>
      <c r="J197" s="20">
        <f t="shared" si="8"/>
        <v>0</v>
      </c>
      <c r="K197" s="35" t="s">
        <v>893</v>
      </c>
      <c r="L197" s="23">
        <v>2678</v>
      </c>
      <c r="M197" s="18">
        <f t="shared" si="7"/>
        <v>0</v>
      </c>
      <c r="N197" s="1" t="s">
        <v>474</v>
      </c>
    </row>
    <row r="198" spans="1:14" ht="20.25" customHeight="1" x14ac:dyDescent="0.25">
      <c r="A198" s="1">
        <v>197</v>
      </c>
      <c r="B198" s="1" t="s">
        <v>479</v>
      </c>
      <c r="C198" s="3" t="s">
        <v>480</v>
      </c>
      <c r="D198" s="3" t="s">
        <v>90</v>
      </c>
      <c r="E198" s="1" t="s">
        <v>472</v>
      </c>
      <c r="F198" s="3" t="s">
        <v>473</v>
      </c>
      <c r="G198" s="20">
        <v>1459.43</v>
      </c>
      <c r="H198" s="20">
        <v>87.57</v>
      </c>
      <c r="I198" s="34">
        <v>1547</v>
      </c>
      <c r="J198" s="20">
        <f t="shared" si="8"/>
        <v>0</v>
      </c>
      <c r="K198" s="35" t="s">
        <v>893</v>
      </c>
      <c r="L198" s="23">
        <v>1547</v>
      </c>
      <c r="M198" s="18">
        <f t="shared" si="7"/>
        <v>0</v>
      </c>
      <c r="N198" s="1" t="s">
        <v>474</v>
      </c>
    </row>
    <row r="199" spans="1:14" ht="20.25" customHeight="1" x14ac:dyDescent="0.25">
      <c r="A199" s="1">
        <v>198</v>
      </c>
      <c r="B199" s="1" t="s">
        <v>481</v>
      </c>
      <c r="C199" s="3" t="s">
        <v>482</v>
      </c>
      <c r="D199" s="3" t="s">
        <v>90</v>
      </c>
      <c r="E199" s="1" t="s">
        <v>472</v>
      </c>
      <c r="F199" s="3" t="s">
        <v>473</v>
      </c>
      <c r="G199" s="20">
        <v>1459.43</v>
      </c>
      <c r="H199" s="20">
        <v>87.57</v>
      </c>
      <c r="I199" s="34">
        <v>1547</v>
      </c>
      <c r="J199" s="20">
        <f t="shared" si="8"/>
        <v>0</v>
      </c>
      <c r="K199" s="35" t="s">
        <v>893</v>
      </c>
      <c r="L199" s="23">
        <v>1547</v>
      </c>
      <c r="M199" s="18">
        <f t="shared" si="7"/>
        <v>0</v>
      </c>
      <c r="N199" s="1" t="s">
        <v>474</v>
      </c>
    </row>
    <row r="200" spans="1:14" ht="20.25" customHeight="1" x14ac:dyDescent="0.25">
      <c r="A200" s="1">
        <v>199</v>
      </c>
      <c r="B200" s="1" t="s">
        <v>483</v>
      </c>
      <c r="C200" s="3" t="s">
        <v>484</v>
      </c>
      <c r="D200" s="3" t="s">
        <v>90</v>
      </c>
      <c r="E200" s="1" t="s">
        <v>472</v>
      </c>
      <c r="F200" s="3" t="s">
        <v>473</v>
      </c>
      <c r="G200" s="20">
        <v>2977.36</v>
      </c>
      <c r="H200" s="20">
        <v>178.64</v>
      </c>
      <c r="I200" s="34">
        <v>3156</v>
      </c>
      <c r="J200" s="20">
        <f t="shared" si="8"/>
        <v>0</v>
      </c>
      <c r="K200" s="35" t="s">
        <v>893</v>
      </c>
      <c r="L200" s="23">
        <v>3156</v>
      </c>
      <c r="M200" s="18">
        <f t="shared" si="7"/>
        <v>0</v>
      </c>
      <c r="N200" s="1" t="s">
        <v>474</v>
      </c>
    </row>
    <row r="201" spans="1:14" ht="20.25" customHeight="1" x14ac:dyDescent="0.25">
      <c r="A201" s="1">
        <v>200</v>
      </c>
      <c r="B201" s="1" t="s">
        <v>485</v>
      </c>
      <c r="C201" s="3" t="s">
        <v>486</v>
      </c>
      <c r="D201" s="3" t="s">
        <v>90</v>
      </c>
      <c r="E201" s="1" t="s">
        <v>472</v>
      </c>
      <c r="F201" s="3" t="s">
        <v>473</v>
      </c>
      <c r="G201" s="20">
        <v>1459.43</v>
      </c>
      <c r="H201" s="20">
        <v>87.57</v>
      </c>
      <c r="I201" s="34">
        <v>1547</v>
      </c>
      <c r="J201" s="20">
        <f t="shared" si="8"/>
        <v>0</v>
      </c>
      <c r="K201" s="35" t="s">
        <v>893</v>
      </c>
      <c r="L201" s="23">
        <v>1547</v>
      </c>
      <c r="M201" s="18">
        <f t="shared" si="7"/>
        <v>0</v>
      </c>
      <c r="N201" s="1" t="s">
        <v>474</v>
      </c>
    </row>
    <row r="202" spans="1:14" ht="20.25" customHeight="1" x14ac:dyDescent="0.25">
      <c r="A202" s="1">
        <v>201</v>
      </c>
      <c r="B202" s="1" t="s">
        <v>487</v>
      </c>
      <c r="C202" s="3" t="s">
        <v>488</v>
      </c>
      <c r="D202" s="3" t="s">
        <v>90</v>
      </c>
      <c r="E202" s="1" t="s">
        <v>472</v>
      </c>
      <c r="F202" s="3" t="s">
        <v>473</v>
      </c>
      <c r="G202" s="20">
        <v>1459.43</v>
      </c>
      <c r="H202" s="20">
        <v>87.57</v>
      </c>
      <c r="I202" s="34">
        <v>1547</v>
      </c>
      <c r="J202" s="20">
        <f t="shared" si="8"/>
        <v>0</v>
      </c>
      <c r="K202" s="35" t="s">
        <v>893</v>
      </c>
      <c r="L202" s="23">
        <v>1547</v>
      </c>
      <c r="M202" s="18">
        <f t="shared" si="7"/>
        <v>0</v>
      </c>
      <c r="N202" s="1" t="s">
        <v>474</v>
      </c>
    </row>
    <row r="203" spans="1:14" ht="20.25" customHeight="1" x14ac:dyDescent="0.25">
      <c r="A203" s="1">
        <v>202</v>
      </c>
      <c r="B203" s="1" t="s">
        <v>489</v>
      </c>
      <c r="C203" s="3" t="s">
        <v>490</v>
      </c>
      <c r="D203" s="3" t="s">
        <v>90</v>
      </c>
      <c r="E203" s="1" t="s">
        <v>472</v>
      </c>
      <c r="F203" s="3" t="s">
        <v>473</v>
      </c>
      <c r="G203" s="20">
        <v>1459.43</v>
      </c>
      <c r="H203" s="20">
        <v>87.57</v>
      </c>
      <c r="I203" s="34">
        <v>1547</v>
      </c>
      <c r="J203" s="20">
        <f t="shared" si="8"/>
        <v>0</v>
      </c>
      <c r="K203" s="35" t="s">
        <v>893</v>
      </c>
      <c r="L203" s="23">
        <v>1547</v>
      </c>
      <c r="M203" s="18">
        <f t="shared" si="7"/>
        <v>0</v>
      </c>
      <c r="N203" s="1" t="s">
        <v>474</v>
      </c>
    </row>
    <row r="204" spans="1:14" ht="20.25" customHeight="1" x14ac:dyDescent="0.25">
      <c r="A204" s="1">
        <v>203</v>
      </c>
      <c r="B204" s="1" t="s">
        <v>491</v>
      </c>
      <c r="C204" s="3" t="s">
        <v>492</v>
      </c>
      <c r="D204" s="3" t="s">
        <v>90</v>
      </c>
      <c r="E204" s="1" t="s">
        <v>472</v>
      </c>
      <c r="F204" s="3" t="s">
        <v>473</v>
      </c>
      <c r="G204" s="20">
        <v>2526.42</v>
      </c>
      <c r="H204" s="20">
        <v>151.58000000000001</v>
      </c>
      <c r="I204" s="34">
        <v>2678</v>
      </c>
      <c r="J204" s="20">
        <f t="shared" si="8"/>
        <v>0</v>
      </c>
      <c r="K204" s="35" t="s">
        <v>893</v>
      </c>
      <c r="L204" s="23">
        <v>2678</v>
      </c>
      <c r="M204" s="18">
        <f t="shared" si="7"/>
        <v>0</v>
      </c>
      <c r="N204" s="1" t="s">
        <v>474</v>
      </c>
    </row>
    <row r="205" spans="1:14" ht="20.25" customHeight="1" x14ac:dyDescent="0.25">
      <c r="A205" s="1">
        <v>204</v>
      </c>
      <c r="B205" s="1" t="s">
        <v>493</v>
      </c>
      <c r="C205" s="3" t="s">
        <v>494</v>
      </c>
      <c r="D205" s="3" t="s">
        <v>90</v>
      </c>
      <c r="E205" s="1" t="s">
        <v>472</v>
      </c>
      <c r="F205" s="3" t="s">
        <v>473</v>
      </c>
      <c r="G205" s="20">
        <v>5209.43</v>
      </c>
      <c r="H205" s="20">
        <v>312.57</v>
      </c>
      <c r="I205" s="34">
        <v>5522</v>
      </c>
      <c r="J205" s="20">
        <f t="shared" si="8"/>
        <v>0</v>
      </c>
      <c r="K205" s="35" t="s">
        <v>893</v>
      </c>
      <c r="L205" s="23">
        <v>5522</v>
      </c>
      <c r="M205" s="18">
        <f t="shared" si="7"/>
        <v>0</v>
      </c>
      <c r="N205" s="1" t="s">
        <v>474</v>
      </c>
    </row>
    <row r="206" spans="1:14" ht="20.25" customHeight="1" x14ac:dyDescent="0.25">
      <c r="A206" s="1">
        <v>205</v>
      </c>
      <c r="B206" s="1" t="s">
        <v>495</v>
      </c>
      <c r="C206" s="3" t="s">
        <v>496</v>
      </c>
      <c r="D206" s="3" t="s">
        <v>90</v>
      </c>
      <c r="E206" s="1" t="s">
        <v>472</v>
      </c>
      <c r="F206" s="3" t="s">
        <v>473</v>
      </c>
      <c r="G206" s="20">
        <v>1459.43</v>
      </c>
      <c r="H206" s="20">
        <v>87.57</v>
      </c>
      <c r="I206" s="34">
        <v>1547</v>
      </c>
      <c r="J206" s="20">
        <f t="shared" si="8"/>
        <v>0</v>
      </c>
      <c r="K206" s="35" t="s">
        <v>893</v>
      </c>
      <c r="L206" s="23">
        <v>1547</v>
      </c>
      <c r="M206" s="18">
        <f t="shared" si="7"/>
        <v>0</v>
      </c>
      <c r="N206" s="1" t="s">
        <v>474</v>
      </c>
    </row>
    <row r="207" spans="1:14" ht="20.25" customHeight="1" x14ac:dyDescent="0.25">
      <c r="A207" s="1">
        <v>206</v>
      </c>
      <c r="B207" s="1" t="s">
        <v>497</v>
      </c>
      <c r="C207" s="3" t="s">
        <v>498</v>
      </c>
      <c r="D207" s="3" t="s">
        <v>90</v>
      </c>
      <c r="E207" s="1" t="s">
        <v>472</v>
      </c>
      <c r="F207" s="3" t="s">
        <v>473</v>
      </c>
      <c r="G207" s="20">
        <v>1459.43</v>
      </c>
      <c r="H207" s="20">
        <v>87.57</v>
      </c>
      <c r="I207" s="34">
        <v>1547</v>
      </c>
      <c r="J207" s="20">
        <f t="shared" si="8"/>
        <v>0</v>
      </c>
      <c r="K207" s="35" t="s">
        <v>893</v>
      </c>
      <c r="L207" s="23">
        <v>1547</v>
      </c>
      <c r="M207" s="18">
        <f t="shared" si="7"/>
        <v>0</v>
      </c>
      <c r="N207" s="1" t="s">
        <v>474</v>
      </c>
    </row>
    <row r="208" spans="1:14" ht="20.25" customHeight="1" x14ac:dyDescent="0.25">
      <c r="A208" s="1">
        <v>207</v>
      </c>
      <c r="B208" s="1" t="s">
        <v>499</v>
      </c>
      <c r="C208" s="3" t="s">
        <v>500</v>
      </c>
      <c r="D208" s="3" t="s">
        <v>90</v>
      </c>
      <c r="E208" s="1" t="s">
        <v>472</v>
      </c>
      <c r="F208" s="3" t="s">
        <v>473</v>
      </c>
      <c r="G208" s="20">
        <v>1167.93</v>
      </c>
      <c r="H208" s="20">
        <v>70.069999999999993</v>
      </c>
      <c r="I208" s="34">
        <v>1238</v>
      </c>
      <c r="J208" s="20">
        <f t="shared" si="8"/>
        <v>0</v>
      </c>
      <c r="K208" s="35" t="s">
        <v>893</v>
      </c>
      <c r="L208" s="23">
        <v>1238</v>
      </c>
      <c r="M208" s="18">
        <f t="shared" si="7"/>
        <v>0</v>
      </c>
      <c r="N208" s="1" t="s">
        <v>474</v>
      </c>
    </row>
    <row r="209" spans="1:14" ht="20.25" customHeight="1" x14ac:dyDescent="0.25">
      <c r="A209" s="1">
        <v>208</v>
      </c>
      <c r="B209" s="1" t="s">
        <v>501</v>
      </c>
      <c r="C209" s="3" t="s">
        <v>502</v>
      </c>
      <c r="D209" s="3" t="s">
        <v>90</v>
      </c>
      <c r="E209" s="1" t="s">
        <v>472</v>
      </c>
      <c r="F209" s="3" t="s">
        <v>473</v>
      </c>
      <c r="G209" s="20">
        <v>1459.43</v>
      </c>
      <c r="H209" s="20">
        <v>87.57</v>
      </c>
      <c r="I209" s="34">
        <v>1547</v>
      </c>
      <c r="J209" s="20">
        <f t="shared" si="8"/>
        <v>0</v>
      </c>
      <c r="K209" s="35" t="s">
        <v>893</v>
      </c>
      <c r="L209" s="23">
        <v>1547</v>
      </c>
      <c r="M209" s="18">
        <f t="shared" si="7"/>
        <v>0</v>
      </c>
      <c r="N209" s="1" t="s">
        <v>474</v>
      </c>
    </row>
    <row r="210" spans="1:14" ht="20.25" customHeight="1" x14ac:dyDescent="0.25">
      <c r="A210" s="1">
        <v>209</v>
      </c>
      <c r="B210" s="1" t="s">
        <v>503</v>
      </c>
      <c r="C210" s="3" t="s">
        <v>504</v>
      </c>
      <c r="D210" s="3" t="s">
        <v>90</v>
      </c>
      <c r="E210" s="1" t="s">
        <v>472</v>
      </c>
      <c r="F210" s="3" t="s">
        <v>473</v>
      </c>
      <c r="G210" s="20">
        <v>1459.43</v>
      </c>
      <c r="H210" s="20">
        <v>87.57</v>
      </c>
      <c r="I210" s="34">
        <v>1547</v>
      </c>
      <c r="J210" s="20">
        <f t="shared" si="8"/>
        <v>0</v>
      </c>
      <c r="K210" s="35" t="s">
        <v>893</v>
      </c>
      <c r="L210" s="23">
        <v>1547</v>
      </c>
      <c r="M210" s="18">
        <f t="shared" si="7"/>
        <v>0</v>
      </c>
      <c r="N210" s="1" t="s">
        <v>474</v>
      </c>
    </row>
    <row r="211" spans="1:14" ht="20.25" customHeight="1" x14ac:dyDescent="0.25">
      <c r="A211" s="1">
        <v>210</v>
      </c>
      <c r="B211" s="1" t="s">
        <v>505</v>
      </c>
      <c r="C211" s="3" t="s">
        <v>506</v>
      </c>
      <c r="D211" s="3" t="s">
        <v>90</v>
      </c>
      <c r="E211" s="1" t="s">
        <v>472</v>
      </c>
      <c r="F211" s="3" t="s">
        <v>473</v>
      </c>
      <c r="G211" s="20">
        <v>2165.1</v>
      </c>
      <c r="H211" s="20">
        <v>129.9</v>
      </c>
      <c r="I211" s="34">
        <v>2295</v>
      </c>
      <c r="J211" s="20">
        <f t="shared" si="8"/>
        <v>0</v>
      </c>
      <c r="K211" s="35" t="s">
        <v>893</v>
      </c>
      <c r="L211" s="23">
        <v>2295</v>
      </c>
      <c r="M211" s="18">
        <f t="shared" si="7"/>
        <v>0</v>
      </c>
      <c r="N211" s="1" t="s">
        <v>474</v>
      </c>
    </row>
    <row r="212" spans="1:14" ht="20.25" customHeight="1" x14ac:dyDescent="0.25">
      <c r="A212" s="1">
        <v>211</v>
      </c>
      <c r="B212" s="1" t="s">
        <v>507</v>
      </c>
      <c r="C212" s="3" t="s">
        <v>508</v>
      </c>
      <c r="D212" s="3" t="s">
        <v>90</v>
      </c>
      <c r="E212" s="1" t="s">
        <v>472</v>
      </c>
      <c r="F212" s="3" t="s">
        <v>473</v>
      </c>
      <c r="G212" s="20">
        <v>15396.23</v>
      </c>
      <c r="H212" s="20">
        <v>923.77</v>
      </c>
      <c r="I212" s="34">
        <v>16320</v>
      </c>
      <c r="J212" s="20">
        <f t="shared" si="8"/>
        <v>0</v>
      </c>
      <c r="K212" s="35" t="s">
        <v>893</v>
      </c>
      <c r="L212" s="23">
        <v>16320</v>
      </c>
      <c r="M212" s="18">
        <f t="shared" si="7"/>
        <v>0</v>
      </c>
      <c r="N212" s="1" t="s">
        <v>474</v>
      </c>
    </row>
    <row r="213" spans="1:14" ht="25.5" customHeight="1" x14ac:dyDescent="0.25">
      <c r="A213" s="1">
        <v>212</v>
      </c>
      <c r="B213" s="1" t="s">
        <v>483</v>
      </c>
      <c r="C213" s="3" t="s">
        <v>484</v>
      </c>
      <c r="D213" s="3" t="s">
        <v>90</v>
      </c>
      <c r="E213" s="1" t="s">
        <v>472</v>
      </c>
      <c r="F213" s="3" t="s">
        <v>509</v>
      </c>
      <c r="G213" s="20">
        <v>5108.49</v>
      </c>
      <c r="H213" s="20">
        <v>306.51</v>
      </c>
      <c r="I213" s="31">
        <v>5415</v>
      </c>
      <c r="J213" s="20">
        <f t="shared" si="8"/>
        <v>0</v>
      </c>
      <c r="K213" s="22" t="s">
        <v>1785</v>
      </c>
      <c r="L213" s="21">
        <f>SUM(5408+7)</f>
        <v>5415</v>
      </c>
      <c r="M213" s="18">
        <f t="shared" si="7"/>
        <v>0</v>
      </c>
      <c r="N213" s="21" t="s">
        <v>903</v>
      </c>
    </row>
    <row r="214" spans="1:14" ht="20.25" customHeight="1" x14ac:dyDescent="0.25">
      <c r="A214" s="1">
        <v>213</v>
      </c>
      <c r="B214" s="1" t="s">
        <v>493</v>
      </c>
      <c r="C214" s="3" t="s">
        <v>494</v>
      </c>
      <c r="D214" s="3" t="s">
        <v>90</v>
      </c>
      <c r="E214" s="1" t="s">
        <v>472</v>
      </c>
      <c r="F214" s="3" t="s">
        <v>509</v>
      </c>
      <c r="G214" s="20">
        <v>19056.599999999999</v>
      </c>
      <c r="H214" s="20">
        <v>1143.4000000000001</v>
      </c>
      <c r="I214" s="20">
        <v>20200</v>
      </c>
      <c r="J214" s="20">
        <f t="shared" si="8"/>
        <v>0</v>
      </c>
      <c r="K214" s="3" t="s">
        <v>960</v>
      </c>
      <c r="L214" s="1">
        <v>20200</v>
      </c>
      <c r="M214" s="18">
        <f t="shared" si="7"/>
        <v>0</v>
      </c>
      <c r="N214" s="1" t="s">
        <v>474</v>
      </c>
    </row>
    <row r="215" spans="1:14" ht="20.25" customHeight="1" x14ac:dyDescent="0.25">
      <c r="A215" s="1">
        <v>214</v>
      </c>
      <c r="B215" s="1" t="s">
        <v>483</v>
      </c>
      <c r="C215" s="3" t="s">
        <v>484</v>
      </c>
      <c r="D215" s="3" t="s">
        <v>90</v>
      </c>
      <c r="E215" s="1" t="s">
        <v>472</v>
      </c>
      <c r="F215" s="3" t="s">
        <v>509</v>
      </c>
      <c r="G215" s="20">
        <v>33358.49</v>
      </c>
      <c r="H215" s="20">
        <v>2001.51</v>
      </c>
      <c r="I215" s="20">
        <v>35360</v>
      </c>
      <c r="J215" s="20">
        <f t="shared" si="8"/>
        <v>0</v>
      </c>
      <c r="K215" s="3" t="s">
        <v>960</v>
      </c>
      <c r="L215" s="1">
        <v>35360</v>
      </c>
      <c r="M215" s="18">
        <f t="shared" si="7"/>
        <v>0</v>
      </c>
      <c r="N215" s="1" t="s">
        <v>474</v>
      </c>
    </row>
    <row r="216" spans="1:14" ht="20.25" customHeight="1" x14ac:dyDescent="0.25">
      <c r="A216" s="1">
        <v>215</v>
      </c>
      <c r="B216" s="1" t="s">
        <v>493</v>
      </c>
      <c r="C216" s="3" t="s">
        <v>494</v>
      </c>
      <c r="D216" s="3" t="s">
        <v>90</v>
      </c>
      <c r="E216" s="1" t="s">
        <v>472</v>
      </c>
      <c r="F216" s="3" t="s">
        <v>509</v>
      </c>
      <c r="G216" s="20">
        <v>34000</v>
      </c>
      <c r="H216" s="20">
        <v>2040</v>
      </c>
      <c r="I216" s="20">
        <v>36040</v>
      </c>
      <c r="J216" s="20">
        <f t="shared" si="8"/>
        <v>0</v>
      </c>
      <c r="K216" s="3" t="s">
        <v>960</v>
      </c>
      <c r="L216" s="1">
        <v>36040</v>
      </c>
      <c r="M216" s="18">
        <f t="shared" si="7"/>
        <v>0</v>
      </c>
      <c r="N216" s="1" t="s">
        <v>474</v>
      </c>
    </row>
    <row r="217" spans="1:14" ht="20.25" customHeight="1" x14ac:dyDescent="0.25">
      <c r="A217" s="1">
        <v>230</v>
      </c>
      <c r="B217" s="1" t="s">
        <v>510</v>
      </c>
      <c r="C217" s="3" t="s">
        <v>511</v>
      </c>
      <c r="D217" s="3" t="s">
        <v>90</v>
      </c>
      <c r="E217" s="1" t="s">
        <v>140</v>
      </c>
      <c r="F217" s="3" t="s">
        <v>512</v>
      </c>
      <c r="G217" s="20">
        <v>1962.26</v>
      </c>
      <c r="H217" s="20">
        <v>117.73559999999999</v>
      </c>
      <c r="I217" s="20">
        <v>2080</v>
      </c>
      <c r="J217" s="20">
        <f t="shared" si="8"/>
        <v>-4.3999999998050043E-3</v>
      </c>
      <c r="K217" s="3" t="s">
        <v>960</v>
      </c>
      <c r="L217" s="1">
        <v>2080</v>
      </c>
      <c r="M217" s="18">
        <f t="shared" si="7"/>
        <v>0</v>
      </c>
      <c r="N217" s="1" t="s">
        <v>474</v>
      </c>
    </row>
    <row r="218" spans="1:14" ht="20.25" customHeight="1" x14ac:dyDescent="0.25">
      <c r="A218" s="1">
        <v>231</v>
      </c>
      <c r="B218" s="1" t="s">
        <v>513</v>
      </c>
      <c r="C218" s="3" t="s">
        <v>514</v>
      </c>
      <c r="D218" s="3" t="s">
        <v>90</v>
      </c>
      <c r="E218" s="1" t="s">
        <v>140</v>
      </c>
      <c r="F218" s="3" t="s">
        <v>512</v>
      </c>
      <c r="G218" s="20">
        <v>1804.72</v>
      </c>
      <c r="H218" s="20">
        <v>108.28319999999999</v>
      </c>
      <c r="I218" s="20">
        <v>1913</v>
      </c>
      <c r="J218" s="20">
        <f t="shared" si="8"/>
        <v>3.200000000106229E-3</v>
      </c>
      <c r="K218" s="3" t="s">
        <v>960</v>
      </c>
      <c r="L218" s="1">
        <v>1913</v>
      </c>
      <c r="M218" s="18">
        <f t="shared" si="7"/>
        <v>0</v>
      </c>
      <c r="N218" s="1" t="s">
        <v>474</v>
      </c>
    </row>
    <row r="219" spans="1:14" ht="20.25" customHeight="1" x14ac:dyDescent="0.25">
      <c r="A219" s="1">
        <v>232</v>
      </c>
      <c r="B219" s="1" t="s">
        <v>515</v>
      </c>
      <c r="C219" s="3" t="s">
        <v>516</v>
      </c>
      <c r="D219" s="3" t="s">
        <v>90</v>
      </c>
      <c r="E219" s="1" t="s">
        <v>140</v>
      </c>
      <c r="F219" s="3" t="s">
        <v>512</v>
      </c>
      <c r="G219" s="20">
        <v>1571.7</v>
      </c>
      <c r="H219" s="20">
        <v>94.301999999999992</v>
      </c>
      <c r="I219" s="20">
        <v>1666</v>
      </c>
      <c r="J219" s="20">
        <f t="shared" si="8"/>
        <v>1.9999999999527063E-3</v>
      </c>
      <c r="K219" s="3" t="s">
        <v>960</v>
      </c>
      <c r="L219" s="1">
        <v>1666</v>
      </c>
      <c r="M219" s="18">
        <f t="shared" si="7"/>
        <v>0</v>
      </c>
      <c r="N219" s="1" t="s">
        <v>474</v>
      </c>
    </row>
    <row r="220" spans="1:14" ht="20.25" customHeight="1" x14ac:dyDescent="0.25">
      <c r="A220" s="1">
        <v>233</v>
      </c>
      <c r="B220" s="1" t="s">
        <v>517</v>
      </c>
      <c r="C220" s="3" t="s">
        <v>518</v>
      </c>
      <c r="D220" s="3" t="s">
        <v>90</v>
      </c>
      <c r="E220" s="1" t="s">
        <v>140</v>
      </c>
      <c r="F220" s="3" t="s">
        <v>512</v>
      </c>
      <c r="G220" s="20">
        <v>1852.83</v>
      </c>
      <c r="H220" s="20">
        <v>111.1698</v>
      </c>
      <c r="I220" s="20">
        <v>1964</v>
      </c>
      <c r="J220" s="20">
        <f t="shared" si="8"/>
        <v>-2.0000000017716957E-4</v>
      </c>
      <c r="K220" s="3" t="s">
        <v>960</v>
      </c>
      <c r="L220" s="1">
        <v>1964</v>
      </c>
      <c r="M220" s="18">
        <f t="shared" si="7"/>
        <v>0</v>
      </c>
      <c r="N220" s="1" t="s">
        <v>474</v>
      </c>
    </row>
    <row r="221" spans="1:14" ht="20.25" customHeight="1" x14ac:dyDescent="0.25">
      <c r="A221" s="1">
        <v>234</v>
      </c>
      <c r="B221" s="1" t="s">
        <v>519</v>
      </c>
      <c r="C221" s="3" t="s">
        <v>520</v>
      </c>
      <c r="D221" s="3" t="s">
        <v>90</v>
      </c>
      <c r="E221" s="1" t="s">
        <v>140</v>
      </c>
      <c r="F221" s="3" t="s">
        <v>512</v>
      </c>
      <c r="G221" s="20">
        <v>3124.53</v>
      </c>
      <c r="H221" s="20">
        <v>187.4718</v>
      </c>
      <c r="I221" s="20">
        <v>3312</v>
      </c>
      <c r="J221" s="20">
        <f t="shared" si="8"/>
        <v>1.8000000000029104E-3</v>
      </c>
      <c r="K221" s="3" t="s">
        <v>960</v>
      </c>
      <c r="L221" s="1">
        <v>3312</v>
      </c>
      <c r="M221" s="18">
        <f t="shared" si="7"/>
        <v>0</v>
      </c>
      <c r="N221" s="1" t="s">
        <v>474</v>
      </c>
    </row>
    <row r="222" spans="1:14" ht="20.25" customHeight="1" x14ac:dyDescent="0.25">
      <c r="A222" s="1">
        <v>235</v>
      </c>
      <c r="B222" s="1" t="s">
        <v>521</v>
      </c>
      <c r="C222" s="3" t="s">
        <v>522</v>
      </c>
      <c r="D222" s="3" t="s">
        <v>90</v>
      </c>
      <c r="E222" s="1" t="s">
        <v>140</v>
      </c>
      <c r="F222" s="3" t="s">
        <v>512</v>
      </c>
      <c r="G222" s="20">
        <v>2146.23</v>
      </c>
      <c r="H222" s="20">
        <v>128.77000000000001</v>
      </c>
      <c r="I222" s="20">
        <v>2275</v>
      </c>
      <c r="J222" s="20">
        <f t="shared" si="8"/>
        <v>0</v>
      </c>
      <c r="K222" s="3" t="s">
        <v>960</v>
      </c>
      <c r="L222" s="1">
        <v>2275</v>
      </c>
      <c r="M222" s="18">
        <f t="shared" si="7"/>
        <v>0</v>
      </c>
      <c r="N222" s="1" t="s">
        <v>474</v>
      </c>
    </row>
    <row r="223" spans="1:14" ht="20.25" customHeight="1" x14ac:dyDescent="0.25">
      <c r="A223" s="1">
        <v>236</v>
      </c>
      <c r="B223" s="1" t="s">
        <v>523</v>
      </c>
      <c r="C223" s="3" t="s">
        <v>524</v>
      </c>
      <c r="D223" s="3" t="s">
        <v>90</v>
      </c>
      <c r="E223" s="1" t="s">
        <v>140</v>
      </c>
      <c r="F223" s="3" t="s">
        <v>512</v>
      </c>
      <c r="G223" s="20">
        <v>1571.7</v>
      </c>
      <c r="H223" s="20">
        <v>94.301999999999992</v>
      </c>
      <c r="I223" s="20">
        <v>1666</v>
      </c>
      <c r="J223" s="20">
        <f t="shared" si="8"/>
        <v>1.9999999999527063E-3</v>
      </c>
      <c r="K223" s="3" t="s">
        <v>960</v>
      </c>
      <c r="L223" s="1">
        <v>1666</v>
      </c>
      <c r="M223" s="18">
        <f t="shared" si="7"/>
        <v>0</v>
      </c>
      <c r="N223" s="1" t="s">
        <v>474</v>
      </c>
    </row>
    <row r="224" spans="1:14" ht="20.25" customHeight="1" x14ac:dyDescent="0.25">
      <c r="A224" s="1">
        <v>237</v>
      </c>
      <c r="B224" s="1" t="s">
        <v>525</v>
      </c>
      <c r="C224" s="3" t="s">
        <v>526</v>
      </c>
      <c r="D224" s="3" t="s">
        <v>90</v>
      </c>
      <c r="E224" s="1" t="s">
        <v>140</v>
      </c>
      <c r="F224" s="3" t="s">
        <v>512</v>
      </c>
      <c r="G224" s="20">
        <v>1571.7</v>
      </c>
      <c r="H224" s="20">
        <v>94.3</v>
      </c>
      <c r="I224" s="20">
        <v>1666</v>
      </c>
      <c r="J224" s="20">
        <f t="shared" si="8"/>
        <v>0</v>
      </c>
      <c r="K224" s="3" t="s">
        <v>960</v>
      </c>
      <c r="L224" s="1">
        <v>1666</v>
      </c>
      <c r="M224" s="18">
        <f t="shared" si="7"/>
        <v>0</v>
      </c>
      <c r="N224" s="1" t="s">
        <v>474</v>
      </c>
    </row>
    <row r="225" spans="1:14" ht="20.25" customHeight="1" x14ac:dyDescent="0.25">
      <c r="A225" s="1">
        <v>238</v>
      </c>
      <c r="B225" s="1" t="s">
        <v>527</v>
      </c>
      <c r="C225" s="3" t="s">
        <v>528</v>
      </c>
      <c r="D225" s="3" t="s">
        <v>90</v>
      </c>
      <c r="E225" s="1" t="s">
        <v>140</v>
      </c>
      <c r="F225" s="3" t="s">
        <v>512</v>
      </c>
      <c r="G225" s="20">
        <v>11226.41</v>
      </c>
      <c r="H225" s="20">
        <v>673.59</v>
      </c>
      <c r="I225" s="20">
        <v>11900</v>
      </c>
      <c r="J225" s="20">
        <f t="shared" si="8"/>
        <v>0</v>
      </c>
      <c r="K225" s="3" t="s">
        <v>1057</v>
      </c>
      <c r="L225" s="21">
        <f>SUM(1851+10049)</f>
        <v>11900</v>
      </c>
      <c r="M225" s="18">
        <f t="shared" si="7"/>
        <v>0</v>
      </c>
      <c r="N225" s="18" t="s">
        <v>1054</v>
      </c>
    </row>
    <row r="226" spans="1:14" ht="20.25" customHeight="1" x14ac:dyDescent="0.25">
      <c r="A226" s="1">
        <v>239</v>
      </c>
      <c r="B226" s="1" t="s">
        <v>529</v>
      </c>
      <c r="C226" s="3" t="s">
        <v>530</v>
      </c>
      <c r="D226" s="3" t="s">
        <v>90</v>
      </c>
      <c r="E226" s="1" t="s">
        <v>140</v>
      </c>
      <c r="F226" s="3" t="s">
        <v>531</v>
      </c>
      <c r="G226" s="20">
        <v>18000.939999999999</v>
      </c>
      <c r="H226" s="20">
        <v>1080.0563999999999</v>
      </c>
      <c r="I226" s="20">
        <v>19081</v>
      </c>
      <c r="J226" s="20">
        <f t="shared" si="8"/>
        <v>-3.6000000000058208E-3</v>
      </c>
      <c r="K226" s="3" t="s">
        <v>1056</v>
      </c>
      <c r="L226" s="1">
        <v>19081</v>
      </c>
      <c r="M226" s="18">
        <f t="shared" si="7"/>
        <v>0</v>
      </c>
      <c r="N226" s="18" t="s">
        <v>1055</v>
      </c>
    </row>
    <row r="227" spans="1:14" ht="20.25" customHeight="1" x14ac:dyDescent="0.25">
      <c r="A227" s="1"/>
      <c r="B227" s="1" t="s">
        <v>532</v>
      </c>
      <c r="C227" s="3" t="s">
        <v>711</v>
      </c>
      <c r="D227" s="3" t="s">
        <v>1325</v>
      </c>
      <c r="E227" s="1" t="s">
        <v>534</v>
      </c>
      <c r="F227" s="3" t="s">
        <v>535</v>
      </c>
      <c r="G227" s="20">
        <v>39150.94</v>
      </c>
      <c r="H227" s="20">
        <v>2349.06</v>
      </c>
      <c r="I227" s="20">
        <v>41500</v>
      </c>
      <c r="J227" s="20">
        <f t="shared" si="8"/>
        <v>0</v>
      </c>
      <c r="K227" s="3" t="s">
        <v>536</v>
      </c>
      <c r="L227" s="1">
        <v>41500</v>
      </c>
      <c r="M227" s="18">
        <f t="shared" si="7"/>
        <v>0</v>
      </c>
      <c r="N227" s="1" t="s">
        <v>537</v>
      </c>
    </row>
    <row r="228" spans="1:14" ht="20.25" customHeight="1" x14ac:dyDescent="0.25">
      <c r="A228" s="1"/>
      <c r="B228" s="1" t="s">
        <v>538</v>
      </c>
      <c r="C228" s="3" t="s">
        <v>712</v>
      </c>
      <c r="D228" s="3" t="s">
        <v>1320</v>
      </c>
      <c r="E228" s="1" t="s">
        <v>534</v>
      </c>
      <c r="F228" s="3" t="s">
        <v>539</v>
      </c>
      <c r="G228" s="20">
        <v>23584.91</v>
      </c>
      <c r="H228" s="20">
        <v>1415.09</v>
      </c>
      <c r="I228" s="20">
        <v>20000</v>
      </c>
      <c r="J228" s="20">
        <f t="shared" si="8"/>
        <v>5000</v>
      </c>
      <c r="K228" s="60" t="s">
        <v>1311</v>
      </c>
      <c r="L228" s="39">
        <v>20000</v>
      </c>
      <c r="M228" s="39">
        <f t="shared" si="7"/>
        <v>0</v>
      </c>
      <c r="N228" s="18" t="s">
        <v>1310</v>
      </c>
    </row>
    <row r="229" spans="1:14" ht="20.25" customHeight="1" x14ac:dyDescent="0.25">
      <c r="A229" s="1"/>
      <c r="B229" s="1" t="s">
        <v>540</v>
      </c>
      <c r="C229" s="3" t="s">
        <v>713</v>
      </c>
      <c r="D229" s="3" t="s">
        <v>1321</v>
      </c>
      <c r="E229" s="1" t="s">
        <v>541</v>
      </c>
      <c r="F229" s="3" t="s">
        <v>542</v>
      </c>
      <c r="G229" s="20">
        <v>78106</v>
      </c>
      <c r="H229" s="20">
        <v>4686.3599999999997</v>
      </c>
      <c r="I229" s="20">
        <v>82792.36</v>
      </c>
      <c r="J229" s="20">
        <f t="shared" si="8"/>
        <v>0</v>
      </c>
      <c r="K229" s="3" t="s">
        <v>838</v>
      </c>
      <c r="L229" s="1">
        <v>82792.36</v>
      </c>
      <c r="M229" s="18">
        <f t="shared" si="7"/>
        <v>0</v>
      </c>
      <c r="N229" s="17" t="s">
        <v>835</v>
      </c>
    </row>
    <row r="230" spans="1:14" ht="20.25" customHeight="1" x14ac:dyDescent="0.25">
      <c r="A230" s="1"/>
      <c r="B230" s="1" t="s">
        <v>65</v>
      </c>
      <c r="C230" s="3" t="s">
        <v>543</v>
      </c>
      <c r="D230" s="3" t="s">
        <v>12</v>
      </c>
      <c r="E230" s="1" t="s">
        <v>544</v>
      </c>
      <c r="F230" s="3" t="s">
        <v>545</v>
      </c>
      <c r="G230" s="20">
        <v>24528.3</v>
      </c>
      <c r="H230" s="20">
        <v>1471.7</v>
      </c>
      <c r="I230" s="20">
        <v>26000</v>
      </c>
      <c r="J230" s="20">
        <f t="shared" si="8"/>
        <v>0</v>
      </c>
      <c r="K230" s="3" t="s">
        <v>47</v>
      </c>
      <c r="L230" s="1">
        <v>26000</v>
      </c>
      <c r="M230" s="18">
        <f t="shared" si="7"/>
        <v>0</v>
      </c>
      <c r="N230" s="1" t="s">
        <v>546</v>
      </c>
    </row>
    <row r="231" spans="1:14" ht="20.25" customHeight="1" x14ac:dyDescent="0.25">
      <c r="A231" s="1"/>
      <c r="B231" s="1" t="s">
        <v>34</v>
      </c>
      <c r="C231" s="3" t="s">
        <v>714</v>
      </c>
      <c r="D231" s="3" t="s">
        <v>12</v>
      </c>
      <c r="E231" s="1" t="s">
        <v>544</v>
      </c>
      <c r="F231" s="3" t="s">
        <v>545</v>
      </c>
      <c r="G231" s="20">
        <v>25622.639999999999</v>
      </c>
      <c r="H231" s="20">
        <v>1537.36</v>
      </c>
      <c r="I231" s="20">
        <v>27160</v>
      </c>
      <c r="J231" s="20">
        <f t="shared" si="8"/>
        <v>0</v>
      </c>
      <c r="K231" s="3" t="s">
        <v>47</v>
      </c>
      <c r="L231" s="1">
        <v>27160</v>
      </c>
      <c r="M231" s="18">
        <f t="shared" si="7"/>
        <v>0</v>
      </c>
      <c r="N231" s="1" t="s">
        <v>547</v>
      </c>
    </row>
    <row r="232" spans="1:14" ht="20.25" customHeight="1" x14ac:dyDescent="0.25">
      <c r="A232" s="1"/>
      <c r="B232" s="1" t="s">
        <v>302</v>
      </c>
      <c r="C232" s="3" t="s">
        <v>715</v>
      </c>
      <c r="D232" s="3" t="s">
        <v>12</v>
      </c>
      <c r="E232" s="1" t="s">
        <v>544</v>
      </c>
      <c r="F232" s="3" t="s">
        <v>545</v>
      </c>
      <c r="G232" s="20">
        <v>10830.19</v>
      </c>
      <c r="H232" s="20">
        <v>649.80999999999995</v>
      </c>
      <c r="I232" s="20">
        <v>11480</v>
      </c>
      <c r="J232" s="20">
        <f t="shared" si="8"/>
        <v>0</v>
      </c>
      <c r="K232" s="3" t="s">
        <v>47</v>
      </c>
      <c r="L232" s="1">
        <v>11480</v>
      </c>
      <c r="M232" s="18">
        <f t="shared" si="7"/>
        <v>0</v>
      </c>
      <c r="N232" s="1" t="s">
        <v>548</v>
      </c>
    </row>
    <row r="233" spans="1:14" ht="20.25" customHeight="1" x14ac:dyDescent="0.25">
      <c r="A233" s="1"/>
      <c r="B233" s="1" t="s">
        <v>549</v>
      </c>
      <c r="C233" s="3" t="s">
        <v>716</v>
      </c>
      <c r="D233" s="3" t="s">
        <v>12</v>
      </c>
      <c r="E233" s="1" t="s">
        <v>544</v>
      </c>
      <c r="F233" s="3" t="s">
        <v>545</v>
      </c>
      <c r="G233" s="20">
        <v>13735.85</v>
      </c>
      <c r="H233" s="20">
        <v>824.15</v>
      </c>
      <c r="I233" s="20">
        <v>14560</v>
      </c>
      <c r="J233" s="20">
        <f t="shared" si="8"/>
        <v>0</v>
      </c>
      <c r="K233" s="3" t="s">
        <v>47</v>
      </c>
      <c r="L233" s="1">
        <v>14560</v>
      </c>
      <c r="M233" s="18">
        <f t="shared" si="7"/>
        <v>0</v>
      </c>
      <c r="N233" s="1" t="s">
        <v>550</v>
      </c>
    </row>
    <row r="234" spans="1:14" ht="20.25" customHeight="1" x14ac:dyDescent="0.25">
      <c r="A234" s="1"/>
      <c r="B234" s="1" t="s">
        <v>551</v>
      </c>
      <c r="C234" s="3" t="s">
        <v>717</v>
      </c>
      <c r="D234" s="3" t="s">
        <v>12</v>
      </c>
      <c r="E234" s="1" t="s">
        <v>544</v>
      </c>
      <c r="F234" s="3" t="s">
        <v>545</v>
      </c>
      <c r="G234" s="20">
        <v>34867.919999999998</v>
      </c>
      <c r="H234" s="20">
        <v>2092.08</v>
      </c>
      <c r="I234" s="20">
        <v>36960</v>
      </c>
      <c r="J234" s="20">
        <f t="shared" si="8"/>
        <v>0</v>
      </c>
      <c r="K234" s="3" t="s">
        <v>47</v>
      </c>
      <c r="L234" s="1">
        <v>36960</v>
      </c>
      <c r="M234" s="18">
        <f t="shared" si="7"/>
        <v>0</v>
      </c>
      <c r="N234" s="1" t="s">
        <v>552</v>
      </c>
    </row>
    <row r="235" spans="1:14" ht="20.25" customHeight="1" x14ac:dyDescent="0.25">
      <c r="A235" s="1"/>
      <c r="B235" s="1" t="s">
        <v>553</v>
      </c>
      <c r="C235" s="3" t="s">
        <v>718</v>
      </c>
      <c r="D235" s="3" t="s">
        <v>12</v>
      </c>
      <c r="E235" s="1" t="s">
        <v>544</v>
      </c>
      <c r="F235" s="3" t="s">
        <v>545</v>
      </c>
      <c r="G235" s="20">
        <v>25094.34</v>
      </c>
      <c r="H235" s="20">
        <v>1505.66</v>
      </c>
      <c r="I235" s="20">
        <v>26600</v>
      </c>
      <c r="J235" s="20">
        <f t="shared" si="8"/>
        <v>0</v>
      </c>
      <c r="K235" s="3" t="s">
        <v>47</v>
      </c>
      <c r="L235" s="1">
        <v>26600</v>
      </c>
      <c r="M235" s="18">
        <f t="shared" si="7"/>
        <v>0</v>
      </c>
      <c r="N235" s="1" t="s">
        <v>554</v>
      </c>
    </row>
    <row r="236" spans="1:14" ht="20.25" customHeight="1" x14ac:dyDescent="0.25">
      <c r="A236" s="1"/>
      <c r="B236" s="1" t="s">
        <v>555</v>
      </c>
      <c r="C236" s="3" t="s">
        <v>719</v>
      </c>
      <c r="D236" s="3" t="s">
        <v>12</v>
      </c>
      <c r="E236" s="1" t="s">
        <v>544</v>
      </c>
      <c r="F236" s="3" t="s">
        <v>545</v>
      </c>
      <c r="G236" s="20">
        <v>23245.279999999999</v>
      </c>
      <c r="H236" s="20">
        <v>1394.72</v>
      </c>
      <c r="I236" s="20">
        <v>24640</v>
      </c>
      <c r="J236" s="20">
        <f t="shared" si="8"/>
        <v>0</v>
      </c>
      <c r="K236" s="3" t="s">
        <v>47</v>
      </c>
      <c r="L236" s="1">
        <v>24640</v>
      </c>
      <c r="M236" s="18">
        <f t="shared" si="7"/>
        <v>0</v>
      </c>
      <c r="N236" s="1" t="s">
        <v>556</v>
      </c>
    </row>
    <row r="237" spans="1:14" ht="20.25" customHeight="1" x14ac:dyDescent="0.25">
      <c r="A237" s="1"/>
      <c r="B237" s="1" t="s">
        <v>557</v>
      </c>
      <c r="C237" s="3" t="s">
        <v>720</v>
      </c>
      <c r="D237" s="3" t="s">
        <v>12</v>
      </c>
      <c r="E237" s="1" t="s">
        <v>544</v>
      </c>
      <c r="F237" s="3" t="s">
        <v>545</v>
      </c>
      <c r="G237" s="20">
        <v>35132.080000000002</v>
      </c>
      <c r="H237" s="20">
        <v>2107.92</v>
      </c>
      <c r="I237" s="20">
        <v>37240</v>
      </c>
      <c r="J237" s="20">
        <f t="shared" si="8"/>
        <v>0</v>
      </c>
      <c r="K237" s="3" t="s">
        <v>47</v>
      </c>
      <c r="L237" s="1">
        <v>37240</v>
      </c>
      <c r="M237" s="18">
        <f t="shared" si="7"/>
        <v>0</v>
      </c>
      <c r="N237" s="1" t="s">
        <v>558</v>
      </c>
    </row>
    <row r="238" spans="1:14" ht="20.25" customHeight="1" x14ac:dyDescent="0.25">
      <c r="A238" s="1"/>
      <c r="B238" s="1" t="s">
        <v>559</v>
      </c>
      <c r="C238" s="3" t="s">
        <v>721</v>
      </c>
      <c r="D238" s="3" t="s">
        <v>12</v>
      </c>
      <c r="E238" s="1" t="s">
        <v>544</v>
      </c>
      <c r="F238" s="3" t="s">
        <v>545</v>
      </c>
      <c r="G238" s="20">
        <v>15584.91</v>
      </c>
      <c r="H238" s="20">
        <v>935.09</v>
      </c>
      <c r="I238" s="20">
        <v>16520</v>
      </c>
      <c r="J238" s="20">
        <f t="shared" si="8"/>
        <v>0</v>
      </c>
      <c r="K238" s="3" t="s">
        <v>47</v>
      </c>
      <c r="L238" s="1">
        <v>16520</v>
      </c>
      <c r="M238" s="18">
        <f t="shared" si="7"/>
        <v>0</v>
      </c>
      <c r="N238" s="1" t="s">
        <v>560</v>
      </c>
    </row>
    <row r="239" spans="1:14" ht="20.25" customHeight="1" x14ac:dyDescent="0.25">
      <c r="A239" s="1"/>
      <c r="B239" s="1" t="s">
        <v>561</v>
      </c>
      <c r="C239" s="3" t="s">
        <v>722</v>
      </c>
      <c r="D239" s="3" t="s">
        <v>12</v>
      </c>
      <c r="E239" s="1" t="s">
        <v>544</v>
      </c>
      <c r="F239" s="3" t="s">
        <v>545</v>
      </c>
      <c r="G239" s="20">
        <v>28264.15</v>
      </c>
      <c r="H239" s="20">
        <v>1695.85</v>
      </c>
      <c r="I239" s="31">
        <v>29960</v>
      </c>
      <c r="J239" s="20">
        <f t="shared" si="8"/>
        <v>0</v>
      </c>
      <c r="K239" s="3" t="s">
        <v>900</v>
      </c>
      <c r="L239" s="1">
        <v>29960</v>
      </c>
      <c r="M239" s="18">
        <f t="shared" si="7"/>
        <v>0</v>
      </c>
      <c r="N239" s="18" t="s">
        <v>848</v>
      </c>
    </row>
    <row r="240" spans="1:14" ht="20.25" customHeight="1" x14ac:dyDescent="0.25">
      <c r="A240" s="1"/>
      <c r="B240" s="1" t="s">
        <v>562</v>
      </c>
      <c r="C240" s="3" t="s">
        <v>723</v>
      </c>
      <c r="D240" s="3" t="s">
        <v>12</v>
      </c>
      <c r="E240" s="1" t="s">
        <v>544</v>
      </c>
      <c r="F240" s="3" t="s">
        <v>545</v>
      </c>
      <c r="G240" s="20">
        <v>33811.32</v>
      </c>
      <c r="H240" s="20">
        <v>2028.68</v>
      </c>
      <c r="I240" s="31">
        <v>35840</v>
      </c>
      <c r="J240" s="20">
        <f t="shared" si="8"/>
        <v>0</v>
      </c>
      <c r="K240" s="3" t="s">
        <v>900</v>
      </c>
      <c r="L240" s="1">
        <v>35840</v>
      </c>
      <c r="M240" s="18">
        <f t="shared" si="7"/>
        <v>0</v>
      </c>
      <c r="N240" s="18" t="s">
        <v>849</v>
      </c>
    </row>
    <row r="241" spans="1:14" ht="20.25" customHeight="1" x14ac:dyDescent="0.25">
      <c r="A241" s="1"/>
      <c r="B241" s="1" t="s">
        <v>563</v>
      </c>
      <c r="C241" s="3" t="s">
        <v>724</v>
      </c>
      <c r="D241" s="3" t="s">
        <v>12</v>
      </c>
      <c r="E241" s="1" t="s">
        <v>544</v>
      </c>
      <c r="F241" s="3" t="s">
        <v>545</v>
      </c>
      <c r="G241" s="20">
        <v>7396.23</v>
      </c>
      <c r="H241" s="20">
        <v>443.77</v>
      </c>
      <c r="I241" s="31">
        <v>7840</v>
      </c>
      <c r="J241" s="20">
        <f t="shared" si="8"/>
        <v>0</v>
      </c>
      <c r="K241" s="3" t="s">
        <v>900</v>
      </c>
      <c r="L241" s="1">
        <v>7840</v>
      </c>
      <c r="M241" s="18">
        <f t="shared" si="7"/>
        <v>0</v>
      </c>
      <c r="N241" s="18" t="s">
        <v>850</v>
      </c>
    </row>
    <row r="242" spans="1:14" ht="20.25" customHeight="1" x14ac:dyDescent="0.25">
      <c r="A242" s="1"/>
      <c r="B242" s="1" t="s">
        <v>564</v>
      </c>
      <c r="C242" s="3" t="s">
        <v>725</v>
      </c>
      <c r="D242" s="3" t="s">
        <v>12</v>
      </c>
      <c r="E242" s="1" t="s">
        <v>544</v>
      </c>
      <c r="F242" s="3" t="s">
        <v>545</v>
      </c>
      <c r="G242" s="20">
        <v>29849.06</v>
      </c>
      <c r="H242" s="20">
        <v>1790.94</v>
      </c>
      <c r="I242" s="20">
        <v>31640</v>
      </c>
      <c r="J242" s="20">
        <f t="shared" si="8"/>
        <v>0</v>
      </c>
      <c r="K242" s="3" t="s">
        <v>900</v>
      </c>
      <c r="L242" s="1">
        <v>31640</v>
      </c>
      <c r="M242" s="18">
        <f t="shared" si="7"/>
        <v>0</v>
      </c>
      <c r="N242" s="18" t="s">
        <v>851</v>
      </c>
    </row>
    <row r="243" spans="1:14" ht="20.25" customHeight="1" x14ac:dyDescent="0.25">
      <c r="A243" s="1"/>
      <c r="B243" s="1" t="s">
        <v>565</v>
      </c>
      <c r="C243" s="3" t="s">
        <v>726</v>
      </c>
      <c r="D243" s="3" t="s">
        <v>12</v>
      </c>
      <c r="E243" s="1" t="s">
        <v>544</v>
      </c>
      <c r="F243" s="3" t="s">
        <v>545</v>
      </c>
      <c r="G243" s="20">
        <v>12150.94</v>
      </c>
      <c r="H243" s="20">
        <v>729.06</v>
      </c>
      <c r="I243" s="20">
        <v>12880</v>
      </c>
      <c r="J243" s="20">
        <f t="shared" si="8"/>
        <v>0</v>
      </c>
      <c r="K243" s="3" t="s">
        <v>900</v>
      </c>
      <c r="L243" s="1">
        <v>12880</v>
      </c>
      <c r="M243" s="18">
        <f t="shared" si="7"/>
        <v>0</v>
      </c>
      <c r="N243" s="18" t="s">
        <v>852</v>
      </c>
    </row>
    <row r="244" spans="1:14" ht="20.25" customHeight="1" x14ac:dyDescent="0.25">
      <c r="A244" s="1"/>
      <c r="B244" s="1" t="s">
        <v>566</v>
      </c>
      <c r="C244" s="3" t="s">
        <v>727</v>
      </c>
      <c r="D244" s="3" t="s">
        <v>12</v>
      </c>
      <c r="E244" s="1" t="s">
        <v>544</v>
      </c>
      <c r="F244" s="3" t="s">
        <v>545</v>
      </c>
      <c r="G244" s="20">
        <v>11886.79</v>
      </c>
      <c r="H244" s="20">
        <v>713.21</v>
      </c>
      <c r="I244" s="20">
        <v>12600</v>
      </c>
      <c r="J244" s="20">
        <f t="shared" si="8"/>
        <v>0</v>
      </c>
      <c r="K244" s="3" t="s">
        <v>898</v>
      </c>
      <c r="L244" s="1">
        <v>12600</v>
      </c>
      <c r="M244" s="18">
        <f t="shared" si="7"/>
        <v>0</v>
      </c>
      <c r="N244" s="1" t="s">
        <v>567</v>
      </c>
    </row>
    <row r="245" spans="1:14" ht="20.25" customHeight="1" x14ac:dyDescent="0.25">
      <c r="A245" s="1"/>
      <c r="B245" s="1" t="s">
        <v>568</v>
      </c>
      <c r="C245" s="3" t="s">
        <v>728</v>
      </c>
      <c r="D245" s="3" t="s">
        <v>12</v>
      </c>
      <c r="E245" s="1" t="s">
        <v>544</v>
      </c>
      <c r="F245" s="3" t="s">
        <v>545</v>
      </c>
      <c r="G245" s="20">
        <v>29584.91</v>
      </c>
      <c r="H245" s="20">
        <v>1775.09</v>
      </c>
      <c r="I245" s="20">
        <v>31360</v>
      </c>
      <c r="J245" s="20">
        <f t="shared" si="8"/>
        <v>0</v>
      </c>
      <c r="K245" s="3" t="s">
        <v>900</v>
      </c>
      <c r="L245" s="1">
        <v>31360</v>
      </c>
      <c r="M245" s="18">
        <f t="shared" si="7"/>
        <v>0</v>
      </c>
      <c r="N245" s="18" t="s">
        <v>853</v>
      </c>
    </row>
    <row r="246" spans="1:14" ht="20.25" customHeight="1" x14ac:dyDescent="0.25">
      <c r="A246" s="1"/>
      <c r="B246" s="1" t="s">
        <v>569</v>
      </c>
      <c r="C246" s="3" t="s">
        <v>729</v>
      </c>
      <c r="D246" s="3" t="s">
        <v>12</v>
      </c>
      <c r="E246" s="1" t="s">
        <v>544</v>
      </c>
      <c r="F246" s="3" t="s">
        <v>545</v>
      </c>
      <c r="G246" s="20">
        <v>3433.96</v>
      </c>
      <c r="H246" s="20">
        <v>206.04</v>
      </c>
      <c r="I246" s="20">
        <v>3640</v>
      </c>
      <c r="J246" s="20">
        <f t="shared" si="8"/>
        <v>0</v>
      </c>
      <c r="K246" s="3" t="s">
        <v>900</v>
      </c>
      <c r="L246" s="1">
        <v>3640</v>
      </c>
      <c r="M246" s="18">
        <f t="shared" si="7"/>
        <v>0</v>
      </c>
      <c r="N246" s="18" t="s">
        <v>854</v>
      </c>
    </row>
    <row r="247" spans="1:14" ht="20.25" customHeight="1" x14ac:dyDescent="0.25">
      <c r="A247" s="1">
        <v>240</v>
      </c>
      <c r="B247" s="1" t="s">
        <v>570</v>
      </c>
      <c r="C247" s="3" t="s">
        <v>730</v>
      </c>
      <c r="D247" s="3" t="s">
        <v>12</v>
      </c>
      <c r="E247" s="1" t="s">
        <v>544</v>
      </c>
      <c r="F247" s="3" t="s">
        <v>545</v>
      </c>
      <c r="G247" s="20">
        <v>5811.32</v>
      </c>
      <c r="H247" s="20">
        <v>348.68</v>
      </c>
      <c r="I247" s="20">
        <v>6160</v>
      </c>
      <c r="J247" s="20">
        <f t="shared" si="8"/>
        <v>0</v>
      </c>
      <c r="K247" s="3" t="s">
        <v>47</v>
      </c>
      <c r="L247" s="1">
        <v>6160</v>
      </c>
      <c r="M247" s="18">
        <f t="shared" si="7"/>
        <v>0</v>
      </c>
      <c r="N247" s="1" t="s">
        <v>571</v>
      </c>
    </row>
    <row r="248" spans="1:14" ht="20.25" customHeight="1" x14ac:dyDescent="0.25">
      <c r="A248" s="1">
        <v>241</v>
      </c>
      <c r="B248" s="1" t="s">
        <v>572</v>
      </c>
      <c r="C248" s="3" t="s">
        <v>731</v>
      </c>
      <c r="D248" s="3" t="s">
        <v>12</v>
      </c>
      <c r="E248" s="1" t="s">
        <v>544</v>
      </c>
      <c r="F248" s="3" t="s">
        <v>545</v>
      </c>
      <c r="G248" s="20">
        <v>5547.17</v>
      </c>
      <c r="H248" s="20">
        <v>332.83</v>
      </c>
      <c r="I248" s="20">
        <v>5880</v>
      </c>
      <c r="J248" s="20">
        <f t="shared" si="8"/>
        <v>0</v>
      </c>
      <c r="K248" s="3" t="s">
        <v>47</v>
      </c>
      <c r="L248" s="1">
        <v>5880</v>
      </c>
      <c r="M248" s="18">
        <f t="shared" si="7"/>
        <v>0</v>
      </c>
      <c r="N248" s="1" t="s">
        <v>573</v>
      </c>
    </row>
    <row r="249" spans="1:14" ht="20.25" customHeight="1" x14ac:dyDescent="0.25">
      <c r="A249" s="1">
        <v>242</v>
      </c>
      <c r="B249" s="1" t="s">
        <v>574</v>
      </c>
      <c r="C249" s="3" t="s">
        <v>732</v>
      </c>
      <c r="D249" s="3" t="s">
        <v>12</v>
      </c>
      <c r="E249" s="1" t="s">
        <v>544</v>
      </c>
      <c r="F249" s="3" t="s">
        <v>545</v>
      </c>
      <c r="G249" s="20">
        <v>3962.26</v>
      </c>
      <c r="H249" s="20">
        <v>237.74</v>
      </c>
      <c r="I249" s="20">
        <v>4200</v>
      </c>
      <c r="J249" s="20">
        <f t="shared" si="8"/>
        <v>0</v>
      </c>
      <c r="K249" s="3" t="s">
        <v>47</v>
      </c>
      <c r="L249" s="1">
        <v>4200</v>
      </c>
      <c r="M249" s="18">
        <f t="shared" si="7"/>
        <v>0</v>
      </c>
      <c r="N249" s="1" t="s">
        <v>575</v>
      </c>
    </row>
    <row r="250" spans="1:14" ht="20.25" customHeight="1" x14ac:dyDescent="0.25">
      <c r="A250" s="1">
        <v>243</v>
      </c>
      <c r="B250" s="66" t="s">
        <v>576</v>
      </c>
      <c r="C250" s="3" t="s">
        <v>577</v>
      </c>
      <c r="D250" s="3" t="s">
        <v>90</v>
      </c>
      <c r="E250" s="1" t="s">
        <v>578</v>
      </c>
      <c r="F250" s="3" t="s">
        <v>579</v>
      </c>
      <c r="G250" s="67">
        <v>3333.02</v>
      </c>
      <c r="H250" s="67">
        <v>199.98</v>
      </c>
      <c r="I250" s="67">
        <v>3533</v>
      </c>
      <c r="J250" s="20">
        <f t="shared" si="8"/>
        <v>0</v>
      </c>
      <c r="K250" s="3" t="s">
        <v>1357</v>
      </c>
      <c r="L250" s="67">
        <v>3533</v>
      </c>
      <c r="M250" s="23">
        <f t="shared" si="7"/>
        <v>0</v>
      </c>
      <c r="N250" s="18" t="s">
        <v>1304</v>
      </c>
    </row>
    <row r="251" spans="1:14" ht="20.25" customHeight="1" x14ac:dyDescent="0.25">
      <c r="A251" s="1">
        <v>244</v>
      </c>
      <c r="B251" s="66" t="s">
        <v>580</v>
      </c>
      <c r="C251" s="3" t="s">
        <v>581</v>
      </c>
      <c r="D251" s="3" t="s">
        <v>90</v>
      </c>
      <c r="E251" s="1" t="s">
        <v>578</v>
      </c>
      <c r="F251" s="3" t="s">
        <v>579</v>
      </c>
      <c r="G251" s="67">
        <v>1547.17</v>
      </c>
      <c r="H251" s="67">
        <v>92.83</v>
      </c>
      <c r="I251" s="67">
        <v>1640</v>
      </c>
      <c r="J251" s="20">
        <f t="shared" si="8"/>
        <v>0</v>
      </c>
      <c r="K251" s="3" t="s">
        <v>1357</v>
      </c>
      <c r="L251" s="67">
        <v>1640</v>
      </c>
      <c r="M251" s="23">
        <f t="shared" si="7"/>
        <v>0</v>
      </c>
      <c r="N251" s="18" t="s">
        <v>1304</v>
      </c>
    </row>
    <row r="252" spans="1:14" ht="20.25" customHeight="1" x14ac:dyDescent="0.25">
      <c r="A252" s="1">
        <v>245</v>
      </c>
      <c r="B252" s="66" t="s">
        <v>582</v>
      </c>
      <c r="C252" s="3" t="s">
        <v>583</v>
      </c>
      <c r="D252" s="3" t="s">
        <v>90</v>
      </c>
      <c r="E252" s="1" t="s">
        <v>578</v>
      </c>
      <c r="F252" s="3" t="s">
        <v>579</v>
      </c>
      <c r="G252" s="67">
        <v>5438.68</v>
      </c>
      <c r="H252" s="67">
        <v>326.32</v>
      </c>
      <c r="I252" s="67">
        <v>5765</v>
      </c>
      <c r="J252" s="20">
        <f t="shared" si="8"/>
        <v>0</v>
      </c>
      <c r="K252" s="3" t="s">
        <v>1357</v>
      </c>
      <c r="L252" s="67">
        <v>5765</v>
      </c>
      <c r="M252" s="23">
        <f t="shared" si="7"/>
        <v>0</v>
      </c>
      <c r="N252" s="18" t="s">
        <v>1304</v>
      </c>
    </row>
    <row r="253" spans="1:14" ht="20.25" customHeight="1" x14ac:dyDescent="0.25">
      <c r="A253" s="1">
        <v>246</v>
      </c>
      <c r="B253" s="66" t="s">
        <v>584</v>
      </c>
      <c r="C253" s="3" t="s">
        <v>585</v>
      </c>
      <c r="D253" s="3" t="s">
        <v>90</v>
      </c>
      <c r="E253" s="1" t="s">
        <v>578</v>
      </c>
      <c r="F253" s="3" t="s">
        <v>579</v>
      </c>
      <c r="G253" s="67">
        <v>1493.39</v>
      </c>
      <c r="H253" s="67">
        <v>89.61</v>
      </c>
      <c r="I253" s="67">
        <v>1583</v>
      </c>
      <c r="J253" s="20">
        <f t="shared" si="8"/>
        <v>0</v>
      </c>
      <c r="K253" s="3" t="s">
        <v>1357</v>
      </c>
      <c r="L253" s="67">
        <v>1583</v>
      </c>
      <c r="M253" s="23">
        <f t="shared" si="7"/>
        <v>0</v>
      </c>
      <c r="N253" s="18" t="s">
        <v>1304</v>
      </c>
    </row>
    <row r="254" spans="1:14" ht="20.25" customHeight="1" x14ac:dyDescent="0.25">
      <c r="A254" s="1">
        <v>247</v>
      </c>
      <c r="B254" s="66" t="s">
        <v>586</v>
      </c>
      <c r="C254" s="3" t="s">
        <v>587</v>
      </c>
      <c r="D254" s="3" t="s">
        <v>90</v>
      </c>
      <c r="E254" s="1" t="s">
        <v>578</v>
      </c>
      <c r="F254" s="3" t="s">
        <v>588</v>
      </c>
      <c r="G254" s="67">
        <v>1571.69</v>
      </c>
      <c r="H254" s="67">
        <v>94.31</v>
      </c>
      <c r="I254" s="67">
        <v>1666</v>
      </c>
      <c r="J254" s="20">
        <f t="shared" si="8"/>
        <v>0</v>
      </c>
      <c r="K254" s="3" t="s">
        <v>1357</v>
      </c>
      <c r="L254" s="67">
        <v>1666</v>
      </c>
      <c r="M254" s="23">
        <f t="shared" si="7"/>
        <v>0</v>
      </c>
      <c r="N254" s="18" t="s">
        <v>1304</v>
      </c>
    </row>
    <row r="255" spans="1:14" ht="20.25" customHeight="1" x14ac:dyDescent="0.25">
      <c r="A255" s="1">
        <v>248</v>
      </c>
      <c r="B255" s="66" t="s">
        <v>589</v>
      </c>
      <c r="C255" s="3" t="s">
        <v>590</v>
      </c>
      <c r="D255" s="3" t="s">
        <v>90</v>
      </c>
      <c r="E255" s="1" t="s">
        <v>578</v>
      </c>
      <c r="F255" s="3" t="s">
        <v>588</v>
      </c>
      <c r="G255" s="67">
        <v>11226.42</v>
      </c>
      <c r="H255" s="67">
        <v>673.58</v>
      </c>
      <c r="I255" s="67">
        <v>11900</v>
      </c>
      <c r="J255" s="20">
        <f t="shared" si="8"/>
        <v>0</v>
      </c>
      <c r="K255" s="3" t="s">
        <v>1357</v>
      </c>
      <c r="L255" s="67">
        <v>11900</v>
      </c>
      <c r="M255" s="23">
        <f t="shared" si="7"/>
        <v>0</v>
      </c>
      <c r="N255" s="18" t="s">
        <v>1304</v>
      </c>
    </row>
    <row r="256" spans="1:14" ht="20.25" customHeight="1" x14ac:dyDescent="0.25">
      <c r="A256" s="1"/>
      <c r="B256" s="66" t="s">
        <v>591</v>
      </c>
      <c r="C256" s="3" t="s">
        <v>592</v>
      </c>
      <c r="D256" s="3" t="s">
        <v>90</v>
      </c>
      <c r="E256" s="1" t="s">
        <v>578</v>
      </c>
      <c r="F256" s="3" t="s">
        <v>593</v>
      </c>
      <c r="G256" s="67">
        <v>3312.26</v>
      </c>
      <c r="H256" s="67">
        <v>198.74</v>
      </c>
      <c r="I256" s="67">
        <v>3511</v>
      </c>
      <c r="J256" s="20">
        <f t="shared" si="8"/>
        <v>0</v>
      </c>
      <c r="K256" s="3" t="s">
        <v>1357</v>
      </c>
      <c r="L256" s="67">
        <v>3511</v>
      </c>
      <c r="M256" s="23">
        <f t="shared" si="7"/>
        <v>0</v>
      </c>
      <c r="N256" s="18" t="s">
        <v>1304</v>
      </c>
    </row>
    <row r="257" spans="1:14" ht="20.25" customHeight="1" x14ac:dyDescent="0.25">
      <c r="A257" s="1"/>
      <c r="B257" s="66" t="s">
        <v>594</v>
      </c>
      <c r="C257" s="3" t="s">
        <v>595</v>
      </c>
      <c r="D257" s="3" t="s">
        <v>90</v>
      </c>
      <c r="E257" s="1" t="s">
        <v>578</v>
      </c>
      <c r="F257" s="3" t="s">
        <v>593</v>
      </c>
      <c r="G257" s="67">
        <v>3312.26</v>
      </c>
      <c r="H257" s="67">
        <v>198.74</v>
      </c>
      <c r="I257" s="67">
        <v>3511</v>
      </c>
      <c r="J257" s="20">
        <f t="shared" si="8"/>
        <v>0</v>
      </c>
      <c r="K257" s="3" t="s">
        <v>1357</v>
      </c>
      <c r="L257" s="67">
        <v>3511</v>
      </c>
      <c r="M257" s="23">
        <f t="shared" si="7"/>
        <v>0</v>
      </c>
      <c r="N257" s="18" t="s">
        <v>1304</v>
      </c>
    </row>
    <row r="258" spans="1:14" ht="20.25" customHeight="1" x14ac:dyDescent="0.25">
      <c r="A258" s="1"/>
      <c r="B258" s="66" t="s">
        <v>596</v>
      </c>
      <c r="C258" s="3" t="s">
        <v>597</v>
      </c>
      <c r="D258" s="3" t="s">
        <v>90</v>
      </c>
      <c r="E258" s="1" t="s">
        <v>578</v>
      </c>
      <c r="F258" s="3" t="s">
        <v>593</v>
      </c>
      <c r="G258" s="67">
        <v>3312.26</v>
      </c>
      <c r="H258" s="67">
        <v>198.74</v>
      </c>
      <c r="I258" s="67">
        <v>3511</v>
      </c>
      <c r="J258" s="20">
        <f t="shared" si="8"/>
        <v>0</v>
      </c>
      <c r="K258" s="3" t="s">
        <v>1357</v>
      </c>
      <c r="L258" s="67">
        <v>3511</v>
      </c>
      <c r="M258" s="23">
        <f t="shared" si="7"/>
        <v>0</v>
      </c>
      <c r="N258" s="18" t="s">
        <v>1304</v>
      </c>
    </row>
    <row r="259" spans="1:14" ht="20.25" customHeight="1" x14ac:dyDescent="0.25">
      <c r="A259" s="1"/>
      <c r="B259" s="66" t="s">
        <v>598</v>
      </c>
      <c r="C259" s="3" t="s">
        <v>599</v>
      </c>
      <c r="D259" s="3" t="s">
        <v>90</v>
      </c>
      <c r="E259" s="1" t="s">
        <v>578</v>
      </c>
      <c r="F259" s="3" t="s">
        <v>593</v>
      </c>
      <c r="G259" s="67">
        <v>3312.26</v>
      </c>
      <c r="H259" s="67">
        <v>198.74</v>
      </c>
      <c r="I259" s="67">
        <v>3511</v>
      </c>
      <c r="J259" s="20">
        <f t="shared" si="8"/>
        <v>0</v>
      </c>
      <c r="K259" s="3" t="s">
        <v>1357</v>
      </c>
      <c r="L259" s="67">
        <v>3511</v>
      </c>
      <c r="M259" s="23">
        <f t="shared" ref="M259:M322" si="9">SUM(I259-L259)</f>
        <v>0</v>
      </c>
      <c r="N259" s="18" t="s">
        <v>1304</v>
      </c>
    </row>
    <row r="260" spans="1:14" ht="20.25" customHeight="1" x14ac:dyDescent="0.25">
      <c r="A260" s="1"/>
      <c r="B260" s="66" t="s">
        <v>600</v>
      </c>
      <c r="C260" s="3" t="s">
        <v>601</v>
      </c>
      <c r="D260" s="3" t="s">
        <v>90</v>
      </c>
      <c r="E260" s="1" t="s">
        <v>578</v>
      </c>
      <c r="F260" s="3" t="s">
        <v>593</v>
      </c>
      <c r="G260" s="67">
        <v>1622.65</v>
      </c>
      <c r="H260" s="67">
        <v>97.35</v>
      </c>
      <c r="I260" s="67">
        <v>1720</v>
      </c>
      <c r="J260" s="20">
        <f t="shared" ref="J260:J323" si="10">SUM(G260+H260-I260)</f>
        <v>0</v>
      </c>
      <c r="K260" s="3" t="s">
        <v>1357</v>
      </c>
      <c r="L260" s="67">
        <v>1720</v>
      </c>
      <c r="M260" s="23">
        <f t="shared" si="9"/>
        <v>0</v>
      </c>
      <c r="N260" s="18" t="s">
        <v>1304</v>
      </c>
    </row>
    <row r="261" spans="1:14" ht="20.25" customHeight="1" x14ac:dyDescent="0.25">
      <c r="A261" s="1"/>
      <c r="B261" s="66" t="s">
        <v>602</v>
      </c>
      <c r="C261" s="3" t="s">
        <v>603</v>
      </c>
      <c r="D261" s="3" t="s">
        <v>90</v>
      </c>
      <c r="E261" s="1" t="s">
        <v>578</v>
      </c>
      <c r="F261" s="3" t="s">
        <v>593</v>
      </c>
      <c r="G261" s="67">
        <v>16839.62</v>
      </c>
      <c r="H261" s="67">
        <v>1010.38</v>
      </c>
      <c r="I261" s="67">
        <v>17850</v>
      </c>
      <c r="J261" s="20">
        <f t="shared" si="10"/>
        <v>0</v>
      </c>
      <c r="K261" s="3" t="s">
        <v>1357</v>
      </c>
      <c r="L261" s="67">
        <v>17850</v>
      </c>
      <c r="M261" s="23">
        <f t="shared" si="9"/>
        <v>0</v>
      </c>
      <c r="N261" s="18" t="s">
        <v>1304</v>
      </c>
    </row>
    <row r="262" spans="1:14" ht="20.25" customHeight="1" x14ac:dyDescent="0.25">
      <c r="A262" s="1"/>
      <c r="B262" s="66" t="s">
        <v>604</v>
      </c>
      <c r="C262" s="3" t="s">
        <v>605</v>
      </c>
      <c r="D262" s="3" t="s">
        <v>90</v>
      </c>
      <c r="E262" s="1" t="s">
        <v>578</v>
      </c>
      <c r="F262" s="3" t="s">
        <v>593</v>
      </c>
      <c r="G262" s="67">
        <v>3312.26</v>
      </c>
      <c r="H262" s="67">
        <v>198.74</v>
      </c>
      <c r="I262" s="67">
        <v>3511</v>
      </c>
      <c r="J262" s="20">
        <f t="shared" si="10"/>
        <v>0</v>
      </c>
      <c r="K262" s="3" t="s">
        <v>1357</v>
      </c>
      <c r="L262" s="67">
        <v>3511</v>
      </c>
      <c r="M262" s="23">
        <f t="shared" si="9"/>
        <v>0</v>
      </c>
      <c r="N262" s="18" t="s">
        <v>1304</v>
      </c>
    </row>
    <row r="263" spans="1:14" ht="20.25" customHeight="1" x14ac:dyDescent="0.25">
      <c r="A263" s="1"/>
      <c r="B263" s="66" t="s">
        <v>606</v>
      </c>
      <c r="C263" s="3" t="s">
        <v>607</v>
      </c>
      <c r="D263" s="3" t="s">
        <v>90</v>
      </c>
      <c r="E263" s="1" t="s">
        <v>578</v>
      </c>
      <c r="F263" s="3" t="s">
        <v>593</v>
      </c>
      <c r="G263" s="67">
        <v>3312.26</v>
      </c>
      <c r="H263" s="67">
        <v>198.74</v>
      </c>
      <c r="I263" s="67">
        <v>3511</v>
      </c>
      <c r="J263" s="20">
        <f t="shared" si="10"/>
        <v>0</v>
      </c>
      <c r="K263" s="3" t="s">
        <v>1357</v>
      </c>
      <c r="L263" s="67">
        <v>3511</v>
      </c>
      <c r="M263" s="23">
        <f t="shared" si="9"/>
        <v>0</v>
      </c>
      <c r="N263" s="18" t="s">
        <v>1304</v>
      </c>
    </row>
    <row r="264" spans="1:14" ht="20.25" customHeight="1" x14ac:dyDescent="0.25">
      <c r="A264" s="1"/>
      <c r="B264" s="66" t="s">
        <v>608</v>
      </c>
      <c r="C264" s="3" t="s">
        <v>609</v>
      </c>
      <c r="D264" s="3" t="s">
        <v>90</v>
      </c>
      <c r="E264" s="1" t="s">
        <v>578</v>
      </c>
      <c r="F264" s="3" t="s">
        <v>593</v>
      </c>
      <c r="G264" s="67">
        <v>3312.26</v>
      </c>
      <c r="H264" s="67">
        <v>198.74</v>
      </c>
      <c r="I264" s="67">
        <v>3511</v>
      </c>
      <c r="J264" s="20">
        <f t="shared" si="10"/>
        <v>0</v>
      </c>
      <c r="K264" s="3" t="s">
        <v>1357</v>
      </c>
      <c r="L264" s="67">
        <v>3511</v>
      </c>
      <c r="M264" s="23">
        <f t="shared" si="9"/>
        <v>0</v>
      </c>
      <c r="N264" s="18" t="s">
        <v>1304</v>
      </c>
    </row>
    <row r="265" spans="1:14" ht="20.25" customHeight="1" x14ac:dyDescent="0.25">
      <c r="A265" s="1"/>
      <c r="B265" s="66" t="s">
        <v>610</v>
      </c>
      <c r="C265" s="3" t="s">
        <v>611</v>
      </c>
      <c r="D265" s="3" t="s">
        <v>90</v>
      </c>
      <c r="E265" s="1" t="s">
        <v>578</v>
      </c>
      <c r="F265" s="3" t="s">
        <v>593</v>
      </c>
      <c r="G265" s="67">
        <v>3312.26</v>
      </c>
      <c r="H265" s="67">
        <v>198.74</v>
      </c>
      <c r="I265" s="67">
        <v>3511</v>
      </c>
      <c r="J265" s="20">
        <f t="shared" si="10"/>
        <v>0</v>
      </c>
      <c r="K265" s="3" t="s">
        <v>1357</v>
      </c>
      <c r="L265" s="67">
        <v>3511</v>
      </c>
      <c r="M265" s="23">
        <f t="shared" si="9"/>
        <v>0</v>
      </c>
      <c r="N265" s="18" t="s">
        <v>1304</v>
      </c>
    </row>
    <row r="266" spans="1:14" ht="20.25" customHeight="1" x14ac:dyDescent="0.25">
      <c r="A266" s="1"/>
      <c r="B266" s="66" t="s">
        <v>612</v>
      </c>
      <c r="C266" s="3" t="s">
        <v>613</v>
      </c>
      <c r="D266" s="3" t="s">
        <v>90</v>
      </c>
      <c r="E266" s="1" t="s">
        <v>578</v>
      </c>
      <c r="F266" s="3" t="s">
        <v>593</v>
      </c>
      <c r="G266" s="67">
        <v>3312.26</v>
      </c>
      <c r="H266" s="67">
        <v>198.74</v>
      </c>
      <c r="I266" s="67">
        <v>3511</v>
      </c>
      <c r="J266" s="20">
        <f t="shared" si="10"/>
        <v>0</v>
      </c>
      <c r="K266" s="3" t="s">
        <v>1357</v>
      </c>
      <c r="L266" s="67">
        <v>3511</v>
      </c>
      <c r="M266" s="23">
        <f t="shared" si="9"/>
        <v>0</v>
      </c>
      <c r="N266" s="18" t="s">
        <v>1304</v>
      </c>
    </row>
    <row r="267" spans="1:14" ht="20.25" customHeight="1" x14ac:dyDescent="0.25">
      <c r="A267" s="1"/>
      <c r="B267" s="66" t="s">
        <v>614</v>
      </c>
      <c r="C267" s="3" t="s">
        <v>615</v>
      </c>
      <c r="D267" s="3" t="s">
        <v>90</v>
      </c>
      <c r="E267" s="1" t="s">
        <v>578</v>
      </c>
      <c r="F267" s="3" t="s">
        <v>593</v>
      </c>
      <c r="G267" s="67">
        <v>3312.26</v>
      </c>
      <c r="H267" s="67">
        <v>198.74</v>
      </c>
      <c r="I267" s="67">
        <v>3511</v>
      </c>
      <c r="J267" s="20">
        <f t="shared" si="10"/>
        <v>0</v>
      </c>
      <c r="K267" s="3" t="s">
        <v>1357</v>
      </c>
      <c r="L267" s="67">
        <v>3511</v>
      </c>
      <c r="M267" s="23">
        <f t="shared" si="9"/>
        <v>0</v>
      </c>
      <c r="N267" s="18" t="s">
        <v>1304</v>
      </c>
    </row>
    <row r="268" spans="1:14" ht="20.25" customHeight="1" x14ac:dyDescent="0.25">
      <c r="A268" s="1"/>
      <c r="B268" s="66" t="s">
        <v>616</v>
      </c>
      <c r="C268" s="3" t="s">
        <v>617</v>
      </c>
      <c r="D268" s="3" t="s">
        <v>90</v>
      </c>
      <c r="E268" s="1" t="s">
        <v>578</v>
      </c>
      <c r="F268" s="3" t="s">
        <v>593</v>
      </c>
      <c r="G268" s="67">
        <v>3312.26</v>
      </c>
      <c r="H268" s="67">
        <v>198.74</v>
      </c>
      <c r="I268" s="67">
        <v>3511</v>
      </c>
      <c r="J268" s="20">
        <f t="shared" si="10"/>
        <v>0</v>
      </c>
      <c r="K268" s="3" t="s">
        <v>1357</v>
      </c>
      <c r="L268" s="67">
        <v>3511</v>
      </c>
      <c r="M268" s="23">
        <f t="shared" si="9"/>
        <v>0</v>
      </c>
      <c r="N268" s="18" t="s">
        <v>1304</v>
      </c>
    </row>
    <row r="269" spans="1:14" ht="20.25" customHeight="1" x14ac:dyDescent="0.25">
      <c r="A269" s="1"/>
      <c r="B269" s="66" t="s">
        <v>618</v>
      </c>
      <c r="C269" s="3" t="s">
        <v>619</v>
      </c>
      <c r="D269" s="3" t="s">
        <v>90</v>
      </c>
      <c r="E269" s="1" t="s">
        <v>578</v>
      </c>
      <c r="F269" s="3" t="s">
        <v>593</v>
      </c>
      <c r="G269" s="67">
        <v>12349.06</v>
      </c>
      <c r="H269" s="67">
        <v>740.94</v>
      </c>
      <c r="I269" s="67">
        <v>13090</v>
      </c>
      <c r="J269" s="20">
        <f t="shared" si="10"/>
        <v>0</v>
      </c>
      <c r="K269" s="3" t="s">
        <v>1357</v>
      </c>
      <c r="L269" s="67">
        <v>13090</v>
      </c>
      <c r="M269" s="23">
        <f t="shared" si="9"/>
        <v>0</v>
      </c>
      <c r="N269" s="18" t="s">
        <v>1304</v>
      </c>
    </row>
    <row r="270" spans="1:14" ht="20.25" customHeight="1" x14ac:dyDescent="0.25">
      <c r="A270" s="1"/>
      <c r="B270" s="66" t="s">
        <v>620</v>
      </c>
      <c r="C270" s="3" t="s">
        <v>621</v>
      </c>
      <c r="D270" s="3" t="s">
        <v>90</v>
      </c>
      <c r="E270" s="1" t="s">
        <v>578</v>
      </c>
      <c r="F270" s="3" t="s">
        <v>593</v>
      </c>
      <c r="G270" s="67">
        <v>3312.26</v>
      </c>
      <c r="H270" s="67">
        <v>198.74</v>
      </c>
      <c r="I270" s="67">
        <v>3511</v>
      </c>
      <c r="J270" s="20">
        <f t="shared" si="10"/>
        <v>0</v>
      </c>
      <c r="K270" s="3" t="s">
        <v>1357</v>
      </c>
      <c r="L270" s="67">
        <v>3511</v>
      </c>
      <c r="M270" s="23">
        <f t="shared" si="9"/>
        <v>0</v>
      </c>
      <c r="N270" s="18" t="s">
        <v>1304</v>
      </c>
    </row>
    <row r="271" spans="1:14" ht="20.25" customHeight="1" x14ac:dyDescent="0.25">
      <c r="A271" s="2"/>
      <c r="B271" s="66" t="s">
        <v>622</v>
      </c>
      <c r="C271" s="3" t="s">
        <v>623</v>
      </c>
      <c r="D271" s="3" t="s">
        <v>90</v>
      </c>
      <c r="E271" s="1" t="s">
        <v>578</v>
      </c>
      <c r="F271" s="3" t="s">
        <v>593</v>
      </c>
      <c r="G271" s="67">
        <v>3312.26</v>
      </c>
      <c r="H271" s="67">
        <v>198.74</v>
      </c>
      <c r="I271" s="67">
        <v>3511</v>
      </c>
      <c r="J271" s="20">
        <f t="shared" si="10"/>
        <v>0</v>
      </c>
      <c r="K271" s="3" t="s">
        <v>1357</v>
      </c>
      <c r="L271" s="67">
        <v>3511</v>
      </c>
      <c r="M271" s="23">
        <f t="shared" si="9"/>
        <v>0</v>
      </c>
      <c r="N271" s="18" t="s">
        <v>1304</v>
      </c>
    </row>
    <row r="272" spans="1:14" ht="20.25" customHeight="1" x14ac:dyDescent="0.25">
      <c r="A272" s="2"/>
      <c r="B272" s="66" t="s">
        <v>624</v>
      </c>
      <c r="C272" s="3" t="s">
        <v>625</v>
      </c>
      <c r="D272" s="3" t="s">
        <v>90</v>
      </c>
      <c r="E272" s="1" t="s">
        <v>578</v>
      </c>
      <c r="F272" s="3" t="s">
        <v>593</v>
      </c>
      <c r="G272" s="67">
        <v>3312.26</v>
      </c>
      <c r="H272" s="67">
        <v>198.74</v>
      </c>
      <c r="I272" s="67">
        <v>3511</v>
      </c>
      <c r="J272" s="20">
        <f t="shared" si="10"/>
        <v>0</v>
      </c>
      <c r="K272" s="3" t="s">
        <v>1357</v>
      </c>
      <c r="L272" s="67">
        <v>3511</v>
      </c>
      <c r="M272" s="23">
        <f t="shared" si="9"/>
        <v>0</v>
      </c>
      <c r="N272" s="18" t="s">
        <v>1304</v>
      </c>
    </row>
    <row r="273" spans="1:14" ht="20.25" customHeight="1" x14ac:dyDescent="0.25">
      <c r="A273" s="2"/>
      <c r="B273" s="66" t="s">
        <v>626</v>
      </c>
      <c r="C273" s="3" t="s">
        <v>627</v>
      </c>
      <c r="D273" s="3" t="s">
        <v>90</v>
      </c>
      <c r="E273" s="1" t="s">
        <v>578</v>
      </c>
      <c r="F273" s="3" t="s">
        <v>593</v>
      </c>
      <c r="G273" s="67">
        <v>3312.26</v>
      </c>
      <c r="H273" s="67">
        <v>198.74</v>
      </c>
      <c r="I273" s="67">
        <v>3511</v>
      </c>
      <c r="J273" s="20">
        <f t="shared" si="10"/>
        <v>0</v>
      </c>
      <c r="K273" s="3" t="s">
        <v>1357</v>
      </c>
      <c r="L273" s="67">
        <v>3511</v>
      </c>
      <c r="M273" s="23">
        <f t="shared" si="9"/>
        <v>0</v>
      </c>
      <c r="N273" s="18" t="s">
        <v>1304</v>
      </c>
    </row>
    <row r="274" spans="1:14" ht="20.25" customHeight="1" x14ac:dyDescent="0.25">
      <c r="A274" s="2"/>
      <c r="B274" s="66" t="s">
        <v>628</v>
      </c>
      <c r="C274" s="3" t="s">
        <v>629</v>
      </c>
      <c r="D274" s="3" t="s">
        <v>90</v>
      </c>
      <c r="E274" s="1" t="s">
        <v>578</v>
      </c>
      <c r="F274" s="3" t="s">
        <v>593</v>
      </c>
      <c r="G274" s="67">
        <v>3312.26</v>
      </c>
      <c r="H274" s="67">
        <v>198.74</v>
      </c>
      <c r="I274" s="67">
        <v>3511</v>
      </c>
      <c r="J274" s="20">
        <f t="shared" si="10"/>
        <v>0</v>
      </c>
      <c r="K274" s="3" t="s">
        <v>1357</v>
      </c>
      <c r="L274" s="67">
        <v>3511</v>
      </c>
      <c r="M274" s="23">
        <f t="shared" si="9"/>
        <v>0</v>
      </c>
      <c r="N274" s="18" t="s">
        <v>1304</v>
      </c>
    </row>
    <row r="275" spans="1:14" ht="20.25" customHeight="1" x14ac:dyDescent="0.25">
      <c r="A275" s="2"/>
      <c r="B275" s="66" t="s">
        <v>630</v>
      </c>
      <c r="C275" s="3" t="s">
        <v>631</v>
      </c>
      <c r="D275" s="3" t="s">
        <v>90</v>
      </c>
      <c r="E275" s="1" t="s">
        <v>578</v>
      </c>
      <c r="F275" s="3" t="s">
        <v>593</v>
      </c>
      <c r="G275" s="67">
        <v>3283.97</v>
      </c>
      <c r="H275" s="67">
        <v>197.03</v>
      </c>
      <c r="I275" s="67">
        <v>3481</v>
      </c>
      <c r="J275" s="20">
        <f t="shared" si="10"/>
        <v>0</v>
      </c>
      <c r="K275" s="3" t="s">
        <v>1357</v>
      </c>
      <c r="L275" s="67">
        <v>3481</v>
      </c>
      <c r="M275" s="23">
        <f t="shared" si="9"/>
        <v>0</v>
      </c>
      <c r="N275" s="18" t="s">
        <v>1304</v>
      </c>
    </row>
    <row r="276" spans="1:14" ht="20.25" customHeight="1" x14ac:dyDescent="0.25">
      <c r="A276" s="2"/>
      <c r="B276" s="66" t="s">
        <v>632</v>
      </c>
      <c r="C276" s="3" t="s">
        <v>633</v>
      </c>
      <c r="D276" s="3" t="s">
        <v>90</v>
      </c>
      <c r="E276" s="1" t="s">
        <v>578</v>
      </c>
      <c r="F276" s="3" t="s">
        <v>593</v>
      </c>
      <c r="G276" s="67">
        <v>4250</v>
      </c>
      <c r="H276" s="67">
        <v>255</v>
      </c>
      <c r="I276" s="67">
        <v>4505</v>
      </c>
      <c r="J276" s="20">
        <f t="shared" si="10"/>
        <v>0</v>
      </c>
      <c r="K276" s="3" t="s">
        <v>1357</v>
      </c>
      <c r="L276" s="67">
        <v>4505</v>
      </c>
      <c r="M276" s="23">
        <f t="shared" si="9"/>
        <v>0</v>
      </c>
      <c r="N276" s="18" t="s">
        <v>1304</v>
      </c>
    </row>
    <row r="277" spans="1:14" ht="20.25" customHeight="1" x14ac:dyDescent="0.25">
      <c r="A277" s="2"/>
      <c r="B277" s="66" t="s">
        <v>634</v>
      </c>
      <c r="C277" s="3" t="s">
        <v>635</v>
      </c>
      <c r="D277" s="3" t="s">
        <v>90</v>
      </c>
      <c r="E277" s="1" t="s">
        <v>578</v>
      </c>
      <c r="F277" s="3" t="s">
        <v>593</v>
      </c>
      <c r="G277" s="67">
        <v>4250</v>
      </c>
      <c r="H277" s="67">
        <v>255</v>
      </c>
      <c r="I277" s="67">
        <v>4505</v>
      </c>
      <c r="J277" s="20">
        <f t="shared" si="10"/>
        <v>0</v>
      </c>
      <c r="K277" s="3" t="s">
        <v>1357</v>
      </c>
      <c r="L277" s="67">
        <v>4505</v>
      </c>
      <c r="M277" s="23">
        <f t="shared" si="9"/>
        <v>0</v>
      </c>
      <c r="N277" s="18" t="s">
        <v>1304</v>
      </c>
    </row>
    <row r="278" spans="1:14" ht="20.25" customHeight="1" x14ac:dyDescent="0.25">
      <c r="A278" s="2"/>
      <c r="B278" s="66" t="s">
        <v>636</v>
      </c>
      <c r="C278" s="3" t="s">
        <v>637</v>
      </c>
      <c r="D278" s="3" t="s">
        <v>90</v>
      </c>
      <c r="E278" s="1" t="s">
        <v>578</v>
      </c>
      <c r="F278" s="3" t="s">
        <v>593</v>
      </c>
      <c r="G278" s="67">
        <v>3283.97</v>
      </c>
      <c r="H278" s="67">
        <v>197.03</v>
      </c>
      <c r="I278" s="67">
        <v>3481</v>
      </c>
      <c r="J278" s="20">
        <f t="shared" si="10"/>
        <v>0</v>
      </c>
      <c r="K278" s="3" t="s">
        <v>1357</v>
      </c>
      <c r="L278" s="67">
        <v>3481</v>
      </c>
      <c r="M278" s="23">
        <f t="shared" si="9"/>
        <v>0</v>
      </c>
      <c r="N278" s="18" t="s">
        <v>1304</v>
      </c>
    </row>
    <row r="279" spans="1:14" ht="20.25" customHeight="1" x14ac:dyDescent="0.25">
      <c r="A279" s="2"/>
      <c r="B279" s="66" t="s">
        <v>638</v>
      </c>
      <c r="C279" s="3" t="s">
        <v>639</v>
      </c>
      <c r="D279" s="3" t="s">
        <v>90</v>
      </c>
      <c r="E279" s="1" t="s">
        <v>578</v>
      </c>
      <c r="F279" s="3" t="s">
        <v>593</v>
      </c>
      <c r="G279" s="67">
        <v>3283.97</v>
      </c>
      <c r="H279" s="67">
        <v>197.03</v>
      </c>
      <c r="I279" s="67">
        <v>3481</v>
      </c>
      <c r="J279" s="20">
        <f t="shared" si="10"/>
        <v>0</v>
      </c>
      <c r="K279" s="3" t="s">
        <v>1357</v>
      </c>
      <c r="L279" s="67">
        <v>3481</v>
      </c>
      <c r="M279" s="23">
        <f t="shared" si="9"/>
        <v>0</v>
      </c>
      <c r="N279" s="18" t="s">
        <v>1304</v>
      </c>
    </row>
    <row r="280" spans="1:14" ht="20.25" customHeight="1" x14ac:dyDescent="0.25">
      <c r="A280" s="2"/>
      <c r="B280" s="66" t="s">
        <v>640</v>
      </c>
      <c r="C280" s="3" t="s">
        <v>641</v>
      </c>
      <c r="D280" s="3" t="s">
        <v>90</v>
      </c>
      <c r="E280" s="1" t="s">
        <v>578</v>
      </c>
      <c r="F280" s="3" t="s">
        <v>593</v>
      </c>
      <c r="G280" s="67">
        <v>3283.97</v>
      </c>
      <c r="H280" s="67">
        <v>197.03</v>
      </c>
      <c r="I280" s="67">
        <v>3481</v>
      </c>
      <c r="J280" s="20">
        <f t="shared" si="10"/>
        <v>0</v>
      </c>
      <c r="K280" s="3" t="s">
        <v>1357</v>
      </c>
      <c r="L280" s="67">
        <v>3481</v>
      </c>
      <c r="M280" s="23">
        <f t="shared" si="9"/>
        <v>0</v>
      </c>
      <c r="N280" s="18" t="s">
        <v>1304</v>
      </c>
    </row>
    <row r="281" spans="1:14" ht="20.25" customHeight="1" x14ac:dyDescent="0.25">
      <c r="A281" s="2"/>
      <c r="B281" s="66" t="s">
        <v>642</v>
      </c>
      <c r="C281" s="3" t="s">
        <v>643</v>
      </c>
      <c r="D281" s="3" t="s">
        <v>90</v>
      </c>
      <c r="E281" s="1" t="s">
        <v>578</v>
      </c>
      <c r="F281" s="3" t="s">
        <v>593</v>
      </c>
      <c r="G281" s="67">
        <v>3312.26</v>
      </c>
      <c r="H281" s="67">
        <v>198.74</v>
      </c>
      <c r="I281" s="67">
        <v>3511</v>
      </c>
      <c r="J281" s="20">
        <f t="shared" si="10"/>
        <v>0</v>
      </c>
      <c r="K281" s="3" t="s">
        <v>1357</v>
      </c>
      <c r="L281" s="67">
        <v>3511</v>
      </c>
      <c r="M281" s="23">
        <f t="shared" si="9"/>
        <v>0</v>
      </c>
      <c r="N281" s="18" t="s">
        <v>1304</v>
      </c>
    </row>
    <row r="282" spans="1:14" ht="20.25" customHeight="1" x14ac:dyDescent="0.25">
      <c r="A282" s="2"/>
      <c r="B282" s="66" t="s">
        <v>644</v>
      </c>
      <c r="C282" s="3" t="s">
        <v>645</v>
      </c>
      <c r="D282" s="3" t="s">
        <v>90</v>
      </c>
      <c r="E282" s="1" t="s">
        <v>578</v>
      </c>
      <c r="F282" s="3" t="s">
        <v>593</v>
      </c>
      <c r="G282" s="67">
        <v>12349.07</v>
      </c>
      <c r="H282" s="67">
        <v>740.93</v>
      </c>
      <c r="I282" s="67">
        <v>13090</v>
      </c>
      <c r="J282" s="20">
        <f t="shared" si="10"/>
        <v>0</v>
      </c>
      <c r="K282" s="3" t="s">
        <v>1357</v>
      </c>
      <c r="L282" s="67">
        <v>13090</v>
      </c>
      <c r="M282" s="23">
        <f t="shared" si="9"/>
        <v>0</v>
      </c>
      <c r="N282" s="18" t="s">
        <v>1304</v>
      </c>
    </row>
    <row r="283" spans="1:14" ht="20.25" customHeight="1" x14ac:dyDescent="0.25">
      <c r="A283" s="2"/>
      <c r="B283" s="66" t="s">
        <v>646</v>
      </c>
      <c r="C283" s="3" t="s">
        <v>647</v>
      </c>
      <c r="D283" s="3" t="s">
        <v>90</v>
      </c>
      <c r="E283" s="1" t="s">
        <v>578</v>
      </c>
      <c r="F283" s="3" t="s">
        <v>593</v>
      </c>
      <c r="G283" s="67">
        <v>3312.26</v>
      </c>
      <c r="H283" s="67">
        <v>198.74</v>
      </c>
      <c r="I283" s="67">
        <v>3511</v>
      </c>
      <c r="J283" s="20">
        <f t="shared" si="10"/>
        <v>0</v>
      </c>
      <c r="K283" s="3" t="s">
        <v>1357</v>
      </c>
      <c r="L283" s="67">
        <v>3511</v>
      </c>
      <c r="M283" s="23">
        <f t="shared" si="9"/>
        <v>0</v>
      </c>
      <c r="N283" s="18" t="s">
        <v>1304</v>
      </c>
    </row>
    <row r="284" spans="1:14" ht="20.25" customHeight="1" x14ac:dyDescent="0.25">
      <c r="A284" s="2"/>
      <c r="B284" s="66" t="s">
        <v>648</v>
      </c>
      <c r="C284" s="3" t="s">
        <v>649</v>
      </c>
      <c r="D284" s="3" t="s">
        <v>90</v>
      </c>
      <c r="E284" s="1" t="s">
        <v>578</v>
      </c>
      <c r="F284" s="3" t="s">
        <v>593</v>
      </c>
      <c r="G284" s="67">
        <v>3312.26</v>
      </c>
      <c r="H284" s="67">
        <v>198.74</v>
      </c>
      <c r="I284" s="67">
        <v>3511</v>
      </c>
      <c r="J284" s="20">
        <f t="shared" si="10"/>
        <v>0</v>
      </c>
      <c r="K284" s="3" t="s">
        <v>1357</v>
      </c>
      <c r="L284" s="67">
        <v>3511</v>
      </c>
      <c r="M284" s="23">
        <f t="shared" si="9"/>
        <v>0</v>
      </c>
      <c r="N284" s="18" t="s">
        <v>1304</v>
      </c>
    </row>
    <row r="285" spans="1:14" ht="20.25" customHeight="1" x14ac:dyDescent="0.25">
      <c r="A285" s="2"/>
      <c r="B285" s="66" t="s">
        <v>650</v>
      </c>
      <c r="C285" s="3" t="s">
        <v>651</v>
      </c>
      <c r="D285" s="3" t="s">
        <v>90</v>
      </c>
      <c r="E285" s="1" t="s">
        <v>578</v>
      </c>
      <c r="F285" s="3" t="s">
        <v>593</v>
      </c>
      <c r="G285" s="67">
        <v>24489.62</v>
      </c>
      <c r="H285" s="67">
        <v>1469.38</v>
      </c>
      <c r="I285" s="67">
        <v>25959</v>
      </c>
      <c r="J285" s="20">
        <f t="shared" si="10"/>
        <v>0</v>
      </c>
      <c r="K285" s="3" t="s">
        <v>1357</v>
      </c>
      <c r="L285" s="67">
        <v>25959</v>
      </c>
      <c r="M285" s="23">
        <f t="shared" si="9"/>
        <v>0</v>
      </c>
      <c r="N285" s="18" t="s">
        <v>1304</v>
      </c>
    </row>
    <row r="286" spans="1:14" ht="20.25" customHeight="1" x14ac:dyDescent="0.25">
      <c r="A286" s="2"/>
      <c r="B286" s="66" t="s">
        <v>652</v>
      </c>
      <c r="C286" s="3" t="s">
        <v>653</v>
      </c>
      <c r="D286" s="3" t="s">
        <v>90</v>
      </c>
      <c r="E286" s="1" t="s">
        <v>578</v>
      </c>
      <c r="F286" s="3" t="s">
        <v>593</v>
      </c>
      <c r="G286" s="67">
        <v>13471.7</v>
      </c>
      <c r="H286" s="67">
        <v>808.3</v>
      </c>
      <c r="I286" s="67">
        <v>14280</v>
      </c>
      <c r="J286" s="20">
        <f t="shared" si="10"/>
        <v>0</v>
      </c>
      <c r="K286" s="3" t="s">
        <v>1357</v>
      </c>
      <c r="L286" s="67">
        <v>14280</v>
      </c>
      <c r="M286" s="18">
        <f t="shared" si="9"/>
        <v>0</v>
      </c>
      <c r="N286" s="18" t="s">
        <v>1304</v>
      </c>
    </row>
    <row r="287" spans="1:14" ht="20.25" customHeight="1" x14ac:dyDescent="0.25">
      <c r="A287" s="2"/>
      <c r="B287" s="66" t="s">
        <v>654</v>
      </c>
      <c r="C287" s="3" t="s">
        <v>655</v>
      </c>
      <c r="D287" s="3" t="s">
        <v>90</v>
      </c>
      <c r="E287" s="1" t="s">
        <v>578</v>
      </c>
      <c r="F287" s="3" t="s">
        <v>593</v>
      </c>
      <c r="G287" s="67">
        <v>17933.97</v>
      </c>
      <c r="H287" s="67">
        <v>1076.03</v>
      </c>
      <c r="I287" s="67">
        <v>19010</v>
      </c>
      <c r="J287" s="20">
        <f t="shared" si="10"/>
        <v>0</v>
      </c>
      <c r="K287" s="3" t="s">
        <v>1357</v>
      </c>
      <c r="L287" s="67">
        <v>19010</v>
      </c>
      <c r="M287" s="18">
        <f t="shared" si="9"/>
        <v>0</v>
      </c>
      <c r="N287" s="18" t="s">
        <v>1304</v>
      </c>
    </row>
    <row r="288" spans="1:14" ht="20.25" customHeight="1" x14ac:dyDescent="0.25">
      <c r="A288" s="2"/>
      <c r="B288" s="66" t="s">
        <v>656</v>
      </c>
      <c r="C288" s="3" t="s">
        <v>657</v>
      </c>
      <c r="D288" s="3" t="s">
        <v>90</v>
      </c>
      <c r="E288" s="1" t="s">
        <v>578</v>
      </c>
      <c r="F288" s="3" t="s">
        <v>593</v>
      </c>
      <c r="G288" s="67">
        <v>13696.24</v>
      </c>
      <c r="H288" s="67">
        <v>821.76</v>
      </c>
      <c r="I288" s="67">
        <v>14518</v>
      </c>
      <c r="J288" s="20">
        <f t="shared" si="10"/>
        <v>0</v>
      </c>
      <c r="K288" s="3" t="s">
        <v>1357</v>
      </c>
      <c r="L288" s="67">
        <v>14518</v>
      </c>
      <c r="M288" s="18">
        <f t="shared" si="9"/>
        <v>0</v>
      </c>
      <c r="N288" s="18" t="s">
        <v>1304</v>
      </c>
    </row>
    <row r="289" spans="1:14" ht="20.25" customHeight="1" x14ac:dyDescent="0.25">
      <c r="A289" s="2"/>
      <c r="B289" s="24" t="s">
        <v>658</v>
      </c>
      <c r="C289" s="25" t="s">
        <v>659</v>
      </c>
      <c r="D289" s="25" t="s">
        <v>90</v>
      </c>
      <c r="E289" s="24" t="s">
        <v>578</v>
      </c>
      <c r="F289" s="25" t="s">
        <v>660</v>
      </c>
      <c r="G289" s="26">
        <v>3143.4</v>
      </c>
      <c r="H289" s="26">
        <v>188.6</v>
      </c>
      <c r="I289" s="20">
        <v>3332</v>
      </c>
      <c r="J289" s="20">
        <f t="shared" si="10"/>
        <v>0</v>
      </c>
      <c r="K289" s="3" t="s">
        <v>1357</v>
      </c>
      <c r="L289" s="20">
        <v>3332</v>
      </c>
      <c r="M289" s="18">
        <f t="shared" si="9"/>
        <v>0</v>
      </c>
      <c r="N289" s="18" t="s">
        <v>1301</v>
      </c>
    </row>
    <row r="290" spans="1:14" ht="20.25" customHeight="1" x14ac:dyDescent="0.25">
      <c r="A290" s="2"/>
      <c r="B290" s="1" t="s">
        <v>661</v>
      </c>
      <c r="C290" s="3" t="s">
        <v>662</v>
      </c>
      <c r="D290" s="3" t="s">
        <v>90</v>
      </c>
      <c r="E290" s="1" t="s">
        <v>578</v>
      </c>
      <c r="F290" s="3" t="s">
        <v>663</v>
      </c>
      <c r="G290" s="20">
        <v>24069.81</v>
      </c>
      <c r="H290" s="20">
        <v>1444.19</v>
      </c>
      <c r="I290" s="20">
        <v>25514</v>
      </c>
      <c r="J290" s="20">
        <f t="shared" si="10"/>
        <v>0</v>
      </c>
      <c r="K290" s="3" t="s">
        <v>1357</v>
      </c>
      <c r="L290" s="20">
        <v>25514</v>
      </c>
      <c r="M290" s="18">
        <f t="shared" si="9"/>
        <v>0</v>
      </c>
      <c r="N290" s="18" t="s">
        <v>1301</v>
      </c>
    </row>
    <row r="291" spans="1:14" ht="20.25" customHeight="1" x14ac:dyDescent="0.25">
      <c r="A291" s="2"/>
      <c r="B291" s="1" t="s">
        <v>664</v>
      </c>
      <c r="C291" s="3" t="s">
        <v>665</v>
      </c>
      <c r="D291" s="3" t="s">
        <v>90</v>
      </c>
      <c r="E291" s="1" t="s">
        <v>578</v>
      </c>
      <c r="F291" s="3" t="s">
        <v>663</v>
      </c>
      <c r="G291" s="20">
        <v>3929.25</v>
      </c>
      <c r="H291" s="20">
        <v>235.75</v>
      </c>
      <c r="I291" s="20">
        <v>4165</v>
      </c>
      <c r="J291" s="20">
        <f t="shared" si="10"/>
        <v>0</v>
      </c>
      <c r="K291" s="3" t="s">
        <v>1357</v>
      </c>
      <c r="L291" s="20">
        <v>4165</v>
      </c>
      <c r="M291" s="18">
        <f t="shared" si="9"/>
        <v>0</v>
      </c>
      <c r="N291" s="18" t="s">
        <v>1301</v>
      </c>
    </row>
    <row r="292" spans="1:14" ht="20.25" customHeight="1" x14ac:dyDescent="0.25">
      <c r="A292" s="2"/>
      <c r="B292" s="1" t="s">
        <v>666</v>
      </c>
      <c r="C292" s="3" t="s">
        <v>667</v>
      </c>
      <c r="D292" s="3" t="s">
        <v>90</v>
      </c>
      <c r="E292" s="1" t="s">
        <v>578</v>
      </c>
      <c r="F292" s="3" t="s">
        <v>663</v>
      </c>
      <c r="G292" s="20">
        <v>3312.26</v>
      </c>
      <c r="H292" s="20">
        <v>198.74</v>
      </c>
      <c r="I292" s="20">
        <v>3511</v>
      </c>
      <c r="J292" s="20">
        <f t="shared" si="10"/>
        <v>0</v>
      </c>
      <c r="K292" s="3" t="s">
        <v>1357</v>
      </c>
      <c r="L292" s="20">
        <v>3511</v>
      </c>
      <c r="M292" s="18">
        <f t="shared" si="9"/>
        <v>0</v>
      </c>
      <c r="N292" s="18" t="s">
        <v>1301</v>
      </c>
    </row>
    <row r="293" spans="1:14" ht="20.25" customHeight="1" x14ac:dyDescent="0.25">
      <c r="A293" s="2"/>
      <c r="B293" s="1" t="s">
        <v>668</v>
      </c>
      <c r="C293" s="3" t="s">
        <v>669</v>
      </c>
      <c r="D293" s="3" t="s">
        <v>90</v>
      </c>
      <c r="E293" s="1" t="s">
        <v>578</v>
      </c>
      <c r="F293" s="3" t="s">
        <v>663</v>
      </c>
      <c r="G293" s="20">
        <v>4250</v>
      </c>
      <c r="H293" s="20">
        <v>255</v>
      </c>
      <c r="I293" s="20">
        <v>4505</v>
      </c>
      <c r="J293" s="20">
        <f t="shared" si="10"/>
        <v>0</v>
      </c>
      <c r="K293" s="3" t="s">
        <v>1429</v>
      </c>
      <c r="L293" s="20">
        <f>SUM(831+3674)</f>
        <v>4505</v>
      </c>
      <c r="M293" s="18">
        <f t="shared" si="9"/>
        <v>0</v>
      </c>
      <c r="N293" s="18" t="s">
        <v>1301</v>
      </c>
    </row>
    <row r="294" spans="1:14" ht="20.25" customHeight="1" x14ac:dyDescent="0.25">
      <c r="A294" s="2"/>
      <c r="B294" s="1" t="s">
        <v>670</v>
      </c>
      <c r="C294" s="3" t="s">
        <v>671</v>
      </c>
      <c r="D294" s="3" t="s">
        <v>90</v>
      </c>
      <c r="E294" s="1" t="s">
        <v>578</v>
      </c>
      <c r="F294" s="3" t="s">
        <v>663</v>
      </c>
      <c r="G294" s="20">
        <v>12349.06</v>
      </c>
      <c r="H294" s="20">
        <v>740.94</v>
      </c>
      <c r="I294" s="20">
        <v>13090</v>
      </c>
      <c r="J294" s="20">
        <f t="shared" si="10"/>
        <v>0</v>
      </c>
      <c r="K294" s="3" t="s">
        <v>1430</v>
      </c>
      <c r="L294" s="20">
        <v>13090</v>
      </c>
      <c r="M294" s="18">
        <f t="shared" si="9"/>
        <v>0</v>
      </c>
      <c r="N294" s="18" t="s">
        <v>1301</v>
      </c>
    </row>
    <row r="295" spans="1:14" ht="20.25" customHeight="1" x14ac:dyDescent="0.25">
      <c r="A295" s="2"/>
      <c r="B295" s="1" t="s">
        <v>672</v>
      </c>
      <c r="C295" s="3" t="s">
        <v>673</v>
      </c>
      <c r="D295" s="3" t="s">
        <v>90</v>
      </c>
      <c r="E295" s="1" t="s">
        <v>578</v>
      </c>
      <c r="F295" s="3" t="s">
        <v>663</v>
      </c>
      <c r="G295" s="20">
        <v>12349.06</v>
      </c>
      <c r="H295" s="20">
        <v>740.94</v>
      </c>
      <c r="I295" s="20">
        <v>13090</v>
      </c>
      <c r="J295" s="20">
        <f t="shared" si="10"/>
        <v>0</v>
      </c>
      <c r="K295" s="3" t="s">
        <v>1430</v>
      </c>
      <c r="L295" s="20">
        <v>13090</v>
      </c>
      <c r="M295" s="18">
        <f t="shared" si="9"/>
        <v>0</v>
      </c>
      <c r="N295" s="18" t="s">
        <v>1301</v>
      </c>
    </row>
    <row r="296" spans="1:14" ht="20.25" customHeight="1" x14ac:dyDescent="0.25">
      <c r="A296" s="2"/>
      <c r="B296" s="1" t="s">
        <v>674</v>
      </c>
      <c r="C296" s="3" t="s">
        <v>675</v>
      </c>
      <c r="D296" s="3" t="s">
        <v>90</v>
      </c>
      <c r="E296" s="1" t="s">
        <v>578</v>
      </c>
      <c r="F296" s="3" t="s">
        <v>663</v>
      </c>
      <c r="G296" s="20">
        <v>3283.96</v>
      </c>
      <c r="H296" s="20">
        <v>197.04</v>
      </c>
      <c r="I296" s="20">
        <v>3481</v>
      </c>
      <c r="J296" s="20">
        <f t="shared" si="10"/>
        <v>0</v>
      </c>
      <c r="K296" s="3" t="s">
        <v>1430</v>
      </c>
      <c r="L296" s="74">
        <v>3481</v>
      </c>
      <c r="M296" s="18">
        <f t="shared" si="9"/>
        <v>0</v>
      </c>
      <c r="N296" s="18" t="s">
        <v>1301</v>
      </c>
    </row>
    <row r="297" spans="1:14" ht="20.25" customHeight="1" x14ac:dyDescent="0.25">
      <c r="A297" s="2"/>
      <c r="B297" s="1" t="s">
        <v>676</v>
      </c>
      <c r="C297" s="3" t="s">
        <v>677</v>
      </c>
      <c r="D297" s="3" t="s">
        <v>90</v>
      </c>
      <c r="E297" s="1" t="s">
        <v>578</v>
      </c>
      <c r="F297" s="3" t="s">
        <v>663</v>
      </c>
      <c r="G297" s="20">
        <v>3312.26</v>
      </c>
      <c r="H297" s="20">
        <v>198.74</v>
      </c>
      <c r="I297" s="20">
        <v>3511</v>
      </c>
      <c r="J297" s="20">
        <f t="shared" si="10"/>
        <v>0</v>
      </c>
      <c r="K297" s="3" t="s">
        <v>1430</v>
      </c>
      <c r="L297" s="74">
        <v>3511</v>
      </c>
      <c r="M297" s="18">
        <f t="shared" si="9"/>
        <v>0</v>
      </c>
      <c r="N297" s="18" t="s">
        <v>1301</v>
      </c>
    </row>
    <row r="298" spans="1:14" ht="20.25" customHeight="1" x14ac:dyDescent="0.25">
      <c r="A298" s="2"/>
      <c r="B298" s="1" t="s">
        <v>678</v>
      </c>
      <c r="C298" s="3" t="s">
        <v>679</v>
      </c>
      <c r="D298" s="3" t="s">
        <v>90</v>
      </c>
      <c r="E298" s="1" t="s">
        <v>578</v>
      </c>
      <c r="F298" s="3" t="s">
        <v>663</v>
      </c>
      <c r="G298" s="20">
        <v>3312.26</v>
      </c>
      <c r="H298" s="20">
        <v>198.74</v>
      </c>
      <c r="I298" s="20">
        <v>3511</v>
      </c>
      <c r="J298" s="20">
        <f t="shared" si="10"/>
        <v>0</v>
      </c>
      <c r="K298" s="3" t="s">
        <v>1430</v>
      </c>
      <c r="L298" s="74">
        <v>3511</v>
      </c>
      <c r="M298" s="18">
        <f t="shared" si="9"/>
        <v>0</v>
      </c>
      <c r="N298" s="18" t="s">
        <v>1301</v>
      </c>
    </row>
    <row r="299" spans="1:14" ht="20.25" customHeight="1" x14ac:dyDescent="0.25">
      <c r="A299" s="2"/>
      <c r="B299" s="1" t="s">
        <v>680</v>
      </c>
      <c r="C299" s="3" t="s">
        <v>681</v>
      </c>
      <c r="D299" s="3" t="s">
        <v>90</v>
      </c>
      <c r="E299" s="1" t="s">
        <v>578</v>
      </c>
      <c r="F299" s="3" t="s">
        <v>663</v>
      </c>
      <c r="G299" s="20">
        <v>4250</v>
      </c>
      <c r="H299" s="20">
        <v>255</v>
      </c>
      <c r="I299" s="20">
        <v>4505</v>
      </c>
      <c r="J299" s="20">
        <f t="shared" si="10"/>
        <v>0</v>
      </c>
      <c r="K299" s="3" t="s">
        <v>1430</v>
      </c>
      <c r="L299" s="74">
        <v>4505</v>
      </c>
      <c r="M299" s="18">
        <f t="shared" si="9"/>
        <v>0</v>
      </c>
      <c r="N299" s="18" t="s">
        <v>1301</v>
      </c>
    </row>
    <row r="300" spans="1:14" ht="20.25" customHeight="1" x14ac:dyDescent="0.25">
      <c r="A300" s="2"/>
      <c r="B300" s="1" t="s">
        <v>682</v>
      </c>
      <c r="C300" s="3" t="s">
        <v>683</v>
      </c>
      <c r="D300" s="3" t="s">
        <v>90</v>
      </c>
      <c r="E300" s="1" t="s">
        <v>578</v>
      </c>
      <c r="F300" s="3" t="s">
        <v>663</v>
      </c>
      <c r="G300" s="20">
        <v>3312.26</v>
      </c>
      <c r="H300" s="20">
        <v>198.74</v>
      </c>
      <c r="I300" s="20">
        <v>3511</v>
      </c>
      <c r="J300" s="20">
        <f t="shared" si="10"/>
        <v>0</v>
      </c>
      <c r="K300" s="3" t="s">
        <v>1430</v>
      </c>
      <c r="L300" s="74">
        <v>3511</v>
      </c>
      <c r="M300" s="18">
        <f t="shared" si="9"/>
        <v>0</v>
      </c>
      <c r="N300" s="18" t="s">
        <v>1301</v>
      </c>
    </row>
    <row r="301" spans="1:14" ht="20.25" customHeight="1" x14ac:dyDescent="0.25">
      <c r="A301" s="2"/>
      <c r="B301" s="1" t="s">
        <v>684</v>
      </c>
      <c r="C301" s="3" t="s">
        <v>685</v>
      </c>
      <c r="D301" s="3" t="s">
        <v>90</v>
      </c>
      <c r="E301" s="1" t="s">
        <v>578</v>
      </c>
      <c r="F301" s="3" t="s">
        <v>663</v>
      </c>
      <c r="G301" s="20">
        <v>4250</v>
      </c>
      <c r="H301" s="20">
        <v>255</v>
      </c>
      <c r="I301" s="20">
        <v>4505</v>
      </c>
      <c r="J301" s="20">
        <f t="shared" si="10"/>
        <v>0</v>
      </c>
      <c r="K301" s="3" t="s">
        <v>1430</v>
      </c>
      <c r="L301" s="74">
        <v>4505</v>
      </c>
      <c r="M301" s="18">
        <f t="shared" si="9"/>
        <v>0</v>
      </c>
      <c r="N301" s="18" t="s">
        <v>1301</v>
      </c>
    </row>
    <row r="302" spans="1:14" ht="20.25" customHeight="1" x14ac:dyDescent="0.25">
      <c r="A302" s="2"/>
      <c r="B302" s="1" t="s">
        <v>686</v>
      </c>
      <c r="C302" s="3" t="s">
        <v>687</v>
      </c>
      <c r="D302" s="3" t="s">
        <v>90</v>
      </c>
      <c r="E302" s="1" t="s">
        <v>578</v>
      </c>
      <c r="F302" s="3" t="s">
        <v>663</v>
      </c>
      <c r="G302" s="20">
        <v>3312.26</v>
      </c>
      <c r="H302" s="20">
        <v>198.74</v>
      </c>
      <c r="I302" s="20">
        <v>3511</v>
      </c>
      <c r="J302" s="20">
        <f t="shared" si="10"/>
        <v>0</v>
      </c>
      <c r="K302" s="3" t="s">
        <v>1430</v>
      </c>
      <c r="L302" s="74">
        <v>3511</v>
      </c>
      <c r="M302" s="18">
        <f t="shared" si="9"/>
        <v>0</v>
      </c>
      <c r="N302" s="18" t="s">
        <v>1301</v>
      </c>
    </row>
    <row r="303" spans="1:14" ht="20.25" customHeight="1" x14ac:dyDescent="0.25">
      <c r="A303" s="2"/>
      <c r="B303" s="1" t="s">
        <v>688</v>
      </c>
      <c r="C303" s="3" t="s">
        <v>689</v>
      </c>
      <c r="D303" s="3" t="s">
        <v>90</v>
      </c>
      <c r="E303" s="1" t="s">
        <v>578</v>
      </c>
      <c r="F303" s="3" t="s">
        <v>663</v>
      </c>
      <c r="G303" s="20">
        <v>3312.26</v>
      </c>
      <c r="H303" s="20">
        <v>198.74</v>
      </c>
      <c r="I303" s="20">
        <v>3511</v>
      </c>
      <c r="J303" s="20">
        <f t="shared" si="10"/>
        <v>0</v>
      </c>
      <c r="K303" s="3" t="s">
        <v>1430</v>
      </c>
      <c r="L303" s="74">
        <v>3511</v>
      </c>
      <c r="M303" s="18">
        <f t="shared" si="9"/>
        <v>0</v>
      </c>
      <c r="N303" s="18" t="s">
        <v>1301</v>
      </c>
    </row>
    <row r="304" spans="1:14" ht="20.25" customHeight="1" x14ac:dyDescent="0.25">
      <c r="A304" s="2"/>
      <c r="B304" s="1" t="s">
        <v>690</v>
      </c>
      <c r="C304" s="3" t="s">
        <v>691</v>
      </c>
      <c r="D304" s="3" t="s">
        <v>90</v>
      </c>
      <c r="E304" s="1" t="s">
        <v>578</v>
      </c>
      <c r="F304" s="3" t="s">
        <v>663</v>
      </c>
      <c r="G304" s="20">
        <v>29798.12</v>
      </c>
      <c r="H304" s="20">
        <v>1787.88</v>
      </c>
      <c r="I304" s="20">
        <v>31586</v>
      </c>
      <c r="J304" s="20">
        <f t="shared" si="10"/>
        <v>0</v>
      </c>
      <c r="K304" s="3" t="s">
        <v>1430</v>
      </c>
      <c r="L304" s="74">
        <v>31586</v>
      </c>
      <c r="M304" s="18">
        <f t="shared" si="9"/>
        <v>0</v>
      </c>
      <c r="N304" s="18" t="s">
        <v>1301</v>
      </c>
    </row>
    <row r="305" spans="1:14" ht="20.25" customHeight="1" x14ac:dyDescent="0.25">
      <c r="A305" s="2"/>
      <c r="B305" s="1" t="s">
        <v>692</v>
      </c>
      <c r="C305" s="3" t="s">
        <v>693</v>
      </c>
      <c r="D305" s="3" t="s">
        <v>90</v>
      </c>
      <c r="E305" s="1" t="s">
        <v>578</v>
      </c>
      <c r="F305" s="3" t="s">
        <v>663</v>
      </c>
      <c r="G305" s="20">
        <v>14433.96</v>
      </c>
      <c r="H305" s="20">
        <v>866.04</v>
      </c>
      <c r="I305" s="20">
        <v>15300</v>
      </c>
      <c r="J305" s="20">
        <f t="shared" si="10"/>
        <v>0</v>
      </c>
      <c r="K305" s="3" t="s">
        <v>1430</v>
      </c>
      <c r="L305" s="74">
        <v>15300</v>
      </c>
      <c r="M305" s="18">
        <f t="shared" si="9"/>
        <v>0</v>
      </c>
      <c r="N305" s="18" t="s">
        <v>1301</v>
      </c>
    </row>
    <row r="306" spans="1:14" ht="20.25" customHeight="1" x14ac:dyDescent="0.25">
      <c r="A306" s="2"/>
      <c r="B306" s="1" t="s">
        <v>694</v>
      </c>
      <c r="C306" s="3" t="s">
        <v>695</v>
      </c>
      <c r="D306" s="3" t="s">
        <v>90</v>
      </c>
      <c r="E306" s="1" t="s">
        <v>578</v>
      </c>
      <c r="F306" s="3" t="s">
        <v>663</v>
      </c>
      <c r="G306" s="20">
        <v>21699.07</v>
      </c>
      <c r="H306" s="20">
        <v>1301.93</v>
      </c>
      <c r="I306" s="20">
        <v>23001</v>
      </c>
      <c r="J306" s="20">
        <f t="shared" si="10"/>
        <v>0</v>
      </c>
      <c r="K306" s="3" t="s">
        <v>1430</v>
      </c>
      <c r="L306" s="74">
        <v>23001</v>
      </c>
      <c r="M306" s="18">
        <f t="shared" si="9"/>
        <v>0</v>
      </c>
      <c r="N306" s="18" t="s">
        <v>1301</v>
      </c>
    </row>
    <row r="307" spans="1:14" ht="20.25" customHeight="1" x14ac:dyDescent="0.25">
      <c r="A307" s="2"/>
      <c r="B307" s="1" t="s">
        <v>696</v>
      </c>
      <c r="C307" s="3" t="s">
        <v>697</v>
      </c>
      <c r="D307" s="3" t="s">
        <v>90</v>
      </c>
      <c r="E307" s="1" t="s">
        <v>578</v>
      </c>
      <c r="F307" s="3" t="s">
        <v>663</v>
      </c>
      <c r="G307" s="20">
        <v>55509.440000000002</v>
      </c>
      <c r="H307" s="20">
        <v>3330.56</v>
      </c>
      <c r="I307" s="20">
        <v>58840</v>
      </c>
      <c r="J307" s="20">
        <f t="shared" si="10"/>
        <v>0</v>
      </c>
      <c r="K307" s="3" t="s">
        <v>1430</v>
      </c>
      <c r="L307" s="74">
        <v>58840</v>
      </c>
      <c r="M307" s="18">
        <f t="shared" si="9"/>
        <v>0</v>
      </c>
      <c r="N307" s="18" t="s">
        <v>1301</v>
      </c>
    </row>
    <row r="308" spans="1:14" ht="20.25" customHeight="1" x14ac:dyDescent="0.25">
      <c r="A308" s="2"/>
      <c r="B308" s="1" t="s">
        <v>698</v>
      </c>
      <c r="C308" s="3" t="s">
        <v>699</v>
      </c>
      <c r="D308" s="3" t="s">
        <v>90</v>
      </c>
      <c r="E308" s="1" t="s">
        <v>578</v>
      </c>
      <c r="F308" s="3" t="s">
        <v>663</v>
      </c>
      <c r="G308" s="20">
        <v>16981.13</v>
      </c>
      <c r="H308" s="20">
        <v>1018.87</v>
      </c>
      <c r="I308" s="20">
        <v>18000</v>
      </c>
      <c r="J308" s="20">
        <f t="shared" si="10"/>
        <v>0</v>
      </c>
      <c r="K308" s="3" t="s">
        <v>1430</v>
      </c>
      <c r="L308" s="74">
        <v>18000</v>
      </c>
      <c r="M308" s="18">
        <f t="shared" si="9"/>
        <v>0</v>
      </c>
      <c r="N308" s="18" t="s">
        <v>1301</v>
      </c>
    </row>
    <row r="309" spans="1:14" ht="20.25" customHeight="1" x14ac:dyDescent="0.25">
      <c r="A309" s="2"/>
      <c r="B309" s="1" t="s">
        <v>700</v>
      </c>
      <c r="C309" s="3" t="s">
        <v>701</v>
      </c>
      <c r="D309" s="3" t="s">
        <v>90</v>
      </c>
      <c r="E309" s="1" t="s">
        <v>578</v>
      </c>
      <c r="F309" s="3" t="s">
        <v>663</v>
      </c>
      <c r="G309" s="20">
        <v>16981.13</v>
      </c>
      <c r="H309" s="20">
        <v>1018.87</v>
      </c>
      <c r="I309" s="20">
        <v>18000</v>
      </c>
      <c r="J309" s="20">
        <f t="shared" si="10"/>
        <v>0</v>
      </c>
      <c r="K309" s="3" t="s">
        <v>1430</v>
      </c>
      <c r="L309" s="74">
        <v>18000</v>
      </c>
      <c r="M309" s="18">
        <f t="shared" si="9"/>
        <v>0</v>
      </c>
      <c r="N309" s="18" t="s">
        <v>1301</v>
      </c>
    </row>
    <row r="310" spans="1:14" ht="20.25" customHeight="1" x14ac:dyDescent="0.25">
      <c r="A310" s="2"/>
      <c r="B310" s="1" t="s">
        <v>702</v>
      </c>
      <c r="C310" s="3" t="s">
        <v>703</v>
      </c>
      <c r="D310" s="3" t="s">
        <v>90</v>
      </c>
      <c r="E310" s="1" t="s">
        <v>578</v>
      </c>
      <c r="F310" s="3" t="s">
        <v>663</v>
      </c>
      <c r="G310" s="20">
        <v>16981.13</v>
      </c>
      <c r="H310" s="20">
        <v>1018.87</v>
      </c>
      <c r="I310" s="20">
        <v>18000</v>
      </c>
      <c r="J310" s="20">
        <f t="shared" si="10"/>
        <v>0</v>
      </c>
      <c r="K310" s="3" t="s">
        <v>1430</v>
      </c>
      <c r="L310" s="74">
        <v>18000</v>
      </c>
      <c r="M310" s="18">
        <f t="shared" si="9"/>
        <v>0</v>
      </c>
      <c r="N310" s="18" t="s">
        <v>1301</v>
      </c>
    </row>
    <row r="311" spans="1:14" ht="20.25" customHeight="1" x14ac:dyDescent="0.25">
      <c r="A311" s="2"/>
      <c r="B311" s="1" t="s">
        <v>704</v>
      </c>
      <c r="C311" s="3" t="s">
        <v>705</v>
      </c>
      <c r="D311" s="3" t="s">
        <v>90</v>
      </c>
      <c r="E311" s="1" t="s">
        <v>578</v>
      </c>
      <c r="F311" s="3" t="s">
        <v>663</v>
      </c>
      <c r="G311" s="20">
        <v>16981.13</v>
      </c>
      <c r="H311" s="20">
        <v>1018.87</v>
      </c>
      <c r="I311" s="20">
        <v>18000</v>
      </c>
      <c r="J311" s="20">
        <f t="shared" si="10"/>
        <v>0</v>
      </c>
      <c r="K311" s="3" t="s">
        <v>1430</v>
      </c>
      <c r="L311" s="74">
        <v>18000</v>
      </c>
      <c r="M311" s="18">
        <f t="shared" si="9"/>
        <v>0</v>
      </c>
      <c r="N311" s="18" t="s">
        <v>1301</v>
      </c>
    </row>
    <row r="312" spans="1:14" ht="24" x14ac:dyDescent="0.25">
      <c r="A312" s="7">
        <v>1</v>
      </c>
      <c r="B312" s="68" t="s">
        <v>1804</v>
      </c>
      <c r="C312" s="81" t="s">
        <v>735</v>
      </c>
      <c r="D312" s="81" t="s">
        <v>967</v>
      </c>
      <c r="E312" s="68" t="s">
        <v>736</v>
      </c>
      <c r="F312" s="81" t="s">
        <v>737</v>
      </c>
      <c r="G312" s="59">
        <v>11226.42</v>
      </c>
      <c r="H312" s="59">
        <v>673.58</v>
      </c>
      <c r="I312" s="68">
        <v>11900</v>
      </c>
      <c r="J312" s="8">
        <f t="shared" si="10"/>
        <v>0</v>
      </c>
      <c r="K312" s="6" t="s">
        <v>1870</v>
      </c>
      <c r="L312" s="8">
        <v>11900</v>
      </c>
      <c r="M312" s="8">
        <f t="shared" si="9"/>
        <v>0</v>
      </c>
      <c r="N312" s="6" t="s">
        <v>1805</v>
      </c>
    </row>
    <row r="313" spans="1:14" ht="24" x14ac:dyDescent="0.25">
      <c r="A313" s="7">
        <v>2</v>
      </c>
      <c r="B313" s="68" t="s">
        <v>738</v>
      </c>
      <c r="C313" s="81" t="s">
        <v>739</v>
      </c>
      <c r="D313" s="81" t="s">
        <v>90</v>
      </c>
      <c r="E313" s="68" t="s">
        <v>736</v>
      </c>
      <c r="F313" s="81" t="s">
        <v>737</v>
      </c>
      <c r="G313" s="59">
        <v>11226.42</v>
      </c>
      <c r="H313" s="59">
        <v>673.58</v>
      </c>
      <c r="I313" s="68">
        <v>11900</v>
      </c>
      <c r="J313" s="8">
        <f t="shared" si="10"/>
        <v>0</v>
      </c>
      <c r="K313" s="6" t="s">
        <v>1870</v>
      </c>
      <c r="L313" s="8">
        <v>11900</v>
      </c>
      <c r="M313" s="8">
        <f t="shared" si="9"/>
        <v>0</v>
      </c>
      <c r="N313" s="6" t="s">
        <v>1805</v>
      </c>
    </row>
    <row r="314" spans="1:14" ht="24" x14ac:dyDescent="0.25">
      <c r="A314" s="7">
        <v>3</v>
      </c>
      <c r="B314" s="68" t="s">
        <v>740</v>
      </c>
      <c r="C314" s="81" t="s">
        <v>741</v>
      </c>
      <c r="D314" s="81" t="s">
        <v>90</v>
      </c>
      <c r="E314" s="68" t="s">
        <v>736</v>
      </c>
      <c r="F314" s="81" t="s">
        <v>737</v>
      </c>
      <c r="G314" s="59">
        <v>11226.42</v>
      </c>
      <c r="H314" s="59">
        <v>673.58</v>
      </c>
      <c r="I314" s="68">
        <v>11900</v>
      </c>
      <c r="J314" s="8">
        <f t="shared" si="10"/>
        <v>0</v>
      </c>
      <c r="K314" s="6" t="s">
        <v>1870</v>
      </c>
      <c r="L314" s="8">
        <v>11900</v>
      </c>
      <c r="M314" s="8">
        <f t="shared" si="9"/>
        <v>0</v>
      </c>
      <c r="N314" s="6" t="s">
        <v>1805</v>
      </c>
    </row>
    <row r="315" spans="1:14" ht="24" x14ac:dyDescent="0.25">
      <c r="A315" s="7">
        <v>4</v>
      </c>
      <c r="B315" s="68" t="s">
        <v>742</v>
      </c>
      <c r="C315" s="81" t="s">
        <v>743</v>
      </c>
      <c r="D315" s="81" t="s">
        <v>90</v>
      </c>
      <c r="E315" s="68" t="s">
        <v>736</v>
      </c>
      <c r="F315" s="81" t="s">
        <v>737</v>
      </c>
      <c r="G315" s="59">
        <v>11226.42</v>
      </c>
      <c r="H315" s="59">
        <v>673.58</v>
      </c>
      <c r="I315" s="68">
        <v>11900</v>
      </c>
      <c r="J315" s="8">
        <f t="shared" si="10"/>
        <v>0</v>
      </c>
      <c r="K315" s="6" t="s">
        <v>1870</v>
      </c>
      <c r="L315" s="8">
        <v>11900</v>
      </c>
      <c r="M315" s="8">
        <f t="shared" si="9"/>
        <v>0</v>
      </c>
      <c r="N315" s="6" t="s">
        <v>1805</v>
      </c>
    </row>
    <row r="316" spans="1:14" ht="24" x14ac:dyDescent="0.25">
      <c r="A316" s="7">
        <v>5</v>
      </c>
      <c r="B316" s="68" t="s">
        <v>744</v>
      </c>
      <c r="C316" s="81" t="s">
        <v>745</v>
      </c>
      <c r="D316" s="81" t="s">
        <v>90</v>
      </c>
      <c r="E316" s="68" t="s">
        <v>736</v>
      </c>
      <c r="F316" s="81" t="s">
        <v>737</v>
      </c>
      <c r="G316" s="59">
        <v>11226.42</v>
      </c>
      <c r="H316" s="59">
        <v>673.58</v>
      </c>
      <c r="I316" s="68">
        <v>11900</v>
      </c>
      <c r="J316" s="8">
        <f t="shared" si="10"/>
        <v>0</v>
      </c>
      <c r="K316" s="6" t="s">
        <v>1870</v>
      </c>
      <c r="L316" s="8">
        <v>11900</v>
      </c>
      <c r="M316" s="8">
        <f t="shared" si="9"/>
        <v>0</v>
      </c>
      <c r="N316" s="6" t="s">
        <v>1805</v>
      </c>
    </row>
    <row r="317" spans="1:14" ht="24" x14ac:dyDescent="0.25">
      <c r="A317" s="7">
        <v>6</v>
      </c>
      <c r="B317" s="68" t="s">
        <v>746</v>
      </c>
      <c r="C317" s="81" t="s">
        <v>747</v>
      </c>
      <c r="D317" s="81" t="s">
        <v>90</v>
      </c>
      <c r="E317" s="68" t="s">
        <v>736</v>
      </c>
      <c r="F317" s="81" t="s">
        <v>737</v>
      </c>
      <c r="G317" s="59">
        <v>11226.41</v>
      </c>
      <c r="H317" s="59">
        <v>673.59</v>
      </c>
      <c r="I317" s="68">
        <v>11900</v>
      </c>
      <c r="J317" s="8">
        <f t="shared" si="10"/>
        <v>0</v>
      </c>
      <c r="K317" s="6" t="s">
        <v>1870</v>
      </c>
      <c r="L317" s="8">
        <v>11900</v>
      </c>
      <c r="M317" s="8">
        <f t="shared" si="9"/>
        <v>0</v>
      </c>
      <c r="N317" s="6" t="s">
        <v>1805</v>
      </c>
    </row>
    <row r="318" spans="1:14" ht="24" x14ac:dyDescent="0.25">
      <c r="A318" s="7">
        <v>7</v>
      </c>
      <c r="B318" s="68" t="s">
        <v>748</v>
      </c>
      <c r="C318" s="81" t="s">
        <v>749</v>
      </c>
      <c r="D318" s="81" t="s">
        <v>90</v>
      </c>
      <c r="E318" s="68" t="s">
        <v>736</v>
      </c>
      <c r="F318" s="81" t="s">
        <v>737</v>
      </c>
      <c r="G318" s="59">
        <v>11226.41</v>
      </c>
      <c r="H318" s="59">
        <v>673.59</v>
      </c>
      <c r="I318" s="68">
        <v>11900</v>
      </c>
      <c r="J318" s="8">
        <f t="shared" si="10"/>
        <v>0</v>
      </c>
      <c r="K318" s="6" t="s">
        <v>1870</v>
      </c>
      <c r="L318" s="8">
        <v>11900</v>
      </c>
      <c r="M318" s="8">
        <f t="shared" si="9"/>
        <v>0</v>
      </c>
      <c r="N318" s="6" t="s">
        <v>1805</v>
      </c>
    </row>
    <row r="319" spans="1:14" ht="24" x14ac:dyDescent="0.25">
      <c r="A319" s="7">
        <v>8</v>
      </c>
      <c r="B319" s="68" t="s">
        <v>750</v>
      </c>
      <c r="C319" s="81" t="s">
        <v>751</v>
      </c>
      <c r="D319" s="81" t="s">
        <v>90</v>
      </c>
      <c r="E319" s="68" t="s">
        <v>736</v>
      </c>
      <c r="F319" s="81" t="s">
        <v>737</v>
      </c>
      <c r="G319" s="59">
        <v>11226.41</v>
      </c>
      <c r="H319" s="59">
        <v>673.59</v>
      </c>
      <c r="I319" s="68">
        <v>11900</v>
      </c>
      <c r="J319" s="8">
        <f t="shared" si="10"/>
        <v>0</v>
      </c>
      <c r="K319" s="6" t="s">
        <v>1870</v>
      </c>
      <c r="L319" s="8">
        <v>11900</v>
      </c>
      <c r="M319" s="8">
        <f t="shared" si="9"/>
        <v>0</v>
      </c>
      <c r="N319" s="6" t="s">
        <v>1805</v>
      </c>
    </row>
    <row r="320" spans="1:14" ht="24" x14ac:dyDescent="0.25">
      <c r="A320" s="7">
        <v>9</v>
      </c>
      <c r="B320" s="68" t="s">
        <v>752</v>
      </c>
      <c r="C320" s="81" t="s">
        <v>753</v>
      </c>
      <c r="D320" s="81" t="s">
        <v>90</v>
      </c>
      <c r="E320" s="68" t="s">
        <v>736</v>
      </c>
      <c r="F320" s="81" t="s">
        <v>737</v>
      </c>
      <c r="G320" s="59">
        <v>11226.41</v>
      </c>
      <c r="H320" s="59">
        <v>673.59</v>
      </c>
      <c r="I320" s="68">
        <v>11900</v>
      </c>
      <c r="J320" s="8">
        <f t="shared" si="10"/>
        <v>0</v>
      </c>
      <c r="K320" s="6" t="s">
        <v>1870</v>
      </c>
      <c r="L320" s="8">
        <v>11900</v>
      </c>
      <c r="M320" s="8">
        <f t="shared" si="9"/>
        <v>0</v>
      </c>
      <c r="N320" s="6" t="s">
        <v>1805</v>
      </c>
    </row>
    <row r="321" spans="1:14" x14ac:dyDescent="0.25">
      <c r="A321" s="7">
        <v>10</v>
      </c>
      <c r="B321" s="6" t="s">
        <v>754</v>
      </c>
      <c r="C321" s="4" t="s">
        <v>755</v>
      </c>
      <c r="D321" s="4" t="s">
        <v>756</v>
      </c>
      <c r="E321" s="6" t="s">
        <v>736</v>
      </c>
      <c r="F321" s="4" t="s">
        <v>757</v>
      </c>
      <c r="G321" s="8"/>
      <c r="H321" s="8"/>
      <c r="I321" s="6"/>
      <c r="J321" s="8">
        <f t="shared" si="10"/>
        <v>0</v>
      </c>
      <c r="K321" s="6"/>
      <c r="L321" s="8"/>
      <c r="M321" s="8">
        <f t="shared" si="9"/>
        <v>0</v>
      </c>
      <c r="N321" s="6" t="s">
        <v>758</v>
      </c>
    </row>
    <row r="322" spans="1:14" x14ac:dyDescent="0.25">
      <c r="A322" s="7">
        <v>11</v>
      </c>
      <c r="B322" s="6" t="s">
        <v>759</v>
      </c>
      <c r="C322" s="4" t="s">
        <v>760</v>
      </c>
      <c r="D322" s="4" t="s">
        <v>1335</v>
      </c>
      <c r="E322" s="6" t="s">
        <v>1916</v>
      </c>
      <c r="F322" s="4" t="s">
        <v>763</v>
      </c>
      <c r="G322" s="8"/>
      <c r="H322" s="8"/>
      <c r="I322" s="6"/>
      <c r="J322" s="8">
        <f t="shared" si="10"/>
        <v>0</v>
      </c>
      <c r="K322" s="6"/>
      <c r="L322" s="8"/>
      <c r="M322" s="8">
        <f t="shared" si="9"/>
        <v>0</v>
      </c>
      <c r="N322" s="6" t="s">
        <v>764</v>
      </c>
    </row>
    <row r="323" spans="1:14" ht="24" x14ac:dyDescent="0.25">
      <c r="A323" s="7">
        <v>1</v>
      </c>
      <c r="B323" s="6" t="s">
        <v>765</v>
      </c>
      <c r="C323" s="4" t="s">
        <v>766</v>
      </c>
      <c r="D323" s="4" t="s">
        <v>761</v>
      </c>
      <c r="E323" s="6" t="s">
        <v>762</v>
      </c>
      <c r="F323" s="4" t="s">
        <v>767</v>
      </c>
      <c r="G323" s="8"/>
      <c r="H323" s="8"/>
      <c r="I323" s="6"/>
      <c r="J323" s="8">
        <f t="shared" si="10"/>
        <v>0</v>
      </c>
      <c r="K323" s="6"/>
      <c r="L323" s="8"/>
      <c r="M323" s="8">
        <f t="shared" ref="M323:M386" si="11">SUM(I323-L323)</f>
        <v>0</v>
      </c>
      <c r="N323" s="6" t="s">
        <v>764</v>
      </c>
    </row>
    <row r="324" spans="1:14" ht="24" x14ac:dyDescent="0.25">
      <c r="A324" s="7">
        <v>2</v>
      </c>
      <c r="B324" s="6" t="s">
        <v>768</v>
      </c>
      <c r="C324" s="4" t="s">
        <v>769</v>
      </c>
      <c r="D324" s="4" t="s">
        <v>1339</v>
      </c>
      <c r="E324" s="6" t="s">
        <v>762</v>
      </c>
      <c r="F324" s="4" t="s">
        <v>770</v>
      </c>
      <c r="G324" s="8">
        <v>9433.9599999999991</v>
      </c>
      <c r="H324" s="8">
        <v>566.04</v>
      </c>
      <c r="I324" s="6">
        <v>10000</v>
      </c>
      <c r="J324" s="8">
        <f t="shared" ref="J324:J387" si="12">SUM(G324+H324-I324)</f>
        <v>0</v>
      </c>
      <c r="K324" s="6" t="s">
        <v>844</v>
      </c>
      <c r="L324" s="8">
        <v>10000</v>
      </c>
      <c r="M324" s="8">
        <f t="shared" si="11"/>
        <v>0</v>
      </c>
      <c r="N324" s="6" t="s">
        <v>843</v>
      </c>
    </row>
    <row r="325" spans="1:14" ht="24" x14ac:dyDescent="0.25">
      <c r="A325" s="7">
        <v>3</v>
      </c>
      <c r="B325" s="6" t="s">
        <v>771</v>
      </c>
      <c r="C325" s="4" t="s">
        <v>772</v>
      </c>
      <c r="D325" s="4" t="s">
        <v>133</v>
      </c>
      <c r="E325" s="6" t="s">
        <v>773</v>
      </c>
      <c r="F325" s="4" t="s">
        <v>774</v>
      </c>
      <c r="G325" s="8"/>
      <c r="H325" s="8"/>
      <c r="I325" s="6"/>
      <c r="J325" s="8">
        <f t="shared" si="12"/>
        <v>0</v>
      </c>
      <c r="K325" s="6"/>
      <c r="L325" s="8"/>
      <c r="M325" s="8">
        <f t="shared" si="11"/>
        <v>0</v>
      </c>
      <c r="N325" s="6" t="s">
        <v>764</v>
      </c>
    </row>
    <row r="326" spans="1:14" ht="24" x14ac:dyDescent="0.25">
      <c r="A326" s="7">
        <v>4</v>
      </c>
      <c r="B326" s="6" t="s">
        <v>775</v>
      </c>
      <c r="C326" s="4" t="s">
        <v>776</v>
      </c>
      <c r="D326" s="4" t="s">
        <v>133</v>
      </c>
      <c r="E326" s="6" t="s">
        <v>762</v>
      </c>
      <c r="F326" s="4" t="s">
        <v>777</v>
      </c>
      <c r="G326" s="8"/>
      <c r="H326" s="8"/>
      <c r="I326" s="6"/>
      <c r="J326" s="8">
        <f t="shared" si="12"/>
        <v>0</v>
      </c>
      <c r="K326" s="6"/>
      <c r="L326" s="8"/>
      <c r="M326" s="8">
        <f t="shared" si="11"/>
        <v>0</v>
      </c>
      <c r="N326" s="6" t="s">
        <v>764</v>
      </c>
    </row>
    <row r="327" spans="1:14" ht="24" x14ac:dyDescent="0.25">
      <c r="A327" s="7"/>
      <c r="B327" s="6" t="s">
        <v>778</v>
      </c>
      <c r="C327" s="4" t="s">
        <v>779</v>
      </c>
      <c r="D327" s="4" t="s">
        <v>133</v>
      </c>
      <c r="E327" s="6" t="s">
        <v>762</v>
      </c>
      <c r="F327" s="4" t="s">
        <v>780</v>
      </c>
      <c r="G327" s="8"/>
      <c r="H327" s="8"/>
      <c r="I327" s="6"/>
      <c r="J327" s="8">
        <f t="shared" si="12"/>
        <v>0</v>
      </c>
      <c r="K327" s="6"/>
      <c r="L327" s="8"/>
      <c r="M327" s="8">
        <f t="shared" si="11"/>
        <v>0</v>
      </c>
      <c r="N327" s="6" t="s">
        <v>764</v>
      </c>
    </row>
    <row r="328" spans="1:14" ht="24" x14ac:dyDescent="0.25">
      <c r="A328" s="7"/>
      <c r="B328" s="6" t="s">
        <v>781</v>
      </c>
      <c r="C328" s="4" t="s">
        <v>782</v>
      </c>
      <c r="D328" s="4" t="s">
        <v>133</v>
      </c>
      <c r="E328" s="6" t="s">
        <v>762</v>
      </c>
      <c r="F328" s="4" t="s">
        <v>783</v>
      </c>
      <c r="G328" s="8"/>
      <c r="H328" s="8"/>
      <c r="I328" s="6"/>
      <c r="J328" s="8">
        <f t="shared" si="12"/>
        <v>0</v>
      </c>
      <c r="K328" s="6"/>
      <c r="L328" s="8"/>
      <c r="M328" s="8">
        <f t="shared" si="11"/>
        <v>0</v>
      </c>
      <c r="N328" s="6" t="s">
        <v>784</v>
      </c>
    </row>
    <row r="329" spans="1:14" ht="24" x14ac:dyDescent="0.25">
      <c r="A329" s="7"/>
      <c r="B329" s="6" t="s">
        <v>785</v>
      </c>
      <c r="C329" s="4" t="s">
        <v>786</v>
      </c>
      <c r="D329" s="4" t="s">
        <v>185</v>
      </c>
      <c r="E329" s="6" t="s">
        <v>762</v>
      </c>
      <c r="F329" s="4" t="s">
        <v>777</v>
      </c>
      <c r="G329" s="8"/>
      <c r="H329" s="8"/>
      <c r="I329" s="6"/>
      <c r="J329" s="8">
        <f t="shared" si="12"/>
        <v>0</v>
      </c>
      <c r="K329" s="6"/>
      <c r="L329" s="8"/>
      <c r="M329" s="8">
        <f t="shared" si="11"/>
        <v>0</v>
      </c>
      <c r="N329" s="6" t="s">
        <v>764</v>
      </c>
    </row>
    <row r="330" spans="1:14" x14ac:dyDescent="0.25">
      <c r="A330" s="7"/>
      <c r="B330" s="6" t="s">
        <v>787</v>
      </c>
      <c r="C330" s="4" t="s">
        <v>788</v>
      </c>
      <c r="D330" s="4" t="s">
        <v>789</v>
      </c>
      <c r="E330" s="6" t="s">
        <v>790</v>
      </c>
      <c r="F330" s="4" t="s">
        <v>791</v>
      </c>
      <c r="G330" s="8">
        <v>9433.9599999999991</v>
      </c>
      <c r="H330" s="8">
        <v>566.04</v>
      </c>
      <c r="I330" s="6">
        <v>10000</v>
      </c>
      <c r="J330" s="8">
        <f t="shared" si="12"/>
        <v>0</v>
      </c>
      <c r="K330" s="6" t="s">
        <v>844</v>
      </c>
      <c r="L330" s="8">
        <v>10000</v>
      </c>
      <c r="M330" s="8">
        <f t="shared" si="11"/>
        <v>0</v>
      </c>
      <c r="N330" s="6" t="s">
        <v>825</v>
      </c>
    </row>
    <row r="331" spans="1:14" ht="24" x14ac:dyDescent="0.25">
      <c r="A331" s="7"/>
      <c r="B331" s="6" t="s">
        <v>771</v>
      </c>
      <c r="C331" s="4" t="s">
        <v>772</v>
      </c>
      <c r="D331" s="4" t="s">
        <v>133</v>
      </c>
      <c r="E331" s="6" t="s">
        <v>792</v>
      </c>
      <c r="F331" s="4" t="s">
        <v>793</v>
      </c>
      <c r="G331" s="8">
        <v>72905.66</v>
      </c>
      <c r="H331" s="8">
        <v>4374.34</v>
      </c>
      <c r="I331" s="6">
        <v>77280</v>
      </c>
      <c r="J331" s="8">
        <f t="shared" si="12"/>
        <v>0</v>
      </c>
      <c r="K331" s="6" t="s">
        <v>846</v>
      </c>
      <c r="L331" s="8">
        <v>77280</v>
      </c>
      <c r="M331" s="8">
        <f t="shared" si="11"/>
        <v>0</v>
      </c>
      <c r="N331" s="6" t="s">
        <v>842</v>
      </c>
    </row>
    <row r="332" spans="1:14" ht="24" x14ac:dyDescent="0.25">
      <c r="A332" s="7"/>
      <c r="B332" s="6" t="s">
        <v>775</v>
      </c>
      <c r="C332" s="4" t="s">
        <v>776</v>
      </c>
      <c r="D332" s="4" t="s">
        <v>133</v>
      </c>
      <c r="E332" s="6" t="s">
        <v>792</v>
      </c>
      <c r="F332" s="4" t="s">
        <v>794</v>
      </c>
      <c r="G332" s="8">
        <v>30786.79</v>
      </c>
      <c r="H332" s="8">
        <v>1847.21</v>
      </c>
      <c r="I332" s="6">
        <v>32634</v>
      </c>
      <c r="J332" s="8">
        <f t="shared" si="12"/>
        <v>0</v>
      </c>
      <c r="K332" s="6" t="s">
        <v>846</v>
      </c>
      <c r="L332" s="8">
        <v>32634</v>
      </c>
      <c r="M332" s="8">
        <f t="shared" si="11"/>
        <v>0</v>
      </c>
      <c r="N332" s="6" t="s">
        <v>842</v>
      </c>
    </row>
    <row r="333" spans="1:14" ht="24" x14ac:dyDescent="0.25">
      <c r="A333" s="7"/>
      <c r="B333" s="6" t="s">
        <v>778</v>
      </c>
      <c r="C333" s="4" t="s">
        <v>779</v>
      </c>
      <c r="D333" s="4" t="s">
        <v>133</v>
      </c>
      <c r="E333" s="6" t="s">
        <v>792</v>
      </c>
      <c r="F333" s="4" t="s">
        <v>795</v>
      </c>
      <c r="G333" s="8">
        <v>52605.66</v>
      </c>
      <c r="H333" s="8">
        <v>3156.34</v>
      </c>
      <c r="I333" s="6">
        <v>55762</v>
      </c>
      <c r="J333" s="8">
        <f t="shared" si="12"/>
        <v>0</v>
      </c>
      <c r="K333" s="6" t="s">
        <v>846</v>
      </c>
      <c r="L333" s="8">
        <v>55762</v>
      </c>
      <c r="M333" s="8">
        <f t="shared" si="11"/>
        <v>0</v>
      </c>
      <c r="N333" s="6" t="s">
        <v>842</v>
      </c>
    </row>
    <row r="334" spans="1:14" ht="24" x14ac:dyDescent="0.25">
      <c r="A334" s="7"/>
      <c r="B334" s="6" t="s">
        <v>781</v>
      </c>
      <c r="C334" s="4" t="s">
        <v>782</v>
      </c>
      <c r="D334" s="4" t="s">
        <v>133</v>
      </c>
      <c r="E334" s="6" t="s">
        <v>796</v>
      </c>
      <c r="F334" s="4" t="s">
        <v>797</v>
      </c>
      <c r="G334" s="8">
        <v>27181.13</v>
      </c>
      <c r="H334" s="8">
        <v>1630.87</v>
      </c>
      <c r="I334" s="6">
        <v>28812</v>
      </c>
      <c r="J334" s="8">
        <f t="shared" si="12"/>
        <v>0</v>
      </c>
      <c r="K334" s="6" t="s">
        <v>846</v>
      </c>
      <c r="L334" s="8">
        <v>28812</v>
      </c>
      <c r="M334" s="8">
        <f t="shared" si="11"/>
        <v>0</v>
      </c>
      <c r="N334" s="6" t="s">
        <v>842</v>
      </c>
    </row>
    <row r="335" spans="1:14" ht="24" x14ac:dyDescent="0.25">
      <c r="A335" s="7"/>
      <c r="B335" s="6" t="s">
        <v>785</v>
      </c>
      <c r="C335" s="4" t="s">
        <v>786</v>
      </c>
      <c r="D335" s="4" t="s">
        <v>185</v>
      </c>
      <c r="E335" s="6" t="s">
        <v>798</v>
      </c>
      <c r="F335" s="4" t="s">
        <v>799</v>
      </c>
      <c r="G335" s="8">
        <v>59598</v>
      </c>
      <c r="H335" s="8">
        <v>3575.88</v>
      </c>
      <c r="I335" s="6">
        <v>63173.88</v>
      </c>
      <c r="J335" s="8">
        <f t="shared" si="12"/>
        <v>0</v>
      </c>
      <c r="K335" s="6" t="s">
        <v>1056</v>
      </c>
      <c r="L335" s="8">
        <v>63173.88</v>
      </c>
      <c r="M335" s="8">
        <f t="shared" si="11"/>
        <v>0</v>
      </c>
      <c r="N335" s="6" t="s">
        <v>1058</v>
      </c>
    </row>
    <row r="336" spans="1:14" x14ac:dyDescent="0.25">
      <c r="A336" s="7"/>
      <c r="B336" s="6" t="s">
        <v>800</v>
      </c>
      <c r="C336" s="4" t="s">
        <v>801</v>
      </c>
      <c r="D336" s="4" t="s">
        <v>1336</v>
      </c>
      <c r="E336" s="6" t="s">
        <v>790</v>
      </c>
      <c r="F336" s="4" t="s">
        <v>802</v>
      </c>
      <c r="G336" s="8">
        <v>9433.9599999999991</v>
      </c>
      <c r="H336" s="8">
        <v>566.04</v>
      </c>
      <c r="I336" s="6">
        <v>10000</v>
      </c>
      <c r="J336" s="8">
        <f t="shared" si="12"/>
        <v>0</v>
      </c>
      <c r="K336" s="6" t="s">
        <v>844</v>
      </c>
      <c r="L336" s="8">
        <v>10000</v>
      </c>
      <c r="M336" s="8">
        <f t="shared" si="11"/>
        <v>0</v>
      </c>
      <c r="N336" s="6" t="s">
        <v>803</v>
      </c>
    </row>
    <row r="337" spans="1:14" x14ac:dyDescent="0.25">
      <c r="A337" s="7"/>
      <c r="B337" s="6" t="s">
        <v>754</v>
      </c>
      <c r="C337" s="4" t="s">
        <v>755</v>
      </c>
      <c r="D337" s="4" t="s">
        <v>756</v>
      </c>
      <c r="E337" s="6" t="s">
        <v>790</v>
      </c>
      <c r="F337" s="4" t="s">
        <v>804</v>
      </c>
      <c r="G337" s="8"/>
      <c r="H337" s="8"/>
      <c r="I337" s="6"/>
      <c r="J337" s="8">
        <f t="shared" si="12"/>
        <v>0</v>
      </c>
      <c r="K337" s="6"/>
      <c r="L337" s="8"/>
      <c r="M337" s="8">
        <f t="shared" si="11"/>
        <v>0</v>
      </c>
      <c r="N337" s="6" t="s">
        <v>1073</v>
      </c>
    </row>
    <row r="338" spans="1:14" x14ac:dyDescent="0.25">
      <c r="A338" s="7"/>
      <c r="B338" s="6" t="s">
        <v>759</v>
      </c>
      <c r="C338" s="4" t="s">
        <v>760</v>
      </c>
      <c r="D338" s="4" t="s">
        <v>761</v>
      </c>
      <c r="E338" s="6" t="s">
        <v>790</v>
      </c>
      <c r="F338" s="4" t="s">
        <v>805</v>
      </c>
      <c r="G338" s="8"/>
      <c r="H338" s="8"/>
      <c r="I338" s="6"/>
      <c r="J338" s="8">
        <f t="shared" si="12"/>
        <v>0</v>
      </c>
      <c r="K338" s="6"/>
      <c r="L338" s="8"/>
      <c r="M338" s="8">
        <f t="shared" si="11"/>
        <v>0</v>
      </c>
      <c r="N338" s="6" t="s">
        <v>806</v>
      </c>
    </row>
    <row r="339" spans="1:14" ht="24" x14ac:dyDescent="0.25">
      <c r="A339" s="7"/>
      <c r="B339" s="6" t="s">
        <v>765</v>
      </c>
      <c r="C339" s="4" t="s">
        <v>766</v>
      </c>
      <c r="D339" s="4" t="s">
        <v>761</v>
      </c>
      <c r="E339" s="6" t="s">
        <v>790</v>
      </c>
      <c r="F339" s="4" t="s">
        <v>807</v>
      </c>
      <c r="G339" s="8"/>
      <c r="H339" s="8"/>
      <c r="I339" s="6"/>
      <c r="J339" s="8">
        <f t="shared" si="12"/>
        <v>0</v>
      </c>
      <c r="K339" s="6"/>
      <c r="L339" s="8"/>
      <c r="M339" s="8">
        <f t="shared" si="11"/>
        <v>0</v>
      </c>
      <c r="N339" s="6" t="s">
        <v>806</v>
      </c>
    </row>
    <row r="340" spans="1:14" x14ac:dyDescent="0.25">
      <c r="A340" s="7"/>
      <c r="B340" s="6" t="s">
        <v>810</v>
      </c>
      <c r="C340" s="4" t="s">
        <v>811</v>
      </c>
      <c r="D340" s="4" t="s">
        <v>812</v>
      </c>
      <c r="E340" s="6" t="s">
        <v>813</v>
      </c>
      <c r="F340" s="4" t="s">
        <v>814</v>
      </c>
      <c r="G340" s="8">
        <v>4716.9799999999996</v>
      </c>
      <c r="H340" s="8">
        <v>283.02</v>
      </c>
      <c r="I340" s="6">
        <v>5000</v>
      </c>
      <c r="J340" s="8">
        <f t="shared" si="12"/>
        <v>0</v>
      </c>
      <c r="K340" s="6" t="s">
        <v>844</v>
      </c>
      <c r="L340" s="8">
        <v>5000</v>
      </c>
      <c r="M340" s="8">
        <f t="shared" si="11"/>
        <v>0</v>
      </c>
      <c r="N340" s="6" t="s">
        <v>815</v>
      </c>
    </row>
    <row r="341" spans="1:14" x14ac:dyDescent="0.25">
      <c r="A341" s="7"/>
      <c r="B341" s="6" t="s">
        <v>759</v>
      </c>
      <c r="C341" s="4" t="s">
        <v>760</v>
      </c>
      <c r="D341" s="4" t="s">
        <v>761</v>
      </c>
      <c r="E341" s="6" t="s">
        <v>816</v>
      </c>
      <c r="F341" s="4" t="s">
        <v>817</v>
      </c>
      <c r="G341" s="8">
        <v>71650.94</v>
      </c>
      <c r="H341" s="8">
        <v>4299.0600000000004</v>
      </c>
      <c r="I341" s="6">
        <v>75950</v>
      </c>
      <c r="J341" s="8">
        <f t="shared" si="12"/>
        <v>0</v>
      </c>
      <c r="K341" s="6" t="s">
        <v>844</v>
      </c>
      <c r="L341" s="8">
        <v>75950</v>
      </c>
      <c r="M341" s="8">
        <f t="shared" si="11"/>
        <v>0</v>
      </c>
      <c r="N341" s="6" t="s">
        <v>841</v>
      </c>
    </row>
    <row r="342" spans="1:14" ht="24" x14ac:dyDescent="0.25">
      <c r="A342" s="7"/>
      <c r="B342" s="6" t="s">
        <v>765</v>
      </c>
      <c r="C342" s="4" t="s">
        <v>766</v>
      </c>
      <c r="D342" s="4" t="s">
        <v>761</v>
      </c>
      <c r="E342" s="6" t="s">
        <v>818</v>
      </c>
      <c r="F342" s="4" t="s">
        <v>819</v>
      </c>
      <c r="G342" s="8">
        <v>135338</v>
      </c>
      <c r="H342" s="8">
        <v>8120.28</v>
      </c>
      <c r="I342" s="6">
        <v>143458.28</v>
      </c>
      <c r="J342" s="8">
        <f t="shared" si="12"/>
        <v>0</v>
      </c>
      <c r="K342" s="6" t="s">
        <v>899</v>
      </c>
      <c r="L342" s="8">
        <v>143458.28</v>
      </c>
      <c r="M342" s="8">
        <f t="shared" si="11"/>
        <v>0</v>
      </c>
      <c r="N342" s="6" t="s">
        <v>847</v>
      </c>
    </row>
    <row r="343" spans="1:14" x14ac:dyDescent="0.15">
      <c r="A343" s="7"/>
      <c r="B343" s="6" t="s">
        <v>913</v>
      </c>
      <c r="C343" s="13" t="s">
        <v>821</v>
      </c>
      <c r="D343" s="11" t="s">
        <v>1332</v>
      </c>
      <c r="E343" s="9" t="s">
        <v>823</v>
      </c>
      <c r="F343" s="10" t="s">
        <v>824</v>
      </c>
      <c r="G343" s="12">
        <v>47169.81</v>
      </c>
      <c r="H343" s="12">
        <v>2830.19</v>
      </c>
      <c r="I343" s="6">
        <v>50000</v>
      </c>
      <c r="J343" s="8">
        <f t="shared" si="12"/>
        <v>0</v>
      </c>
      <c r="K343" s="6" t="s">
        <v>839</v>
      </c>
      <c r="L343" s="8">
        <v>50000</v>
      </c>
      <c r="M343" s="8">
        <f t="shared" si="11"/>
        <v>0</v>
      </c>
      <c r="N343" s="6" t="s">
        <v>837</v>
      </c>
    </row>
    <row r="344" spans="1:14" x14ac:dyDescent="0.25">
      <c r="A344" s="7"/>
      <c r="B344" s="16" t="s">
        <v>826</v>
      </c>
      <c r="C344" s="16" t="s">
        <v>827</v>
      </c>
      <c r="D344" s="16" t="s">
        <v>828</v>
      </c>
      <c r="E344" s="16" t="s">
        <v>829</v>
      </c>
      <c r="F344" s="16" t="s">
        <v>830</v>
      </c>
      <c r="G344" s="27">
        <v>9433.9599999999991</v>
      </c>
      <c r="H344" s="27">
        <v>566.04</v>
      </c>
      <c r="I344" s="15">
        <v>10000</v>
      </c>
      <c r="J344" s="8">
        <f t="shared" si="12"/>
        <v>0</v>
      </c>
      <c r="K344" s="16" t="s">
        <v>840</v>
      </c>
      <c r="L344" s="27">
        <v>10000</v>
      </c>
      <c r="M344" s="8">
        <f t="shared" si="11"/>
        <v>0</v>
      </c>
      <c r="N344" s="16" t="s">
        <v>834</v>
      </c>
    </row>
    <row r="345" spans="1:14" x14ac:dyDescent="0.25">
      <c r="A345" s="7"/>
      <c r="B345" s="16" t="s">
        <v>831</v>
      </c>
      <c r="C345" s="16" t="s">
        <v>832</v>
      </c>
      <c r="D345" s="16" t="s">
        <v>1333</v>
      </c>
      <c r="E345" s="16" t="s">
        <v>829</v>
      </c>
      <c r="F345" s="16" t="s">
        <v>833</v>
      </c>
      <c r="G345" s="27">
        <v>37735.85</v>
      </c>
      <c r="H345" s="27">
        <v>2264.15</v>
      </c>
      <c r="I345" s="15">
        <v>40000</v>
      </c>
      <c r="J345" s="8">
        <f t="shared" si="12"/>
        <v>0</v>
      </c>
      <c r="K345" s="16" t="s">
        <v>840</v>
      </c>
      <c r="L345" s="27">
        <v>40000</v>
      </c>
      <c r="M345" s="8">
        <f t="shared" si="11"/>
        <v>0</v>
      </c>
      <c r="N345" s="16" t="s">
        <v>836</v>
      </c>
    </row>
    <row r="346" spans="1:14" x14ac:dyDescent="0.25">
      <c r="A346" s="7"/>
      <c r="B346" s="16" t="s">
        <v>880</v>
      </c>
      <c r="C346" s="16" t="s">
        <v>881</v>
      </c>
      <c r="D346" s="16" t="s">
        <v>997</v>
      </c>
      <c r="E346" s="16" t="s">
        <v>1074</v>
      </c>
      <c r="F346" s="16" t="s">
        <v>1075</v>
      </c>
      <c r="G346" s="27">
        <v>1989.62</v>
      </c>
      <c r="H346" s="27">
        <v>119.38</v>
      </c>
      <c r="I346" s="15">
        <v>2109</v>
      </c>
      <c r="J346" s="8">
        <f t="shared" si="12"/>
        <v>0</v>
      </c>
      <c r="K346" s="16" t="s">
        <v>1056</v>
      </c>
      <c r="L346" s="61">
        <v>2109</v>
      </c>
      <c r="M346" s="8">
        <f t="shared" si="11"/>
        <v>0</v>
      </c>
      <c r="N346" s="16" t="s">
        <v>1060</v>
      </c>
    </row>
    <row r="347" spans="1:14" x14ac:dyDescent="0.25">
      <c r="A347" s="7"/>
      <c r="B347" s="16" t="s">
        <v>882</v>
      </c>
      <c r="C347" s="16" t="s">
        <v>884</v>
      </c>
      <c r="D347" s="16" t="s">
        <v>533</v>
      </c>
      <c r="E347" s="16" t="s">
        <v>1074</v>
      </c>
      <c r="F347" s="16" t="s">
        <v>1075</v>
      </c>
      <c r="G347" s="27">
        <v>3056.6</v>
      </c>
      <c r="H347" s="27">
        <v>183.4</v>
      </c>
      <c r="I347" s="15">
        <v>3240</v>
      </c>
      <c r="J347" s="8">
        <f t="shared" si="12"/>
        <v>0</v>
      </c>
      <c r="K347" s="16" t="s">
        <v>1056</v>
      </c>
      <c r="L347" s="61">
        <v>3240</v>
      </c>
      <c r="M347" s="8">
        <f t="shared" si="11"/>
        <v>0</v>
      </c>
      <c r="N347" s="16" t="s">
        <v>1061</v>
      </c>
    </row>
    <row r="348" spans="1:14" x14ac:dyDescent="0.25">
      <c r="A348" s="7"/>
      <c r="B348" s="16" t="s">
        <v>883</v>
      </c>
      <c r="C348" s="16" t="s">
        <v>885</v>
      </c>
      <c r="D348" s="16" t="s">
        <v>533</v>
      </c>
      <c r="E348" s="16" t="s">
        <v>1074</v>
      </c>
      <c r="F348" s="16" t="s">
        <v>1075</v>
      </c>
      <c r="G348" s="27">
        <v>3301.89</v>
      </c>
      <c r="H348" s="27">
        <v>198.11</v>
      </c>
      <c r="I348" s="15">
        <v>3500</v>
      </c>
      <c r="J348" s="8">
        <f t="shared" si="12"/>
        <v>0</v>
      </c>
      <c r="K348" s="16" t="s">
        <v>1056</v>
      </c>
      <c r="L348" s="61">
        <v>3500</v>
      </c>
      <c r="M348" s="8">
        <f t="shared" si="11"/>
        <v>0</v>
      </c>
      <c r="N348" s="16" t="s">
        <v>1061</v>
      </c>
    </row>
    <row r="349" spans="1:14" ht="24" x14ac:dyDescent="0.25">
      <c r="A349" s="7"/>
      <c r="B349" s="6" t="s">
        <v>860</v>
      </c>
      <c r="C349" s="16" t="s">
        <v>855</v>
      </c>
      <c r="D349" s="16" t="s">
        <v>533</v>
      </c>
      <c r="E349" s="6" t="s">
        <v>857</v>
      </c>
      <c r="F349" s="4" t="s">
        <v>858</v>
      </c>
      <c r="G349" s="8"/>
      <c r="H349" s="8"/>
      <c r="I349" s="15"/>
      <c r="J349" s="8">
        <f t="shared" si="12"/>
        <v>0</v>
      </c>
      <c r="K349" s="6"/>
      <c r="L349" s="6"/>
      <c r="M349" s="8">
        <f t="shared" si="11"/>
        <v>0</v>
      </c>
      <c r="N349" s="6" t="s">
        <v>862</v>
      </c>
    </row>
    <row r="350" spans="1:14" ht="15.6" x14ac:dyDescent="0.25">
      <c r="A350" s="7"/>
      <c r="B350" s="6" t="s">
        <v>861</v>
      </c>
      <c r="C350" s="6" t="s">
        <v>856</v>
      </c>
      <c r="D350" s="88" t="s">
        <v>533</v>
      </c>
      <c r="E350" s="68" t="s">
        <v>857</v>
      </c>
      <c r="F350" s="81" t="s">
        <v>859</v>
      </c>
      <c r="G350" s="59"/>
      <c r="H350" s="59"/>
      <c r="I350" s="89"/>
      <c r="J350" s="59">
        <f t="shared" si="12"/>
        <v>0</v>
      </c>
      <c r="K350" s="68"/>
      <c r="L350" s="61"/>
      <c r="M350" s="59">
        <f t="shared" si="11"/>
        <v>0</v>
      </c>
      <c r="N350" s="68" t="s">
        <v>862</v>
      </c>
    </row>
    <row r="351" spans="1:14" ht="24" x14ac:dyDescent="0.25">
      <c r="A351" s="7"/>
      <c r="B351" s="6" t="s">
        <v>860</v>
      </c>
      <c r="C351" s="16" t="s">
        <v>855</v>
      </c>
      <c r="D351" s="88" t="s">
        <v>533</v>
      </c>
      <c r="E351" s="68" t="s">
        <v>877</v>
      </c>
      <c r="F351" s="81" t="s">
        <v>879</v>
      </c>
      <c r="G351" s="59">
        <v>130188.68</v>
      </c>
      <c r="H351" s="59">
        <v>7811.32</v>
      </c>
      <c r="I351" s="90">
        <v>138000</v>
      </c>
      <c r="J351" s="59">
        <f t="shared" si="12"/>
        <v>0</v>
      </c>
      <c r="K351" s="68" t="s">
        <v>1212</v>
      </c>
      <c r="L351" s="61">
        <v>138000</v>
      </c>
      <c r="M351" s="59">
        <f t="shared" si="11"/>
        <v>0</v>
      </c>
      <c r="N351" s="68" t="s">
        <v>1033</v>
      </c>
    </row>
    <row r="352" spans="1:14" x14ac:dyDescent="0.25">
      <c r="A352" s="7"/>
      <c r="B352" s="6" t="s">
        <v>861</v>
      </c>
      <c r="C352" s="6" t="s">
        <v>856</v>
      </c>
      <c r="D352" s="88" t="s">
        <v>533</v>
      </c>
      <c r="E352" s="68" t="s">
        <v>877</v>
      </c>
      <c r="F352" s="81" t="s">
        <v>878</v>
      </c>
      <c r="G352" s="59">
        <v>37735.85</v>
      </c>
      <c r="H352" s="59">
        <v>2264.15</v>
      </c>
      <c r="I352" s="90">
        <v>40000</v>
      </c>
      <c r="J352" s="59">
        <f t="shared" si="12"/>
        <v>0</v>
      </c>
      <c r="K352" s="68" t="s">
        <v>1212</v>
      </c>
      <c r="L352" s="61">
        <v>40000</v>
      </c>
      <c r="M352" s="59">
        <f t="shared" si="11"/>
        <v>0</v>
      </c>
      <c r="N352" s="68" t="s">
        <v>1034</v>
      </c>
    </row>
    <row r="353" spans="1:14" x14ac:dyDescent="0.25">
      <c r="A353" s="7"/>
      <c r="B353" s="6" t="s">
        <v>871</v>
      </c>
      <c r="C353" s="6" t="s">
        <v>863</v>
      </c>
      <c r="D353" s="88" t="s">
        <v>533</v>
      </c>
      <c r="E353" s="68" t="s">
        <v>870</v>
      </c>
      <c r="F353" s="81" t="s">
        <v>869</v>
      </c>
      <c r="G353" s="59">
        <v>2745.28</v>
      </c>
      <c r="H353" s="59">
        <v>164.72</v>
      </c>
      <c r="I353" s="68">
        <v>2910</v>
      </c>
      <c r="J353" s="59">
        <f t="shared" si="12"/>
        <v>0</v>
      </c>
      <c r="K353" s="68" t="s">
        <v>1212</v>
      </c>
      <c r="L353" s="59">
        <v>2910</v>
      </c>
      <c r="M353" s="59">
        <f t="shared" si="11"/>
        <v>0</v>
      </c>
      <c r="N353" s="68" t="s">
        <v>1033</v>
      </c>
    </row>
    <row r="354" spans="1:14" x14ac:dyDescent="0.25">
      <c r="A354" s="7"/>
      <c r="B354" s="6" t="s">
        <v>872</v>
      </c>
      <c r="C354" s="6" t="s">
        <v>864</v>
      </c>
      <c r="D354" s="88" t="s">
        <v>533</v>
      </c>
      <c r="E354" s="68" t="s">
        <v>870</v>
      </c>
      <c r="F354" s="81" t="s">
        <v>869</v>
      </c>
      <c r="G354" s="59">
        <v>1845.28</v>
      </c>
      <c r="H354" s="59">
        <v>110.72</v>
      </c>
      <c r="I354" s="68">
        <v>1956</v>
      </c>
      <c r="J354" s="59">
        <f t="shared" si="12"/>
        <v>0</v>
      </c>
      <c r="K354" s="68" t="s">
        <v>1212</v>
      </c>
      <c r="L354" s="59">
        <v>1956</v>
      </c>
      <c r="M354" s="59">
        <f t="shared" si="11"/>
        <v>0</v>
      </c>
      <c r="N354" s="68" t="s">
        <v>1034</v>
      </c>
    </row>
    <row r="355" spans="1:14" x14ac:dyDescent="0.25">
      <c r="A355" s="7"/>
      <c r="B355" s="6" t="s">
        <v>873</v>
      </c>
      <c r="C355" s="6" t="s">
        <v>865</v>
      </c>
      <c r="D355" s="88" t="s">
        <v>533</v>
      </c>
      <c r="E355" s="68" t="s">
        <v>870</v>
      </c>
      <c r="F355" s="81" t="s">
        <v>869</v>
      </c>
      <c r="G355" s="59">
        <v>2020.75</v>
      </c>
      <c r="H355" s="59">
        <v>121.25</v>
      </c>
      <c r="I355" s="68">
        <v>2142</v>
      </c>
      <c r="J355" s="59">
        <f t="shared" si="12"/>
        <v>0</v>
      </c>
      <c r="K355" s="68" t="s">
        <v>1212</v>
      </c>
      <c r="L355" s="59">
        <v>2142</v>
      </c>
      <c r="M355" s="59">
        <f t="shared" si="11"/>
        <v>0</v>
      </c>
      <c r="N355" s="68" t="s">
        <v>1033</v>
      </c>
    </row>
    <row r="356" spans="1:14" x14ac:dyDescent="0.25">
      <c r="A356" s="7"/>
      <c r="B356" s="6" t="s">
        <v>874</v>
      </c>
      <c r="C356" s="6" t="s">
        <v>866</v>
      </c>
      <c r="D356" s="88" t="s">
        <v>533</v>
      </c>
      <c r="E356" s="68" t="s">
        <v>870</v>
      </c>
      <c r="F356" s="81" t="s">
        <v>869</v>
      </c>
      <c r="G356" s="59">
        <v>4010.38</v>
      </c>
      <c r="H356" s="59">
        <v>240.62</v>
      </c>
      <c r="I356" s="68">
        <v>4251</v>
      </c>
      <c r="J356" s="59">
        <f t="shared" si="12"/>
        <v>0</v>
      </c>
      <c r="K356" s="68" t="s">
        <v>1212</v>
      </c>
      <c r="L356" s="59">
        <v>4251</v>
      </c>
      <c r="M356" s="59">
        <f t="shared" si="11"/>
        <v>0</v>
      </c>
      <c r="N356" s="68" t="s">
        <v>1034</v>
      </c>
    </row>
    <row r="357" spans="1:14" ht="24" x14ac:dyDescent="0.25">
      <c r="A357" s="7"/>
      <c r="B357" s="6" t="s">
        <v>875</v>
      </c>
      <c r="C357" s="4" t="s">
        <v>867</v>
      </c>
      <c r="D357" s="88" t="s">
        <v>533</v>
      </c>
      <c r="E357" s="68" t="s">
        <v>870</v>
      </c>
      <c r="F357" s="81" t="s">
        <v>869</v>
      </c>
      <c r="G357" s="59">
        <v>943.4</v>
      </c>
      <c r="H357" s="59">
        <v>56.6</v>
      </c>
      <c r="I357" s="68">
        <v>1000</v>
      </c>
      <c r="J357" s="59">
        <f t="shared" si="12"/>
        <v>0</v>
      </c>
      <c r="K357" s="68" t="s">
        <v>1212</v>
      </c>
      <c r="L357" s="59">
        <v>1000</v>
      </c>
      <c r="M357" s="59">
        <f t="shared" si="11"/>
        <v>0</v>
      </c>
      <c r="N357" s="68" t="s">
        <v>1033</v>
      </c>
    </row>
    <row r="358" spans="1:14" x14ac:dyDescent="0.25">
      <c r="A358" s="7"/>
      <c r="B358" s="6" t="s">
        <v>876</v>
      </c>
      <c r="C358" s="6" t="s">
        <v>868</v>
      </c>
      <c r="D358" s="88" t="s">
        <v>533</v>
      </c>
      <c r="E358" s="68" t="s">
        <v>870</v>
      </c>
      <c r="F358" s="81" t="s">
        <v>869</v>
      </c>
      <c r="G358" s="59">
        <v>6424.53</v>
      </c>
      <c r="H358" s="59">
        <v>385.47</v>
      </c>
      <c r="I358" s="68">
        <v>6810</v>
      </c>
      <c r="J358" s="59">
        <f t="shared" si="12"/>
        <v>0</v>
      </c>
      <c r="K358" s="68" t="s">
        <v>1212</v>
      </c>
      <c r="L358" s="59">
        <v>6810</v>
      </c>
      <c r="M358" s="59">
        <f t="shared" si="11"/>
        <v>0</v>
      </c>
      <c r="N358" s="68" t="s">
        <v>1034</v>
      </c>
    </row>
    <row r="359" spans="1:14" ht="24" x14ac:dyDescent="0.25">
      <c r="A359" s="7"/>
      <c r="B359" s="6" t="s">
        <v>886</v>
      </c>
      <c r="C359" s="4" t="s">
        <v>887</v>
      </c>
      <c r="D359" s="81" t="s">
        <v>1338</v>
      </c>
      <c r="E359" s="68" t="s">
        <v>889</v>
      </c>
      <c r="F359" s="81" t="s">
        <v>890</v>
      </c>
      <c r="G359" s="59">
        <v>38679.25</v>
      </c>
      <c r="H359" s="59">
        <v>2320.75</v>
      </c>
      <c r="I359" s="68">
        <v>41000</v>
      </c>
      <c r="J359" s="59">
        <f t="shared" si="12"/>
        <v>0</v>
      </c>
      <c r="K359" s="68" t="s">
        <v>1056</v>
      </c>
      <c r="L359" s="59">
        <v>41000</v>
      </c>
      <c r="M359" s="59">
        <f t="shared" si="11"/>
        <v>0</v>
      </c>
      <c r="N359" s="68" t="s">
        <v>1062</v>
      </c>
    </row>
    <row r="360" spans="1:14" x14ac:dyDescent="0.25">
      <c r="A360" s="7"/>
      <c r="B360" s="6" t="s">
        <v>895</v>
      </c>
      <c r="C360" s="6" t="s">
        <v>894</v>
      </c>
      <c r="D360" s="81" t="s">
        <v>1334</v>
      </c>
      <c r="E360" s="68" t="s">
        <v>896</v>
      </c>
      <c r="F360" s="68" t="s">
        <v>897</v>
      </c>
      <c r="G360" s="59">
        <v>160377.35999999999</v>
      </c>
      <c r="H360" s="59">
        <v>9622.64</v>
      </c>
      <c r="I360" s="68">
        <v>170000</v>
      </c>
      <c r="J360" s="59">
        <f t="shared" si="12"/>
        <v>0</v>
      </c>
      <c r="K360" s="68" t="s">
        <v>925</v>
      </c>
      <c r="L360" s="59">
        <v>170000</v>
      </c>
      <c r="M360" s="59">
        <f t="shared" si="11"/>
        <v>0</v>
      </c>
      <c r="N360" s="68" t="s">
        <v>922</v>
      </c>
    </row>
    <row r="361" spans="1:14" ht="24" x14ac:dyDescent="0.25">
      <c r="A361" s="7"/>
      <c r="B361" s="6" t="s">
        <v>913</v>
      </c>
      <c r="C361" s="13" t="s">
        <v>821</v>
      </c>
      <c r="D361" s="11" t="s">
        <v>822</v>
      </c>
      <c r="E361" s="68" t="s">
        <v>914</v>
      </c>
      <c r="F361" s="68" t="s">
        <v>915</v>
      </c>
      <c r="G361" s="59">
        <v>37735.85</v>
      </c>
      <c r="H361" s="59">
        <v>2264.15</v>
      </c>
      <c r="I361" s="68">
        <v>40000</v>
      </c>
      <c r="J361" s="59">
        <f t="shared" si="12"/>
        <v>0</v>
      </c>
      <c r="K361" s="81" t="s">
        <v>1786</v>
      </c>
      <c r="L361" s="59">
        <f>SUM(20000+20000)</f>
        <v>40000</v>
      </c>
      <c r="M361" s="59">
        <f t="shared" si="11"/>
        <v>0</v>
      </c>
      <c r="N361" s="83" t="s">
        <v>1528</v>
      </c>
    </row>
    <row r="362" spans="1:14" x14ac:dyDescent="0.25">
      <c r="A362" s="7"/>
      <c r="B362" s="6" t="s">
        <v>919</v>
      </c>
      <c r="C362" s="6" t="s">
        <v>916</v>
      </c>
      <c r="D362" s="68" t="s">
        <v>921</v>
      </c>
      <c r="E362" s="68" t="s">
        <v>917</v>
      </c>
      <c r="F362" s="68" t="s">
        <v>918</v>
      </c>
      <c r="G362" s="59">
        <v>9433.9599999999991</v>
      </c>
      <c r="H362" s="59">
        <v>566.04</v>
      </c>
      <c r="I362" s="68">
        <v>10000</v>
      </c>
      <c r="J362" s="59">
        <f t="shared" si="12"/>
        <v>0</v>
      </c>
      <c r="K362" s="68" t="s">
        <v>925</v>
      </c>
      <c r="L362" s="59">
        <v>10000</v>
      </c>
      <c r="M362" s="59">
        <f t="shared" si="11"/>
        <v>0</v>
      </c>
      <c r="N362" s="83" t="s">
        <v>920</v>
      </c>
    </row>
    <row r="363" spans="1:14" ht="24" x14ac:dyDescent="0.25">
      <c r="A363" s="7"/>
      <c r="B363" s="5" t="s">
        <v>928</v>
      </c>
      <c r="C363" s="4" t="s">
        <v>929</v>
      </c>
      <c r="D363" s="68" t="s">
        <v>888</v>
      </c>
      <c r="E363" s="68" t="s">
        <v>926</v>
      </c>
      <c r="F363" s="68" t="s">
        <v>930</v>
      </c>
      <c r="G363" s="59">
        <v>269183.01</v>
      </c>
      <c r="H363" s="59">
        <v>16150.99</v>
      </c>
      <c r="I363" s="68">
        <v>285334</v>
      </c>
      <c r="J363" s="59">
        <f t="shared" si="12"/>
        <v>0</v>
      </c>
      <c r="K363" s="81" t="s">
        <v>1214</v>
      </c>
      <c r="L363" s="59">
        <f>SUM(204347.12+80986.88)</f>
        <v>285334</v>
      </c>
      <c r="M363" s="59">
        <f t="shared" si="11"/>
        <v>0</v>
      </c>
      <c r="N363" s="83" t="s">
        <v>1215</v>
      </c>
    </row>
    <row r="364" spans="1:14" x14ac:dyDescent="0.25">
      <c r="A364" s="7"/>
      <c r="B364" s="5" t="s">
        <v>931</v>
      </c>
      <c r="C364" t="s">
        <v>932</v>
      </c>
      <c r="D364" s="68" t="s">
        <v>761</v>
      </c>
      <c r="E364" s="68" t="s">
        <v>936</v>
      </c>
      <c r="F364" s="68" t="s">
        <v>933</v>
      </c>
      <c r="G364" s="59">
        <v>73482.080000000002</v>
      </c>
      <c r="H364" s="59">
        <v>4408.92</v>
      </c>
      <c r="I364" s="68">
        <v>77891</v>
      </c>
      <c r="J364" s="59">
        <f t="shared" si="12"/>
        <v>0</v>
      </c>
      <c r="K364" s="68" t="s">
        <v>1212</v>
      </c>
      <c r="L364" s="59">
        <v>77891</v>
      </c>
      <c r="M364" s="59">
        <f t="shared" si="11"/>
        <v>0</v>
      </c>
      <c r="N364" s="83" t="s">
        <v>1050</v>
      </c>
    </row>
    <row r="365" spans="1:14" x14ac:dyDescent="0.25">
      <c r="A365" s="7"/>
      <c r="B365" s="5" t="s">
        <v>934</v>
      </c>
      <c r="C365" s="6" t="s">
        <v>935</v>
      </c>
      <c r="D365" s="68" t="s">
        <v>761</v>
      </c>
      <c r="E365" s="68" t="s">
        <v>936</v>
      </c>
      <c r="F365" s="68" t="s">
        <v>937</v>
      </c>
      <c r="G365" s="59">
        <v>9245.2800000000007</v>
      </c>
      <c r="H365" s="59">
        <v>554.72</v>
      </c>
      <c r="I365" s="68">
        <v>9800</v>
      </c>
      <c r="J365" s="59">
        <f t="shared" si="12"/>
        <v>0</v>
      </c>
      <c r="K365" s="68" t="s">
        <v>1212</v>
      </c>
      <c r="L365" s="59">
        <v>9800</v>
      </c>
      <c r="M365" s="59">
        <f t="shared" si="11"/>
        <v>0</v>
      </c>
      <c r="N365" s="83" t="s">
        <v>1050</v>
      </c>
    </row>
    <row r="366" spans="1:14" x14ac:dyDescent="0.25">
      <c r="A366" s="7"/>
      <c r="B366" s="5" t="s">
        <v>939</v>
      </c>
      <c r="C366" s="6" t="s">
        <v>940</v>
      </c>
      <c r="D366" s="68" t="s">
        <v>133</v>
      </c>
      <c r="E366" s="68" t="s">
        <v>936</v>
      </c>
      <c r="F366" s="68" t="s">
        <v>938</v>
      </c>
      <c r="G366" s="59">
        <v>15471.7</v>
      </c>
      <c r="H366" s="59">
        <v>928.3</v>
      </c>
      <c r="I366" s="68">
        <v>16400</v>
      </c>
      <c r="J366" s="59">
        <f t="shared" si="12"/>
        <v>0</v>
      </c>
      <c r="K366" s="68" t="s">
        <v>1243</v>
      </c>
      <c r="L366" s="59">
        <v>16400</v>
      </c>
      <c r="M366" s="59">
        <f t="shared" si="11"/>
        <v>0</v>
      </c>
      <c r="N366" s="83" t="s">
        <v>1219</v>
      </c>
    </row>
    <row r="367" spans="1:14" x14ac:dyDescent="0.25">
      <c r="A367" s="7"/>
      <c r="B367" s="5" t="s">
        <v>941</v>
      </c>
      <c r="C367" s="6" t="s">
        <v>942</v>
      </c>
      <c r="D367" s="68" t="s">
        <v>133</v>
      </c>
      <c r="E367" s="68" t="s">
        <v>936</v>
      </c>
      <c r="F367" s="68" t="s">
        <v>943</v>
      </c>
      <c r="G367" s="59">
        <v>48815.09</v>
      </c>
      <c r="H367" s="59">
        <v>2928.91</v>
      </c>
      <c r="I367" s="68">
        <v>51744</v>
      </c>
      <c r="J367" s="59">
        <f t="shared" si="12"/>
        <v>0</v>
      </c>
      <c r="K367" s="68" t="s">
        <v>1243</v>
      </c>
      <c r="L367" s="59">
        <v>51744</v>
      </c>
      <c r="M367" s="59">
        <f t="shared" si="11"/>
        <v>0</v>
      </c>
      <c r="N367" s="83" t="s">
        <v>1219</v>
      </c>
    </row>
    <row r="368" spans="1:14" x14ac:dyDescent="0.25">
      <c r="A368" s="7"/>
      <c r="B368" s="5" t="s">
        <v>945</v>
      </c>
      <c r="C368" s="6" t="s">
        <v>946</v>
      </c>
      <c r="D368" s="68" t="s">
        <v>133</v>
      </c>
      <c r="E368" s="68" t="s">
        <v>936</v>
      </c>
      <c r="F368" s="68" t="s">
        <v>944</v>
      </c>
      <c r="G368" s="59">
        <v>18490.57</v>
      </c>
      <c r="H368" s="59">
        <v>1109.43</v>
      </c>
      <c r="I368" s="68">
        <v>19600</v>
      </c>
      <c r="J368" s="59">
        <f t="shared" si="12"/>
        <v>0</v>
      </c>
      <c r="K368" s="68" t="s">
        <v>1243</v>
      </c>
      <c r="L368" s="59">
        <v>19600</v>
      </c>
      <c r="M368" s="59">
        <f t="shared" si="11"/>
        <v>0</v>
      </c>
      <c r="N368" s="83" t="s">
        <v>1220</v>
      </c>
    </row>
    <row r="369" spans="1:14" x14ac:dyDescent="0.25">
      <c r="A369" s="7"/>
      <c r="B369" s="5" t="s">
        <v>947</v>
      </c>
      <c r="C369" s="6" t="s">
        <v>948</v>
      </c>
      <c r="D369" s="68" t="s">
        <v>133</v>
      </c>
      <c r="E369" s="68" t="s">
        <v>936</v>
      </c>
      <c r="F369" s="68" t="s">
        <v>949</v>
      </c>
      <c r="G369" s="59">
        <v>117681.13</v>
      </c>
      <c r="H369" s="59">
        <v>7060.87</v>
      </c>
      <c r="I369" s="68">
        <v>124742</v>
      </c>
      <c r="J369" s="59">
        <f t="shared" si="12"/>
        <v>0</v>
      </c>
      <c r="K369" s="68" t="s">
        <v>1464</v>
      </c>
      <c r="L369" s="59">
        <v>124742</v>
      </c>
      <c r="M369" s="59">
        <f t="shared" si="11"/>
        <v>0</v>
      </c>
      <c r="N369" s="83" t="s">
        <v>1408</v>
      </c>
    </row>
    <row r="370" spans="1:14" ht="24" x14ac:dyDescent="0.25">
      <c r="A370" s="7"/>
      <c r="B370" s="5" t="s">
        <v>950</v>
      </c>
      <c r="C370" s="4" t="s">
        <v>951</v>
      </c>
      <c r="D370" s="68" t="s">
        <v>761</v>
      </c>
      <c r="E370" s="68" t="s">
        <v>927</v>
      </c>
      <c r="F370" s="68" t="s">
        <v>952</v>
      </c>
      <c r="G370" s="59">
        <v>10354.719999999999</v>
      </c>
      <c r="H370" s="59">
        <v>621.28</v>
      </c>
      <c r="I370" s="68">
        <v>10976</v>
      </c>
      <c r="J370" s="59">
        <f t="shared" si="12"/>
        <v>0</v>
      </c>
      <c r="K370" s="68" t="s">
        <v>1212</v>
      </c>
      <c r="L370" s="59">
        <v>10976</v>
      </c>
      <c r="M370" s="59">
        <f t="shared" si="11"/>
        <v>0</v>
      </c>
      <c r="N370" s="83" t="s">
        <v>1072</v>
      </c>
    </row>
    <row r="371" spans="1:14" x14ac:dyDescent="0.25">
      <c r="A371" s="7"/>
      <c r="B371" s="5" t="s">
        <v>953</v>
      </c>
      <c r="C371" s="4" t="s">
        <v>954</v>
      </c>
      <c r="D371" s="68" t="s">
        <v>820</v>
      </c>
      <c r="E371" s="68" t="s">
        <v>955</v>
      </c>
      <c r="F371" s="68" t="s">
        <v>956</v>
      </c>
      <c r="G371" s="59">
        <v>37735.85</v>
      </c>
      <c r="H371" s="59">
        <v>2264.15</v>
      </c>
      <c r="I371" s="68">
        <v>40000</v>
      </c>
      <c r="J371" s="59">
        <f t="shared" si="12"/>
        <v>0</v>
      </c>
      <c r="K371" s="68" t="s">
        <v>1212</v>
      </c>
      <c r="L371" s="59">
        <v>40000</v>
      </c>
      <c r="M371" s="59">
        <f t="shared" si="11"/>
        <v>0</v>
      </c>
      <c r="N371" s="83" t="s">
        <v>1007</v>
      </c>
    </row>
    <row r="372" spans="1:14" x14ac:dyDescent="0.25">
      <c r="A372" s="7"/>
      <c r="B372" s="5" t="s">
        <v>957</v>
      </c>
      <c r="C372" s="4" t="s">
        <v>958</v>
      </c>
      <c r="D372" s="68" t="s">
        <v>820</v>
      </c>
      <c r="E372" s="68" t="s">
        <v>955</v>
      </c>
      <c r="F372" s="68" t="s">
        <v>959</v>
      </c>
      <c r="G372" s="59">
        <v>160377.35999999999</v>
      </c>
      <c r="H372" s="59">
        <v>9622.64</v>
      </c>
      <c r="I372" s="68">
        <v>153000</v>
      </c>
      <c r="J372" s="59">
        <f t="shared" si="12"/>
        <v>17000</v>
      </c>
      <c r="K372" s="68" t="s">
        <v>1212</v>
      </c>
      <c r="L372" s="59">
        <v>153000</v>
      </c>
      <c r="M372" s="59">
        <f t="shared" si="11"/>
        <v>0</v>
      </c>
      <c r="N372" s="83" t="s">
        <v>961</v>
      </c>
    </row>
    <row r="373" spans="1:14" x14ac:dyDescent="0.25">
      <c r="A373" s="7"/>
      <c r="B373" s="5" t="s">
        <v>962</v>
      </c>
      <c r="C373" s="4" t="s">
        <v>270</v>
      </c>
      <c r="D373" s="68" t="s">
        <v>271</v>
      </c>
      <c r="E373" s="68" t="s">
        <v>968</v>
      </c>
      <c r="F373" s="68" t="s">
        <v>972</v>
      </c>
      <c r="G373" s="59">
        <v>87924.53</v>
      </c>
      <c r="H373" s="59">
        <v>5275.47</v>
      </c>
      <c r="I373" s="68">
        <v>93200</v>
      </c>
      <c r="J373" s="59">
        <f t="shared" si="12"/>
        <v>0</v>
      </c>
      <c r="K373" s="68" t="s">
        <v>1212</v>
      </c>
      <c r="L373" s="59">
        <v>93200</v>
      </c>
      <c r="M373" s="59">
        <f t="shared" si="11"/>
        <v>0</v>
      </c>
      <c r="N373" s="83" t="s">
        <v>1011</v>
      </c>
    </row>
    <row r="374" spans="1:14" x14ac:dyDescent="0.25">
      <c r="A374" s="7"/>
      <c r="B374" s="36" t="s">
        <v>963</v>
      </c>
      <c r="C374" s="36" t="s">
        <v>964</v>
      </c>
      <c r="D374" s="68" t="s">
        <v>967</v>
      </c>
      <c r="E374" s="68" t="s">
        <v>968</v>
      </c>
      <c r="F374" s="68" t="s">
        <v>975</v>
      </c>
      <c r="G374" s="59">
        <v>35594.339999999997</v>
      </c>
      <c r="H374" s="59">
        <v>2135.66</v>
      </c>
      <c r="I374" s="68">
        <v>37730</v>
      </c>
      <c r="J374" s="59">
        <f t="shared" si="12"/>
        <v>0</v>
      </c>
      <c r="K374" s="6" t="s">
        <v>1870</v>
      </c>
      <c r="L374" s="59">
        <v>37730</v>
      </c>
      <c r="M374" s="59">
        <f t="shared" si="11"/>
        <v>0</v>
      </c>
      <c r="N374" s="6" t="s">
        <v>1805</v>
      </c>
    </row>
    <row r="375" spans="1:14" x14ac:dyDescent="0.25">
      <c r="A375" s="7"/>
      <c r="B375" s="36" t="s">
        <v>973</v>
      </c>
      <c r="C375" s="36" t="s">
        <v>964</v>
      </c>
      <c r="D375" s="68" t="s">
        <v>967</v>
      </c>
      <c r="E375" s="68" t="s">
        <v>968</v>
      </c>
      <c r="F375" s="68" t="s">
        <v>969</v>
      </c>
      <c r="G375" s="59">
        <v>5804.72</v>
      </c>
      <c r="H375" s="59">
        <v>348.28</v>
      </c>
      <c r="I375" s="68">
        <v>6153</v>
      </c>
      <c r="J375" s="59">
        <f t="shared" si="12"/>
        <v>0</v>
      </c>
      <c r="K375" s="6" t="s">
        <v>1870</v>
      </c>
      <c r="L375" s="59">
        <v>6153</v>
      </c>
      <c r="M375" s="59">
        <f t="shared" si="11"/>
        <v>0</v>
      </c>
      <c r="N375" s="6" t="s">
        <v>1805</v>
      </c>
    </row>
    <row r="376" spans="1:14" x14ac:dyDescent="0.25">
      <c r="A376" s="7"/>
      <c r="B376" s="36" t="s">
        <v>965</v>
      </c>
      <c r="C376" s="36" t="s">
        <v>966</v>
      </c>
      <c r="D376" s="68" t="s">
        <v>967</v>
      </c>
      <c r="E376" s="68" t="s">
        <v>968</v>
      </c>
      <c r="F376" s="68" t="s">
        <v>974</v>
      </c>
      <c r="G376" s="59">
        <v>10169.81</v>
      </c>
      <c r="H376" s="59">
        <v>610.19000000000005</v>
      </c>
      <c r="I376" s="68">
        <v>10780</v>
      </c>
      <c r="J376" s="59">
        <f t="shared" si="12"/>
        <v>0</v>
      </c>
      <c r="K376" s="6" t="s">
        <v>1870</v>
      </c>
      <c r="L376" s="59">
        <v>10780</v>
      </c>
      <c r="M376" s="59">
        <f t="shared" si="11"/>
        <v>0</v>
      </c>
      <c r="N376" s="6" t="s">
        <v>1805</v>
      </c>
    </row>
    <row r="377" spans="1:14" x14ac:dyDescent="0.25">
      <c r="A377" s="7"/>
      <c r="B377" s="36" t="s">
        <v>965</v>
      </c>
      <c r="C377" s="36" t="s">
        <v>966</v>
      </c>
      <c r="D377" s="68" t="s">
        <v>967</v>
      </c>
      <c r="E377" s="68" t="s">
        <v>968</v>
      </c>
      <c r="F377" s="68" t="s">
        <v>970</v>
      </c>
      <c r="G377" s="59">
        <v>3906.6</v>
      </c>
      <c r="H377" s="59">
        <v>234.4</v>
      </c>
      <c r="I377" s="68">
        <v>4141</v>
      </c>
      <c r="J377" s="59">
        <f t="shared" si="12"/>
        <v>0</v>
      </c>
      <c r="K377" s="6" t="s">
        <v>1870</v>
      </c>
      <c r="L377" s="59">
        <v>4141</v>
      </c>
      <c r="M377" s="59">
        <f t="shared" si="11"/>
        <v>0</v>
      </c>
      <c r="N377" s="6" t="s">
        <v>1805</v>
      </c>
    </row>
    <row r="378" spans="1:14" x14ac:dyDescent="0.25">
      <c r="A378" s="7"/>
      <c r="B378" s="93" t="s">
        <v>976</v>
      </c>
      <c r="C378" s="94" t="s">
        <v>977</v>
      </c>
      <c r="D378" s="68" t="s">
        <v>967</v>
      </c>
      <c r="E378" s="68" t="s">
        <v>968</v>
      </c>
      <c r="F378" s="68" t="s">
        <v>971</v>
      </c>
      <c r="G378" s="59">
        <v>38632.080000000002</v>
      </c>
      <c r="H378" s="59">
        <v>2317.92</v>
      </c>
      <c r="I378" s="68">
        <v>40950</v>
      </c>
      <c r="J378" s="59">
        <f t="shared" si="12"/>
        <v>0</v>
      </c>
      <c r="K378" s="6" t="s">
        <v>1870</v>
      </c>
      <c r="L378" s="59">
        <v>40950</v>
      </c>
      <c r="M378" s="59">
        <f t="shared" si="11"/>
        <v>0</v>
      </c>
      <c r="N378" s="6" t="s">
        <v>1805</v>
      </c>
    </row>
    <row r="379" spans="1:14" x14ac:dyDescent="0.25">
      <c r="A379" s="7"/>
      <c r="B379" s="95" t="s">
        <v>976</v>
      </c>
      <c r="C379" s="36" t="s">
        <v>977</v>
      </c>
      <c r="D379" s="68" t="s">
        <v>967</v>
      </c>
      <c r="E379" s="68" t="s">
        <v>968</v>
      </c>
      <c r="F379" s="68" t="s">
        <v>971</v>
      </c>
      <c r="G379" s="59">
        <v>36955.660000000003</v>
      </c>
      <c r="H379" s="59">
        <v>2217.34</v>
      </c>
      <c r="I379" s="68">
        <v>39173</v>
      </c>
      <c r="J379" s="59">
        <f t="shared" si="12"/>
        <v>0</v>
      </c>
      <c r="K379" s="6" t="s">
        <v>1870</v>
      </c>
      <c r="L379" s="59">
        <v>39173</v>
      </c>
      <c r="M379" s="59">
        <f t="shared" si="11"/>
        <v>0</v>
      </c>
      <c r="N379" s="6" t="s">
        <v>1805</v>
      </c>
    </row>
    <row r="380" spans="1:14" ht="24" x14ac:dyDescent="0.25">
      <c r="A380" s="7"/>
      <c r="B380" s="5" t="s">
        <v>978</v>
      </c>
      <c r="C380" s="36" t="s">
        <v>979</v>
      </c>
      <c r="D380" s="68" t="s">
        <v>980</v>
      </c>
      <c r="E380" s="68" t="s">
        <v>981</v>
      </c>
      <c r="F380" s="68" t="s">
        <v>982</v>
      </c>
      <c r="G380" s="59">
        <v>91783.02</v>
      </c>
      <c r="H380" s="59">
        <v>5506.98</v>
      </c>
      <c r="I380" s="68">
        <v>97290</v>
      </c>
      <c r="J380" s="59">
        <f t="shared" si="12"/>
        <v>0</v>
      </c>
      <c r="K380" s="68" t="s">
        <v>1464</v>
      </c>
      <c r="L380" s="59">
        <v>97290</v>
      </c>
      <c r="M380" s="59">
        <f t="shared" si="11"/>
        <v>0</v>
      </c>
      <c r="N380" s="83" t="s">
        <v>1409</v>
      </c>
    </row>
    <row r="381" spans="1:14" x14ac:dyDescent="0.25">
      <c r="A381" s="7"/>
      <c r="B381" s="5" t="s">
        <v>983</v>
      </c>
      <c r="C381" s="36" t="s">
        <v>984</v>
      </c>
      <c r="D381" s="6" t="s">
        <v>133</v>
      </c>
      <c r="E381" s="6" t="s">
        <v>981</v>
      </c>
      <c r="F381" s="6" t="s">
        <v>985</v>
      </c>
      <c r="G381" s="8">
        <v>43822.64</v>
      </c>
      <c r="H381" s="8">
        <v>2629.36</v>
      </c>
      <c r="I381" s="68">
        <v>46452</v>
      </c>
      <c r="J381" s="59">
        <f t="shared" si="12"/>
        <v>0</v>
      </c>
      <c r="K381" s="68" t="s">
        <v>1212</v>
      </c>
      <c r="L381" s="59">
        <v>46452</v>
      </c>
      <c r="M381" s="8">
        <f t="shared" si="11"/>
        <v>0</v>
      </c>
      <c r="N381" s="5" t="s">
        <v>1211</v>
      </c>
    </row>
    <row r="382" spans="1:14" x14ac:dyDescent="0.25">
      <c r="A382" s="7"/>
      <c r="B382" s="5" t="s">
        <v>986</v>
      </c>
      <c r="C382" s="36" t="s">
        <v>987</v>
      </c>
      <c r="D382" s="6" t="s">
        <v>133</v>
      </c>
      <c r="E382" s="6" t="s">
        <v>981</v>
      </c>
      <c r="F382" s="6" t="s">
        <v>988</v>
      </c>
      <c r="G382" s="8">
        <v>50664.15</v>
      </c>
      <c r="H382" s="8">
        <v>3039.85</v>
      </c>
      <c r="I382" s="68">
        <v>53704</v>
      </c>
      <c r="J382" s="59">
        <f t="shared" si="12"/>
        <v>0</v>
      </c>
      <c r="K382" s="68" t="s">
        <v>1212</v>
      </c>
      <c r="L382" s="59">
        <v>53704</v>
      </c>
      <c r="M382" s="8">
        <f t="shared" si="11"/>
        <v>0</v>
      </c>
      <c r="N382" s="5" t="s">
        <v>1211</v>
      </c>
    </row>
    <row r="383" spans="1:14" ht="36" x14ac:dyDescent="0.25">
      <c r="A383" s="7"/>
      <c r="B383" s="5" t="s">
        <v>989</v>
      </c>
      <c r="C383" s="36" t="s">
        <v>990</v>
      </c>
      <c r="D383" s="68" t="s">
        <v>133</v>
      </c>
      <c r="E383" s="68" t="s">
        <v>981</v>
      </c>
      <c r="F383" s="68" t="s">
        <v>991</v>
      </c>
      <c r="G383" s="59">
        <v>31988.68</v>
      </c>
      <c r="H383" s="59">
        <v>1919.32</v>
      </c>
      <c r="I383" s="68">
        <v>33908</v>
      </c>
      <c r="J383" s="59">
        <f t="shared" si="12"/>
        <v>0</v>
      </c>
      <c r="K383" s="81" t="s">
        <v>1312</v>
      </c>
      <c r="L383" s="59">
        <f>SUM(13857.12+7310+12740.88)</f>
        <v>33908</v>
      </c>
      <c r="M383" s="59">
        <f t="shared" si="11"/>
        <v>0</v>
      </c>
      <c r="N383" s="83" t="s">
        <v>1216</v>
      </c>
    </row>
    <row r="384" spans="1:14" x14ac:dyDescent="0.25">
      <c r="A384" s="7"/>
      <c r="B384" s="5" t="s">
        <v>992</v>
      </c>
      <c r="C384" s="36" t="s">
        <v>993</v>
      </c>
      <c r="D384" s="68" t="s">
        <v>133</v>
      </c>
      <c r="E384" s="68" t="s">
        <v>981</v>
      </c>
      <c r="F384" s="68" t="s">
        <v>994</v>
      </c>
      <c r="G384" s="59">
        <v>57967.92</v>
      </c>
      <c r="H384" s="59">
        <v>3478.08</v>
      </c>
      <c r="I384" s="68">
        <v>61446</v>
      </c>
      <c r="J384" s="59">
        <f t="shared" si="12"/>
        <v>0</v>
      </c>
      <c r="K384" s="68" t="s">
        <v>1243</v>
      </c>
      <c r="L384" s="59">
        <v>61446</v>
      </c>
      <c r="M384" s="59">
        <f t="shared" si="11"/>
        <v>0</v>
      </c>
      <c r="N384" s="83" t="s">
        <v>1211</v>
      </c>
    </row>
    <row r="385" spans="1:14" x14ac:dyDescent="0.25">
      <c r="A385" s="7"/>
      <c r="B385" s="5" t="s">
        <v>995</v>
      </c>
      <c r="C385" s="36" t="s">
        <v>996</v>
      </c>
      <c r="D385" s="68" t="s">
        <v>997</v>
      </c>
      <c r="E385" s="68" t="s">
        <v>981</v>
      </c>
      <c r="F385" s="68" t="s">
        <v>998</v>
      </c>
      <c r="G385" s="59">
        <v>41037.74</v>
      </c>
      <c r="H385" s="59">
        <v>2462.2600000000002</v>
      </c>
      <c r="I385" s="68">
        <v>43500</v>
      </c>
      <c r="J385" s="59">
        <f t="shared" si="12"/>
        <v>0</v>
      </c>
      <c r="K385" s="68" t="s">
        <v>1243</v>
      </c>
      <c r="L385" s="59">
        <v>43500</v>
      </c>
      <c r="M385" s="59">
        <f t="shared" si="11"/>
        <v>0</v>
      </c>
      <c r="N385" s="83" t="s">
        <v>1220</v>
      </c>
    </row>
    <row r="386" spans="1:14" ht="24" x14ac:dyDescent="0.25">
      <c r="A386" s="7"/>
      <c r="B386" s="5" t="s">
        <v>999</v>
      </c>
      <c r="C386" s="4" t="s">
        <v>1000</v>
      </c>
      <c r="D386" s="68" t="s">
        <v>980</v>
      </c>
      <c r="E386" s="68" t="s">
        <v>981</v>
      </c>
      <c r="F386" s="68" t="s">
        <v>1001</v>
      </c>
      <c r="G386" s="59">
        <v>225570.75</v>
      </c>
      <c r="H386" s="59">
        <v>13534.25</v>
      </c>
      <c r="I386" s="68">
        <v>239105</v>
      </c>
      <c r="J386" s="59">
        <f t="shared" si="12"/>
        <v>0</v>
      </c>
      <c r="K386" s="81" t="s">
        <v>1783</v>
      </c>
      <c r="L386" s="59">
        <f>SUM(27452+211653)</f>
        <v>239105</v>
      </c>
      <c r="M386" s="59">
        <f t="shared" si="11"/>
        <v>0</v>
      </c>
      <c r="N386" s="83" t="s">
        <v>1466</v>
      </c>
    </row>
    <row r="387" spans="1:14" ht="36" x14ac:dyDescent="0.25">
      <c r="A387" s="7"/>
      <c r="B387" s="5" t="s">
        <v>1002</v>
      </c>
      <c r="C387" s="4" t="s">
        <v>1003</v>
      </c>
      <c r="D387" s="68" t="s">
        <v>980</v>
      </c>
      <c r="E387" s="68" t="s">
        <v>981</v>
      </c>
      <c r="F387" s="68" t="s">
        <v>1004</v>
      </c>
      <c r="G387" s="59">
        <v>194450.94</v>
      </c>
      <c r="H387" s="59">
        <v>11667.06</v>
      </c>
      <c r="I387" s="68">
        <v>206118</v>
      </c>
      <c r="J387" s="59">
        <f t="shared" si="12"/>
        <v>0</v>
      </c>
      <c r="K387" s="81" t="s">
        <v>1787</v>
      </c>
      <c r="L387" s="59">
        <f>SUM(516+38347+64137)</f>
        <v>103000</v>
      </c>
      <c r="M387" s="59">
        <v>0</v>
      </c>
      <c r="N387" s="83" t="s">
        <v>1467</v>
      </c>
    </row>
    <row r="388" spans="1:14" x14ac:dyDescent="0.25">
      <c r="A388" s="7"/>
      <c r="B388" s="5"/>
      <c r="C388" s="4"/>
      <c r="D388" s="6" t="s">
        <v>1005</v>
      </c>
      <c r="E388" s="6"/>
      <c r="F388" s="6"/>
      <c r="G388" s="8"/>
      <c r="H388" s="8"/>
      <c r="I388" s="6"/>
      <c r="J388" s="8">
        <f t="shared" ref="J388:J403" si="13">SUM(G388+H388-I388)</f>
        <v>0</v>
      </c>
      <c r="K388" s="6"/>
      <c r="L388" s="8"/>
      <c r="M388" s="8">
        <f>SUM(I388-L388)</f>
        <v>0</v>
      </c>
      <c r="N388" s="5" t="s">
        <v>1006</v>
      </c>
    </row>
    <row r="389" spans="1:14" x14ac:dyDescent="0.25">
      <c r="A389" s="7"/>
      <c r="B389" s="5" t="s">
        <v>1014</v>
      </c>
      <c r="C389" s="19" t="s">
        <v>1018</v>
      </c>
      <c r="D389" s="6" t="s">
        <v>1017</v>
      </c>
      <c r="E389" s="6" t="s">
        <v>1015</v>
      </c>
      <c r="F389" s="6" t="s">
        <v>1016</v>
      </c>
      <c r="G389" s="8">
        <v>23107.55</v>
      </c>
      <c r="H389" s="8">
        <v>1386.45</v>
      </c>
      <c r="I389" s="68">
        <v>24494</v>
      </c>
      <c r="J389" s="59">
        <f t="shared" si="13"/>
        <v>0</v>
      </c>
      <c r="K389" s="68" t="s">
        <v>1300</v>
      </c>
      <c r="L389" s="59">
        <v>24494</v>
      </c>
      <c r="M389" s="8">
        <f>SUM(I389-L389)</f>
        <v>0</v>
      </c>
      <c r="N389" s="5" t="s">
        <v>1211</v>
      </c>
    </row>
    <row r="390" spans="1:14" x14ac:dyDescent="0.25">
      <c r="A390" s="7"/>
      <c r="B390" s="5" t="s">
        <v>1019</v>
      </c>
      <c r="C390" s="19" t="s">
        <v>1020</v>
      </c>
      <c r="D390" s="6" t="s">
        <v>1017</v>
      </c>
      <c r="E390" s="6" t="s">
        <v>1015</v>
      </c>
      <c r="F390" s="6" t="s">
        <v>1021</v>
      </c>
      <c r="G390" s="8">
        <v>36816.980000000003</v>
      </c>
      <c r="H390" s="8">
        <v>2209.02</v>
      </c>
      <c r="I390" s="68">
        <v>39026</v>
      </c>
      <c r="J390" s="59">
        <f t="shared" si="13"/>
        <v>0</v>
      </c>
      <c r="K390" s="68" t="s">
        <v>1300</v>
      </c>
      <c r="L390" s="59">
        <v>39026</v>
      </c>
      <c r="M390" s="8">
        <f>SUM(I390-L390)</f>
        <v>0</v>
      </c>
      <c r="N390" s="5" t="s">
        <v>1211</v>
      </c>
    </row>
    <row r="391" spans="1:14" x14ac:dyDescent="0.25">
      <c r="A391" s="7"/>
      <c r="B391" s="5" t="s">
        <v>1022</v>
      </c>
      <c r="C391" s="40" t="s">
        <v>1024</v>
      </c>
      <c r="D391" s="68" t="s">
        <v>1025</v>
      </c>
      <c r="E391" s="68" t="s">
        <v>1015</v>
      </c>
      <c r="F391" s="68" t="s">
        <v>1023</v>
      </c>
      <c r="G391" s="59">
        <v>9433.9599999999991</v>
      </c>
      <c r="H391" s="59">
        <v>566.04</v>
      </c>
      <c r="I391" s="68"/>
      <c r="J391" s="59">
        <f t="shared" si="13"/>
        <v>10000</v>
      </c>
      <c r="K391" s="68"/>
      <c r="L391" s="59"/>
      <c r="M391" s="59">
        <f>SUM(I391-L391)</f>
        <v>0</v>
      </c>
      <c r="N391" s="83" t="s">
        <v>891</v>
      </c>
    </row>
    <row r="392" spans="1:14" x14ac:dyDescent="0.25">
      <c r="A392" s="7"/>
      <c r="B392" s="5" t="s">
        <v>1002</v>
      </c>
      <c r="C392" s="4" t="s">
        <v>1003</v>
      </c>
      <c r="D392" s="42" t="s">
        <v>980</v>
      </c>
      <c r="E392" s="42" t="s">
        <v>1026</v>
      </c>
      <c r="F392" s="42" t="s">
        <v>1027</v>
      </c>
      <c r="G392" s="43">
        <v>-97281.13</v>
      </c>
      <c r="H392" s="43">
        <v>-5836.87</v>
      </c>
      <c r="I392" s="42">
        <v>-103118</v>
      </c>
      <c r="J392" s="43">
        <f t="shared" si="13"/>
        <v>0</v>
      </c>
      <c r="K392" s="42"/>
      <c r="L392" s="43"/>
      <c r="M392" s="43"/>
      <c r="N392" s="44" t="s">
        <v>1440</v>
      </c>
    </row>
    <row r="393" spans="1:14" x14ac:dyDescent="0.25">
      <c r="A393" s="7"/>
      <c r="B393" s="5" t="s">
        <v>1002</v>
      </c>
      <c r="C393" s="4" t="s">
        <v>1003</v>
      </c>
      <c r="D393" s="42" t="s">
        <v>980</v>
      </c>
      <c r="E393" s="42" t="s">
        <v>1026</v>
      </c>
      <c r="F393" s="42" t="s">
        <v>1029</v>
      </c>
      <c r="G393" s="43"/>
      <c r="H393" s="43"/>
      <c r="I393" s="42"/>
      <c r="J393" s="8">
        <f t="shared" si="13"/>
        <v>0</v>
      </c>
      <c r="K393" s="42"/>
      <c r="L393" s="43"/>
      <c r="M393" s="8">
        <f t="shared" ref="M393:M456" si="14">SUM(I393-L393)</f>
        <v>0</v>
      </c>
      <c r="N393" s="44" t="s">
        <v>1035</v>
      </c>
    </row>
    <row r="394" spans="1:14" x14ac:dyDescent="0.25">
      <c r="A394" s="7"/>
      <c r="B394" s="5" t="s">
        <v>1030</v>
      </c>
      <c r="C394" s="4" t="s">
        <v>1031</v>
      </c>
      <c r="D394" s="6" t="s">
        <v>133</v>
      </c>
      <c r="E394" s="6" t="s">
        <v>1026</v>
      </c>
      <c r="F394" s="6" t="s">
        <v>1032</v>
      </c>
      <c r="G394" s="8">
        <v>108354.71</v>
      </c>
      <c r="H394" s="8">
        <v>6501.29</v>
      </c>
      <c r="I394" s="6">
        <v>114856</v>
      </c>
      <c r="J394" s="8">
        <f t="shared" si="13"/>
        <v>0</v>
      </c>
      <c r="K394" s="68" t="s">
        <v>1781</v>
      </c>
      <c r="L394" s="59">
        <v>114856</v>
      </c>
      <c r="M394" s="59">
        <f t="shared" si="14"/>
        <v>0</v>
      </c>
      <c r="N394" s="5" t="s">
        <v>1408</v>
      </c>
    </row>
    <row r="395" spans="1:14" ht="24" x14ac:dyDescent="0.25">
      <c r="A395" s="7"/>
      <c r="B395" s="5" t="s">
        <v>1036</v>
      </c>
      <c r="C395" s="4" t="s">
        <v>1037</v>
      </c>
      <c r="D395" s="6" t="s">
        <v>1040</v>
      </c>
      <c r="E395" s="45" t="s">
        <v>1038</v>
      </c>
      <c r="F395" s="45" t="s">
        <v>1039</v>
      </c>
      <c r="G395" s="45">
        <v>28773.58</v>
      </c>
      <c r="H395" s="8">
        <v>1726.42</v>
      </c>
      <c r="I395" s="6">
        <v>30500</v>
      </c>
      <c r="J395" s="8">
        <f t="shared" si="13"/>
        <v>0</v>
      </c>
      <c r="K395" s="68" t="s">
        <v>1311</v>
      </c>
      <c r="L395" s="59">
        <v>30500</v>
      </c>
      <c r="M395" s="59">
        <f t="shared" si="14"/>
        <v>0</v>
      </c>
      <c r="N395" s="5" t="s">
        <v>1209</v>
      </c>
    </row>
    <row r="396" spans="1:14" x14ac:dyDescent="0.25">
      <c r="A396" s="7"/>
      <c r="B396" s="106" t="s">
        <v>582</v>
      </c>
      <c r="C396" s="107" t="s">
        <v>583</v>
      </c>
      <c r="D396" s="108" t="s">
        <v>90</v>
      </c>
      <c r="E396" s="108" t="s">
        <v>1874</v>
      </c>
      <c r="F396" s="108" t="s">
        <v>1042</v>
      </c>
      <c r="G396" s="105">
        <v>959.43</v>
      </c>
      <c r="H396" s="105">
        <v>57.57</v>
      </c>
      <c r="I396" s="108">
        <v>1017</v>
      </c>
      <c r="J396" s="105">
        <f t="shared" si="13"/>
        <v>0</v>
      </c>
      <c r="K396" s="6" t="s">
        <v>1908</v>
      </c>
      <c r="L396" s="8">
        <v>1017</v>
      </c>
      <c r="M396" s="8">
        <f t="shared" si="14"/>
        <v>0</v>
      </c>
      <c r="N396" s="5" t="s">
        <v>1875</v>
      </c>
    </row>
    <row r="397" spans="1:14" x14ac:dyDescent="0.25">
      <c r="A397" s="7"/>
      <c r="B397" s="106" t="s">
        <v>576</v>
      </c>
      <c r="C397" s="106" t="s">
        <v>577</v>
      </c>
      <c r="D397" s="106" t="s">
        <v>90</v>
      </c>
      <c r="E397" s="106" t="s">
        <v>1041</v>
      </c>
      <c r="F397" s="106" t="s">
        <v>1042</v>
      </c>
      <c r="G397" s="106">
        <v>587.74</v>
      </c>
      <c r="H397" s="106">
        <v>35.264400000000002</v>
      </c>
      <c r="I397" s="108">
        <v>623</v>
      </c>
      <c r="J397" s="105">
        <f t="shared" si="13"/>
        <v>4.400000000032378E-3</v>
      </c>
      <c r="K397" s="6" t="s">
        <v>1908</v>
      </c>
      <c r="L397" s="8">
        <v>623</v>
      </c>
      <c r="M397" s="8">
        <f t="shared" si="14"/>
        <v>0</v>
      </c>
      <c r="N397" s="5" t="s">
        <v>1875</v>
      </c>
    </row>
    <row r="398" spans="1:14" x14ac:dyDescent="0.25">
      <c r="A398" s="7"/>
      <c r="B398" s="106" t="s">
        <v>580</v>
      </c>
      <c r="C398" s="106" t="s">
        <v>581</v>
      </c>
      <c r="D398" s="106" t="s">
        <v>90</v>
      </c>
      <c r="E398" s="106" t="s">
        <v>1041</v>
      </c>
      <c r="F398" s="106" t="s">
        <v>1042</v>
      </c>
      <c r="G398" s="106">
        <v>272.64</v>
      </c>
      <c r="H398" s="106">
        <v>16.3584</v>
      </c>
      <c r="I398" s="108">
        <v>289</v>
      </c>
      <c r="J398" s="105">
        <f t="shared" si="13"/>
        <v>-1.5999999999962711E-3</v>
      </c>
      <c r="K398" s="6" t="s">
        <v>1908</v>
      </c>
      <c r="L398" s="8">
        <v>289</v>
      </c>
      <c r="M398" s="8">
        <f t="shared" si="14"/>
        <v>0</v>
      </c>
      <c r="N398" s="5" t="s">
        <v>1875</v>
      </c>
    </row>
    <row r="399" spans="1:14" x14ac:dyDescent="0.25">
      <c r="A399" s="7"/>
      <c r="B399" s="106" t="s">
        <v>584</v>
      </c>
      <c r="C399" s="106" t="s">
        <v>585</v>
      </c>
      <c r="D399" s="106" t="s">
        <v>90</v>
      </c>
      <c r="E399" s="106" t="s">
        <v>1041</v>
      </c>
      <c r="F399" s="106" t="s">
        <v>1042</v>
      </c>
      <c r="G399" s="106">
        <v>263.20999999999998</v>
      </c>
      <c r="H399" s="106">
        <v>15.792599999999998</v>
      </c>
      <c r="I399" s="108">
        <v>279</v>
      </c>
      <c r="J399" s="105">
        <f t="shared" si="13"/>
        <v>2.5999999999726242E-3</v>
      </c>
      <c r="K399" s="6" t="s">
        <v>1908</v>
      </c>
      <c r="L399" s="8">
        <v>279</v>
      </c>
      <c r="M399" s="8">
        <f t="shared" si="14"/>
        <v>0</v>
      </c>
      <c r="N399" s="5" t="s">
        <v>1875</v>
      </c>
    </row>
    <row r="400" spans="1:14" x14ac:dyDescent="0.25">
      <c r="A400" s="7"/>
      <c r="B400" s="106" t="s">
        <v>465</v>
      </c>
      <c r="C400" s="106" t="s">
        <v>466</v>
      </c>
      <c r="D400" s="106" t="s">
        <v>90</v>
      </c>
      <c r="E400" s="106" t="s">
        <v>1041</v>
      </c>
      <c r="F400" s="106" t="s">
        <v>1042</v>
      </c>
      <c r="G400" s="106">
        <v>277.36</v>
      </c>
      <c r="H400" s="106">
        <v>16.6416</v>
      </c>
      <c r="I400" s="108">
        <v>294</v>
      </c>
      <c r="J400" s="105">
        <f t="shared" si="13"/>
        <v>1.5999999999962711E-3</v>
      </c>
      <c r="K400" s="6" t="s">
        <v>1908</v>
      </c>
      <c r="L400" s="8">
        <v>294</v>
      </c>
      <c r="M400" s="8">
        <f t="shared" si="14"/>
        <v>0</v>
      </c>
      <c r="N400" s="5" t="s">
        <v>1875</v>
      </c>
    </row>
    <row r="401" spans="1:14" x14ac:dyDescent="0.25">
      <c r="A401" s="7"/>
      <c r="B401" s="106" t="s">
        <v>463</v>
      </c>
      <c r="C401" s="106" t="s">
        <v>464</v>
      </c>
      <c r="D401" s="106" t="s">
        <v>90</v>
      </c>
      <c r="E401" s="106" t="s">
        <v>1041</v>
      </c>
      <c r="F401" s="106" t="s">
        <v>1042</v>
      </c>
      <c r="G401" s="106">
        <v>562.26</v>
      </c>
      <c r="H401" s="106">
        <v>33.735599999999998</v>
      </c>
      <c r="I401" s="108">
        <v>596</v>
      </c>
      <c r="J401" s="105">
        <f t="shared" si="13"/>
        <v>-4.400000000032378E-3</v>
      </c>
      <c r="K401" s="6" t="s">
        <v>1908</v>
      </c>
      <c r="L401" s="8">
        <v>596</v>
      </c>
      <c r="M401" s="8">
        <f t="shared" si="14"/>
        <v>0</v>
      </c>
      <c r="N401" s="5" t="s">
        <v>1875</v>
      </c>
    </row>
    <row r="402" spans="1:14" x14ac:dyDescent="0.25">
      <c r="A402" s="7"/>
      <c r="B402" s="106" t="s">
        <v>459</v>
      </c>
      <c r="C402" s="106" t="s">
        <v>1043</v>
      </c>
      <c r="D402" s="106" t="s">
        <v>90</v>
      </c>
      <c r="E402" s="106" t="s">
        <v>1041</v>
      </c>
      <c r="F402" s="106" t="s">
        <v>1042</v>
      </c>
      <c r="G402" s="106">
        <v>1897.17</v>
      </c>
      <c r="H402" s="106">
        <v>113.8302</v>
      </c>
      <c r="I402" s="108">
        <v>2011</v>
      </c>
      <c r="J402" s="105">
        <f t="shared" si="13"/>
        <v>2.0000000017716957E-4</v>
      </c>
      <c r="K402" s="6" t="s">
        <v>1908</v>
      </c>
      <c r="L402" s="8">
        <v>2011</v>
      </c>
      <c r="M402" s="8">
        <f t="shared" si="14"/>
        <v>0</v>
      </c>
      <c r="N402" s="5" t="s">
        <v>1875</v>
      </c>
    </row>
    <row r="403" spans="1:14" x14ac:dyDescent="0.25">
      <c r="A403" s="7"/>
      <c r="B403" s="109" t="s">
        <v>366</v>
      </c>
      <c r="C403" s="106" t="s">
        <v>367</v>
      </c>
      <c r="D403" s="106" t="s">
        <v>90</v>
      </c>
      <c r="E403" s="106" t="s">
        <v>1041</v>
      </c>
      <c r="F403" s="106" t="s">
        <v>1042</v>
      </c>
      <c r="G403" s="106">
        <v>806.6</v>
      </c>
      <c r="H403" s="106">
        <v>48.396000000000001</v>
      </c>
      <c r="I403" s="108">
        <v>855</v>
      </c>
      <c r="J403" s="105">
        <f t="shared" si="13"/>
        <v>-4.0000000000190994E-3</v>
      </c>
      <c r="K403" s="6" t="s">
        <v>1908</v>
      </c>
      <c r="L403" s="8">
        <v>855</v>
      </c>
      <c r="M403" s="8">
        <f t="shared" si="14"/>
        <v>0</v>
      </c>
      <c r="N403" s="5" t="s">
        <v>1875</v>
      </c>
    </row>
    <row r="404" spans="1:14" x14ac:dyDescent="0.25">
      <c r="A404" s="7"/>
      <c r="B404" s="109" t="s">
        <v>371</v>
      </c>
      <c r="C404" s="106" t="s">
        <v>372</v>
      </c>
      <c r="D404" s="106" t="s">
        <v>90</v>
      </c>
      <c r="E404" s="106" t="s">
        <v>1041</v>
      </c>
      <c r="F404" s="106" t="s">
        <v>1042</v>
      </c>
      <c r="G404" s="106">
        <v>3820.75</v>
      </c>
      <c r="H404" s="106">
        <v>229.245</v>
      </c>
      <c r="I404" s="108">
        <v>4050</v>
      </c>
      <c r="J404" s="105">
        <v>0</v>
      </c>
      <c r="K404" s="6" t="s">
        <v>1908</v>
      </c>
      <c r="L404" s="8">
        <v>4050</v>
      </c>
      <c r="M404" s="8">
        <f t="shared" si="14"/>
        <v>0</v>
      </c>
      <c r="N404" s="5" t="s">
        <v>1875</v>
      </c>
    </row>
    <row r="405" spans="1:14" x14ac:dyDescent="0.25">
      <c r="A405" s="7"/>
      <c r="B405" s="106" t="s">
        <v>369</v>
      </c>
      <c r="C405" s="106" t="s">
        <v>370</v>
      </c>
      <c r="D405" s="106" t="s">
        <v>90</v>
      </c>
      <c r="E405" s="106" t="s">
        <v>1041</v>
      </c>
      <c r="F405" s="106" t="s">
        <v>1042</v>
      </c>
      <c r="G405" s="106">
        <v>1273.5899999999999</v>
      </c>
      <c r="H405" s="106">
        <v>76.41</v>
      </c>
      <c r="I405" s="108">
        <v>1350</v>
      </c>
      <c r="J405" s="105">
        <f t="shared" ref="J405:J468" si="15">SUM(G405+H405-I405)</f>
        <v>0</v>
      </c>
      <c r="K405" s="6" t="s">
        <v>1908</v>
      </c>
      <c r="L405" s="8">
        <v>1350</v>
      </c>
      <c r="M405" s="8">
        <f t="shared" si="14"/>
        <v>0</v>
      </c>
      <c r="N405" s="5" t="s">
        <v>1875</v>
      </c>
    </row>
    <row r="406" spans="1:14" x14ac:dyDescent="0.25">
      <c r="A406" s="7"/>
      <c r="B406" s="109" t="s">
        <v>527</v>
      </c>
      <c r="C406" s="106" t="s">
        <v>528</v>
      </c>
      <c r="D406" s="106" t="s">
        <v>90</v>
      </c>
      <c r="E406" s="106" t="s">
        <v>1041</v>
      </c>
      <c r="F406" s="106" t="s">
        <v>1042</v>
      </c>
      <c r="G406" s="106">
        <v>1981.13</v>
      </c>
      <c r="H406" s="106">
        <v>118.8678</v>
      </c>
      <c r="I406" s="108">
        <v>2100</v>
      </c>
      <c r="J406" s="105">
        <f t="shared" si="15"/>
        <v>-2.1999999999025022E-3</v>
      </c>
      <c r="K406" s="6" t="s">
        <v>1908</v>
      </c>
      <c r="L406" s="8">
        <v>2100</v>
      </c>
      <c r="M406" s="8">
        <f t="shared" si="14"/>
        <v>0</v>
      </c>
      <c r="N406" s="5" t="s">
        <v>1875</v>
      </c>
    </row>
    <row r="407" spans="1:14" x14ac:dyDescent="0.25">
      <c r="A407" s="7"/>
      <c r="B407" s="106" t="s">
        <v>589</v>
      </c>
      <c r="C407" s="106" t="s">
        <v>590</v>
      </c>
      <c r="D407" s="106" t="s">
        <v>90</v>
      </c>
      <c r="E407" s="106" t="s">
        <v>1041</v>
      </c>
      <c r="F407" s="106" t="s">
        <v>1042</v>
      </c>
      <c r="G407" s="106">
        <v>1981.13</v>
      </c>
      <c r="H407" s="106">
        <v>118.8678</v>
      </c>
      <c r="I407" s="108">
        <v>2100</v>
      </c>
      <c r="J407" s="105">
        <f t="shared" si="15"/>
        <v>-2.1999999999025022E-3</v>
      </c>
      <c r="K407" s="6" t="s">
        <v>1908</v>
      </c>
      <c r="L407" s="8">
        <v>2100</v>
      </c>
      <c r="M407" s="8">
        <f t="shared" si="14"/>
        <v>0</v>
      </c>
      <c r="N407" s="5" t="s">
        <v>1875</v>
      </c>
    </row>
    <row r="408" spans="1:14" x14ac:dyDescent="0.25">
      <c r="A408" s="7"/>
      <c r="B408" s="106" t="s">
        <v>519</v>
      </c>
      <c r="C408" s="106" t="s">
        <v>1044</v>
      </c>
      <c r="D408" s="106" t="s">
        <v>90</v>
      </c>
      <c r="E408" s="106" t="s">
        <v>1041</v>
      </c>
      <c r="F408" s="106" t="s">
        <v>1042</v>
      </c>
      <c r="G408" s="106">
        <v>551.89</v>
      </c>
      <c r="H408" s="106">
        <v>33.113399999999999</v>
      </c>
      <c r="I408" s="108">
        <v>585</v>
      </c>
      <c r="J408" s="105">
        <f t="shared" si="15"/>
        <v>3.399999999942338E-3</v>
      </c>
      <c r="K408" s="6" t="s">
        <v>1908</v>
      </c>
      <c r="L408" s="8">
        <v>585</v>
      </c>
      <c r="M408" s="8">
        <f t="shared" si="14"/>
        <v>0</v>
      </c>
      <c r="N408" s="5" t="s">
        <v>1875</v>
      </c>
    </row>
    <row r="409" spans="1:14" x14ac:dyDescent="0.25">
      <c r="A409" s="7"/>
      <c r="B409" s="106" t="s">
        <v>521</v>
      </c>
      <c r="C409" s="106" t="s">
        <v>522</v>
      </c>
      <c r="D409" s="106" t="s">
        <v>90</v>
      </c>
      <c r="E409" s="106" t="s">
        <v>1041</v>
      </c>
      <c r="F409" s="106" t="s">
        <v>1042</v>
      </c>
      <c r="G409" s="106">
        <v>378.3</v>
      </c>
      <c r="H409" s="106">
        <v>22.698</v>
      </c>
      <c r="I409" s="108">
        <v>401</v>
      </c>
      <c r="J409" s="105">
        <f t="shared" si="15"/>
        <v>-2.0000000000095497E-3</v>
      </c>
      <c r="K409" s="6" t="s">
        <v>1908</v>
      </c>
      <c r="L409" s="8">
        <v>401</v>
      </c>
      <c r="M409" s="8">
        <f t="shared" si="14"/>
        <v>0</v>
      </c>
      <c r="N409" s="5" t="s">
        <v>1875</v>
      </c>
    </row>
    <row r="410" spans="1:14" x14ac:dyDescent="0.25">
      <c r="A410" s="7"/>
      <c r="B410" s="106" t="s">
        <v>510</v>
      </c>
      <c r="C410" s="106" t="s">
        <v>511</v>
      </c>
      <c r="D410" s="106" t="s">
        <v>90</v>
      </c>
      <c r="E410" s="106" t="s">
        <v>1041</v>
      </c>
      <c r="F410" s="106" t="s">
        <v>1042</v>
      </c>
      <c r="G410" s="106">
        <v>346.23</v>
      </c>
      <c r="H410" s="106">
        <v>20.773800000000001</v>
      </c>
      <c r="I410" s="108">
        <v>367</v>
      </c>
      <c r="J410" s="105">
        <f t="shared" si="15"/>
        <v>3.8000000000124601E-3</v>
      </c>
      <c r="K410" s="6" t="s">
        <v>1908</v>
      </c>
      <c r="L410" s="8">
        <v>367</v>
      </c>
      <c r="M410" s="8">
        <f t="shared" si="14"/>
        <v>0</v>
      </c>
      <c r="N410" s="5" t="s">
        <v>1875</v>
      </c>
    </row>
    <row r="411" spans="1:14" x14ac:dyDescent="0.25">
      <c r="A411" s="7"/>
      <c r="B411" s="106" t="s">
        <v>517</v>
      </c>
      <c r="C411" s="106" t="s">
        <v>518</v>
      </c>
      <c r="D411" s="106" t="s">
        <v>90</v>
      </c>
      <c r="E411" s="106" t="s">
        <v>1041</v>
      </c>
      <c r="F411" s="106" t="s">
        <v>1042</v>
      </c>
      <c r="G411" s="106">
        <v>326.42</v>
      </c>
      <c r="H411" s="106">
        <v>19.579999999999998</v>
      </c>
      <c r="I411" s="108">
        <v>346</v>
      </c>
      <c r="J411" s="105">
        <f t="shared" si="15"/>
        <v>0</v>
      </c>
      <c r="K411" s="6" t="s">
        <v>1908</v>
      </c>
      <c r="L411" s="8">
        <v>346</v>
      </c>
      <c r="M411" s="8">
        <f t="shared" si="14"/>
        <v>0</v>
      </c>
      <c r="N411" s="5" t="s">
        <v>1875</v>
      </c>
    </row>
    <row r="412" spans="1:14" x14ac:dyDescent="0.25">
      <c r="A412" s="7"/>
      <c r="B412" s="106" t="s">
        <v>513</v>
      </c>
      <c r="C412" s="106" t="s">
        <v>1045</v>
      </c>
      <c r="D412" s="106" t="s">
        <v>90</v>
      </c>
      <c r="E412" s="106" t="s">
        <v>1041</v>
      </c>
      <c r="F412" s="106" t="s">
        <v>1042</v>
      </c>
      <c r="G412" s="106">
        <v>318.87</v>
      </c>
      <c r="H412" s="106">
        <v>19.132200000000001</v>
      </c>
      <c r="I412" s="108">
        <v>338</v>
      </c>
      <c r="J412" s="105">
        <f t="shared" si="15"/>
        <v>2.200000000016189E-3</v>
      </c>
      <c r="K412" s="6" t="s">
        <v>1908</v>
      </c>
      <c r="L412" s="8">
        <v>338</v>
      </c>
      <c r="M412" s="8">
        <f t="shared" si="14"/>
        <v>0</v>
      </c>
      <c r="N412" s="5" t="s">
        <v>1875</v>
      </c>
    </row>
    <row r="413" spans="1:14" x14ac:dyDescent="0.25">
      <c r="A413" s="7"/>
      <c r="B413" s="106" t="s">
        <v>586</v>
      </c>
      <c r="C413" s="106" t="s">
        <v>587</v>
      </c>
      <c r="D413" s="106" t="s">
        <v>90</v>
      </c>
      <c r="E413" s="106" t="s">
        <v>1041</v>
      </c>
      <c r="F413" s="106" t="s">
        <v>1042</v>
      </c>
      <c r="G413" s="106">
        <v>277.36</v>
      </c>
      <c r="H413" s="106">
        <v>16.6416</v>
      </c>
      <c r="I413" s="108">
        <v>294</v>
      </c>
      <c r="J413" s="105">
        <f t="shared" si="15"/>
        <v>1.5999999999962711E-3</v>
      </c>
      <c r="K413" s="6" t="s">
        <v>1908</v>
      </c>
      <c r="L413" s="8">
        <v>294</v>
      </c>
      <c r="M413" s="8">
        <f t="shared" si="14"/>
        <v>0</v>
      </c>
      <c r="N413" s="5" t="s">
        <v>1875</v>
      </c>
    </row>
    <row r="414" spans="1:14" x14ac:dyDescent="0.25">
      <c r="A414" s="7"/>
      <c r="B414" s="106" t="s">
        <v>523</v>
      </c>
      <c r="C414" s="106" t="s">
        <v>524</v>
      </c>
      <c r="D414" s="106" t="s">
        <v>90</v>
      </c>
      <c r="E414" s="106" t="s">
        <v>1041</v>
      </c>
      <c r="F414" s="106" t="s">
        <v>1042</v>
      </c>
      <c r="G414" s="106">
        <v>277.36</v>
      </c>
      <c r="H414" s="106">
        <v>16.6416</v>
      </c>
      <c r="I414" s="108">
        <v>294</v>
      </c>
      <c r="J414" s="105">
        <f t="shared" si="15"/>
        <v>1.5999999999962711E-3</v>
      </c>
      <c r="K414" s="6" t="s">
        <v>1908</v>
      </c>
      <c r="L414" s="8">
        <v>294</v>
      </c>
      <c r="M414" s="8">
        <f t="shared" si="14"/>
        <v>0</v>
      </c>
      <c r="N414" s="5" t="s">
        <v>1875</v>
      </c>
    </row>
    <row r="415" spans="1:14" x14ac:dyDescent="0.25">
      <c r="A415" s="7"/>
      <c r="B415" s="106" t="s">
        <v>523</v>
      </c>
      <c r="C415" s="106" t="s">
        <v>516</v>
      </c>
      <c r="D415" s="106" t="s">
        <v>90</v>
      </c>
      <c r="E415" s="106" t="s">
        <v>1041</v>
      </c>
      <c r="F415" s="106" t="s">
        <v>1042</v>
      </c>
      <c r="G415" s="106">
        <v>277.36</v>
      </c>
      <c r="H415" s="106">
        <v>16.6416</v>
      </c>
      <c r="I415" s="108">
        <v>294</v>
      </c>
      <c r="J415" s="105">
        <f t="shared" si="15"/>
        <v>1.5999999999962711E-3</v>
      </c>
      <c r="K415" s="6" t="s">
        <v>1908</v>
      </c>
      <c r="L415" s="8">
        <v>294</v>
      </c>
      <c r="M415" s="59">
        <f t="shared" si="14"/>
        <v>0</v>
      </c>
      <c r="N415" s="5" t="s">
        <v>1875</v>
      </c>
    </row>
    <row r="416" spans="1:14" x14ac:dyDescent="0.25">
      <c r="A416" s="7"/>
      <c r="B416" s="106" t="s">
        <v>525</v>
      </c>
      <c r="C416" s="106" t="s">
        <v>526</v>
      </c>
      <c r="D416" s="106" t="s">
        <v>90</v>
      </c>
      <c r="E416" s="106" t="s">
        <v>1041</v>
      </c>
      <c r="F416" s="106" t="s">
        <v>1042</v>
      </c>
      <c r="G416" s="106">
        <v>277.36</v>
      </c>
      <c r="H416" s="106">
        <v>16.64</v>
      </c>
      <c r="I416" s="108">
        <v>294</v>
      </c>
      <c r="J416" s="105">
        <f t="shared" si="15"/>
        <v>0</v>
      </c>
      <c r="K416" s="6" t="s">
        <v>1908</v>
      </c>
      <c r="L416" s="8">
        <v>294</v>
      </c>
      <c r="M416" s="59">
        <f t="shared" si="14"/>
        <v>0</v>
      </c>
      <c r="N416" s="5" t="s">
        <v>1875</v>
      </c>
    </row>
    <row r="417" spans="1:14" x14ac:dyDescent="0.25">
      <c r="A417" s="7"/>
      <c r="B417" s="38" t="s">
        <v>364</v>
      </c>
      <c r="C417" s="65" t="s">
        <v>1046</v>
      </c>
      <c r="D417" s="83" t="s">
        <v>90</v>
      </c>
      <c r="E417" s="83" t="s">
        <v>1041</v>
      </c>
      <c r="F417" s="83" t="s">
        <v>1047</v>
      </c>
      <c r="G417" s="83">
        <v>8130.19</v>
      </c>
      <c r="H417" s="83">
        <v>487.81</v>
      </c>
      <c r="I417" s="68">
        <v>8618</v>
      </c>
      <c r="J417" s="59">
        <f t="shared" si="15"/>
        <v>0</v>
      </c>
      <c r="K417" s="68" t="s">
        <v>1311</v>
      </c>
      <c r="L417" s="59">
        <v>8618</v>
      </c>
      <c r="M417" s="59">
        <f t="shared" si="14"/>
        <v>0</v>
      </c>
      <c r="N417" s="83" t="s">
        <v>1299</v>
      </c>
    </row>
    <row r="418" spans="1:14" x14ac:dyDescent="0.25">
      <c r="A418" s="7"/>
      <c r="B418" s="5" t="s">
        <v>361</v>
      </c>
      <c r="C418" s="5" t="s">
        <v>1048</v>
      </c>
      <c r="D418" s="83" t="s">
        <v>90</v>
      </c>
      <c r="E418" s="83" t="s">
        <v>1041</v>
      </c>
      <c r="F418" s="83" t="s">
        <v>1047</v>
      </c>
      <c r="G418" s="83">
        <v>4195.28</v>
      </c>
      <c r="H418" s="83">
        <v>251.72</v>
      </c>
      <c r="I418" s="68">
        <v>4447</v>
      </c>
      <c r="J418" s="59">
        <f t="shared" si="15"/>
        <v>0</v>
      </c>
      <c r="K418" s="68" t="s">
        <v>1311</v>
      </c>
      <c r="L418" s="59">
        <v>4447</v>
      </c>
      <c r="M418" s="59">
        <f t="shared" si="14"/>
        <v>0</v>
      </c>
      <c r="N418" s="83" t="s">
        <v>1299</v>
      </c>
    </row>
    <row r="419" spans="1:14" x14ac:dyDescent="0.25">
      <c r="A419" s="7"/>
      <c r="B419" s="5" t="s">
        <v>273</v>
      </c>
      <c r="C419" s="5" t="s">
        <v>1049</v>
      </c>
      <c r="D419" s="83" t="s">
        <v>90</v>
      </c>
      <c r="E419" s="83" t="s">
        <v>1041</v>
      </c>
      <c r="F419" s="83" t="s">
        <v>1047</v>
      </c>
      <c r="G419" s="83">
        <v>3788.68</v>
      </c>
      <c r="H419" s="83">
        <v>227.32</v>
      </c>
      <c r="I419" s="68">
        <v>4016</v>
      </c>
      <c r="J419" s="59">
        <f t="shared" si="15"/>
        <v>0</v>
      </c>
      <c r="K419" s="68" t="s">
        <v>1311</v>
      </c>
      <c r="L419" s="59">
        <v>4016</v>
      </c>
      <c r="M419" s="59">
        <f t="shared" si="14"/>
        <v>0</v>
      </c>
      <c r="N419" s="83" t="s">
        <v>1299</v>
      </c>
    </row>
    <row r="420" spans="1:14" x14ac:dyDescent="0.25">
      <c r="A420" s="7"/>
      <c r="B420" s="63" t="s">
        <v>658</v>
      </c>
      <c r="C420" s="63" t="s">
        <v>659</v>
      </c>
      <c r="D420" s="49" t="s">
        <v>90</v>
      </c>
      <c r="E420" s="49" t="s">
        <v>1041</v>
      </c>
      <c r="F420" s="50" t="s">
        <v>1076</v>
      </c>
      <c r="G420" s="49">
        <v>554.72</v>
      </c>
      <c r="H420" s="54">
        <v>33.28</v>
      </c>
      <c r="I420" s="56">
        <v>588</v>
      </c>
      <c r="J420" s="59">
        <f t="shared" si="15"/>
        <v>0</v>
      </c>
      <c r="K420" s="64" t="s">
        <v>1311</v>
      </c>
      <c r="L420" s="69">
        <v>588</v>
      </c>
      <c r="M420" s="59">
        <f t="shared" si="14"/>
        <v>0</v>
      </c>
      <c r="N420" s="83" t="s">
        <v>1299</v>
      </c>
    </row>
    <row r="421" spans="1:14" x14ac:dyDescent="0.25">
      <c r="A421" s="7"/>
      <c r="B421" s="48" t="s">
        <v>491</v>
      </c>
      <c r="C421" s="48" t="s">
        <v>492</v>
      </c>
      <c r="D421" s="49" t="s">
        <v>90</v>
      </c>
      <c r="E421" s="49" t="s">
        <v>1041</v>
      </c>
      <c r="F421" s="50" t="s">
        <v>1076</v>
      </c>
      <c r="G421" s="49">
        <v>445.28</v>
      </c>
      <c r="H421" s="54">
        <v>26.72</v>
      </c>
      <c r="I421" s="56">
        <v>472</v>
      </c>
      <c r="J421" s="59">
        <f t="shared" si="15"/>
        <v>0</v>
      </c>
      <c r="K421" s="64" t="s">
        <v>1311</v>
      </c>
      <c r="L421" s="69">
        <v>472</v>
      </c>
      <c r="M421" s="59">
        <f t="shared" si="14"/>
        <v>0</v>
      </c>
      <c r="N421" s="83" t="s">
        <v>1299</v>
      </c>
    </row>
    <row r="422" spans="1:14" x14ac:dyDescent="0.25">
      <c r="A422" s="7"/>
      <c r="B422" s="48" t="s">
        <v>477</v>
      </c>
      <c r="C422" s="48" t="s">
        <v>478</v>
      </c>
      <c r="D422" s="49" t="s">
        <v>90</v>
      </c>
      <c r="E422" s="49" t="s">
        <v>1041</v>
      </c>
      <c r="F422" s="50" t="s">
        <v>1076</v>
      </c>
      <c r="G422" s="49">
        <v>445.28</v>
      </c>
      <c r="H422" s="54">
        <v>26.72</v>
      </c>
      <c r="I422" s="56">
        <v>472</v>
      </c>
      <c r="J422" s="59">
        <f t="shared" si="15"/>
        <v>0</v>
      </c>
      <c r="K422" s="64" t="s">
        <v>1311</v>
      </c>
      <c r="L422" s="69">
        <v>472</v>
      </c>
      <c r="M422" s="59">
        <f t="shared" si="14"/>
        <v>0</v>
      </c>
      <c r="N422" s="83" t="s">
        <v>1299</v>
      </c>
    </row>
    <row r="423" spans="1:14" x14ac:dyDescent="0.25">
      <c r="A423" s="7"/>
      <c r="B423" s="48" t="s">
        <v>501</v>
      </c>
      <c r="C423" s="48" t="s">
        <v>502</v>
      </c>
      <c r="D423" s="49" t="s">
        <v>90</v>
      </c>
      <c r="E423" s="49" t="s">
        <v>1041</v>
      </c>
      <c r="F423" s="50" t="s">
        <v>1076</v>
      </c>
      <c r="G423" s="49">
        <v>257.55</v>
      </c>
      <c r="H423" s="54">
        <v>15.45</v>
      </c>
      <c r="I423" s="56">
        <v>273</v>
      </c>
      <c r="J423" s="59">
        <f t="shared" si="15"/>
        <v>0</v>
      </c>
      <c r="K423" s="64" t="s">
        <v>1311</v>
      </c>
      <c r="L423" s="69">
        <v>273</v>
      </c>
      <c r="M423" s="59">
        <f t="shared" si="14"/>
        <v>0</v>
      </c>
      <c r="N423" s="83" t="s">
        <v>1299</v>
      </c>
    </row>
    <row r="424" spans="1:14" x14ac:dyDescent="0.25">
      <c r="A424" s="7"/>
      <c r="B424" s="48" t="s">
        <v>497</v>
      </c>
      <c r="C424" s="48" t="s">
        <v>498</v>
      </c>
      <c r="D424" s="49" t="s">
        <v>90</v>
      </c>
      <c r="E424" s="49" t="s">
        <v>1041</v>
      </c>
      <c r="F424" s="50" t="s">
        <v>1076</v>
      </c>
      <c r="G424" s="49">
        <v>257.55</v>
      </c>
      <c r="H424" s="54">
        <v>15.45</v>
      </c>
      <c r="I424" s="56">
        <v>273</v>
      </c>
      <c r="J424" s="59">
        <f t="shared" si="15"/>
        <v>0</v>
      </c>
      <c r="K424" s="64" t="s">
        <v>1311</v>
      </c>
      <c r="L424" s="69">
        <v>273</v>
      </c>
      <c r="M424" s="59">
        <f t="shared" si="14"/>
        <v>0</v>
      </c>
      <c r="N424" s="83" t="s">
        <v>1299</v>
      </c>
    </row>
    <row r="425" spans="1:14" x14ac:dyDescent="0.25">
      <c r="A425" s="7"/>
      <c r="B425" s="48" t="s">
        <v>485</v>
      </c>
      <c r="C425" s="48" t="s">
        <v>486</v>
      </c>
      <c r="D425" s="49" t="s">
        <v>90</v>
      </c>
      <c r="E425" s="49" t="s">
        <v>1041</v>
      </c>
      <c r="F425" s="50" t="s">
        <v>1076</v>
      </c>
      <c r="G425" s="49">
        <v>257.55</v>
      </c>
      <c r="H425" s="54">
        <v>15.45</v>
      </c>
      <c r="I425" s="56">
        <v>273</v>
      </c>
      <c r="J425" s="59">
        <f t="shared" si="15"/>
        <v>0</v>
      </c>
      <c r="K425" s="64" t="s">
        <v>1311</v>
      </c>
      <c r="L425" s="69">
        <v>273</v>
      </c>
      <c r="M425" s="59">
        <f t="shared" si="14"/>
        <v>0</v>
      </c>
      <c r="N425" s="83" t="s">
        <v>1299</v>
      </c>
    </row>
    <row r="426" spans="1:14" x14ac:dyDescent="0.25">
      <c r="A426" s="7"/>
      <c r="B426" s="48" t="s">
        <v>495</v>
      </c>
      <c r="C426" s="48" t="s">
        <v>496</v>
      </c>
      <c r="D426" s="49" t="s">
        <v>90</v>
      </c>
      <c r="E426" s="49" t="s">
        <v>1041</v>
      </c>
      <c r="F426" s="50" t="s">
        <v>1076</v>
      </c>
      <c r="G426" s="49">
        <v>257.55</v>
      </c>
      <c r="H426" s="54">
        <v>15.45</v>
      </c>
      <c r="I426" s="56">
        <v>273</v>
      </c>
      <c r="J426" s="59">
        <f t="shared" si="15"/>
        <v>0</v>
      </c>
      <c r="K426" s="64" t="s">
        <v>1311</v>
      </c>
      <c r="L426" s="69">
        <v>273</v>
      </c>
      <c r="M426" s="59">
        <f t="shared" si="14"/>
        <v>0</v>
      </c>
      <c r="N426" s="83" t="s">
        <v>1299</v>
      </c>
    </row>
    <row r="427" spans="1:14" x14ac:dyDescent="0.25">
      <c r="A427" s="7"/>
      <c r="B427" s="48" t="s">
        <v>503</v>
      </c>
      <c r="C427" s="48" t="s">
        <v>504</v>
      </c>
      <c r="D427" s="49" t="s">
        <v>90</v>
      </c>
      <c r="E427" s="49" t="s">
        <v>1041</v>
      </c>
      <c r="F427" s="50" t="s">
        <v>1076</v>
      </c>
      <c r="G427" s="49">
        <v>257.55</v>
      </c>
      <c r="H427" s="54">
        <v>15.45</v>
      </c>
      <c r="I427" s="56">
        <v>273</v>
      </c>
      <c r="J427" s="59">
        <f t="shared" si="15"/>
        <v>0</v>
      </c>
      <c r="K427" s="64" t="s">
        <v>1311</v>
      </c>
      <c r="L427" s="70">
        <v>273</v>
      </c>
      <c r="M427" s="59">
        <f t="shared" si="14"/>
        <v>0</v>
      </c>
      <c r="N427" s="83" t="s">
        <v>1299</v>
      </c>
    </row>
    <row r="428" spans="1:14" x14ac:dyDescent="0.25">
      <c r="A428" s="7"/>
      <c r="B428" s="48" t="s">
        <v>489</v>
      </c>
      <c r="C428" s="48" t="s">
        <v>490</v>
      </c>
      <c r="D428" s="49" t="s">
        <v>90</v>
      </c>
      <c r="E428" s="49" t="s">
        <v>1041</v>
      </c>
      <c r="F428" s="50" t="s">
        <v>1076</v>
      </c>
      <c r="G428" s="49">
        <v>257.55</v>
      </c>
      <c r="H428" s="54">
        <v>15.45</v>
      </c>
      <c r="I428" s="56">
        <v>273</v>
      </c>
      <c r="J428" s="59">
        <f t="shared" si="15"/>
        <v>0</v>
      </c>
      <c r="K428" s="64" t="s">
        <v>1311</v>
      </c>
      <c r="L428" s="70">
        <v>273</v>
      </c>
      <c r="M428" s="59">
        <f t="shared" si="14"/>
        <v>0</v>
      </c>
      <c r="N428" s="83" t="s">
        <v>1299</v>
      </c>
    </row>
    <row r="429" spans="1:14" x14ac:dyDescent="0.25">
      <c r="A429" s="7"/>
      <c r="B429" s="48" t="s">
        <v>479</v>
      </c>
      <c r="C429" s="48" t="s">
        <v>480</v>
      </c>
      <c r="D429" s="49" t="s">
        <v>90</v>
      </c>
      <c r="E429" s="49" t="s">
        <v>1041</v>
      </c>
      <c r="F429" s="50" t="s">
        <v>1076</v>
      </c>
      <c r="G429" s="49">
        <v>257.55</v>
      </c>
      <c r="H429" s="54">
        <v>15.45</v>
      </c>
      <c r="I429" s="56">
        <v>273</v>
      </c>
      <c r="J429" s="59">
        <f t="shared" si="15"/>
        <v>0</v>
      </c>
      <c r="K429" s="64" t="s">
        <v>1311</v>
      </c>
      <c r="L429" s="70">
        <v>273</v>
      </c>
      <c r="M429" s="59">
        <f t="shared" si="14"/>
        <v>0</v>
      </c>
      <c r="N429" s="83" t="s">
        <v>1299</v>
      </c>
    </row>
    <row r="430" spans="1:14" x14ac:dyDescent="0.25">
      <c r="A430" s="7"/>
      <c r="B430" s="48" t="s">
        <v>475</v>
      </c>
      <c r="C430" s="48" t="s">
        <v>476</v>
      </c>
      <c r="D430" s="49" t="s">
        <v>90</v>
      </c>
      <c r="E430" s="49" t="s">
        <v>1041</v>
      </c>
      <c r="F430" s="50" t="s">
        <v>1076</v>
      </c>
      <c r="G430" s="49">
        <v>257.55</v>
      </c>
      <c r="H430" s="54">
        <v>15.45</v>
      </c>
      <c r="I430" s="56">
        <v>273</v>
      </c>
      <c r="J430" s="59">
        <f t="shared" si="15"/>
        <v>0</v>
      </c>
      <c r="K430" s="64" t="s">
        <v>1311</v>
      </c>
      <c r="L430" s="70">
        <v>273</v>
      </c>
      <c r="M430" s="59">
        <f t="shared" si="14"/>
        <v>0</v>
      </c>
      <c r="N430" s="83" t="s">
        <v>1299</v>
      </c>
    </row>
    <row r="431" spans="1:14" x14ac:dyDescent="0.25">
      <c r="A431" s="7"/>
      <c r="B431" s="48" t="s">
        <v>487</v>
      </c>
      <c r="C431" s="48" t="s">
        <v>488</v>
      </c>
      <c r="D431" s="49" t="s">
        <v>90</v>
      </c>
      <c r="E431" s="49" t="s">
        <v>1041</v>
      </c>
      <c r="F431" s="50" t="s">
        <v>1076</v>
      </c>
      <c r="G431" s="49">
        <v>257.55</v>
      </c>
      <c r="H431" s="54">
        <v>15.45</v>
      </c>
      <c r="I431" s="56">
        <v>273</v>
      </c>
      <c r="J431" s="59">
        <f t="shared" si="15"/>
        <v>0</v>
      </c>
      <c r="K431" s="64" t="s">
        <v>1311</v>
      </c>
      <c r="L431" s="70">
        <v>273</v>
      </c>
      <c r="M431" s="59">
        <f t="shared" si="14"/>
        <v>0</v>
      </c>
      <c r="N431" s="83" t="s">
        <v>1299</v>
      </c>
    </row>
    <row r="432" spans="1:14" x14ac:dyDescent="0.25">
      <c r="A432" s="7"/>
      <c r="B432" s="48" t="s">
        <v>470</v>
      </c>
      <c r="C432" s="48" t="s">
        <v>1077</v>
      </c>
      <c r="D432" s="49" t="s">
        <v>90</v>
      </c>
      <c r="E432" s="49" t="s">
        <v>1041</v>
      </c>
      <c r="F432" s="50" t="s">
        <v>1076</v>
      </c>
      <c r="G432" s="49">
        <v>257.55</v>
      </c>
      <c r="H432" s="54">
        <v>15.45</v>
      </c>
      <c r="I432" s="56">
        <v>273</v>
      </c>
      <c r="J432" s="59">
        <f t="shared" si="15"/>
        <v>0</v>
      </c>
      <c r="K432" s="64" t="s">
        <v>1311</v>
      </c>
      <c r="L432" s="70">
        <v>273</v>
      </c>
      <c r="M432" s="59">
        <f t="shared" si="14"/>
        <v>0</v>
      </c>
      <c r="N432" s="83" t="s">
        <v>1299</v>
      </c>
    </row>
    <row r="433" spans="1:14" x14ac:dyDescent="0.25">
      <c r="A433" s="7"/>
      <c r="B433" s="48" t="s">
        <v>499</v>
      </c>
      <c r="C433" s="48" t="s">
        <v>500</v>
      </c>
      <c r="D433" s="49" t="s">
        <v>90</v>
      </c>
      <c r="E433" s="49" t="s">
        <v>1041</v>
      </c>
      <c r="F433" s="50" t="s">
        <v>1076</v>
      </c>
      <c r="G433" s="49">
        <v>205.66</v>
      </c>
      <c r="H433" s="54">
        <v>12.34</v>
      </c>
      <c r="I433" s="56">
        <v>218</v>
      </c>
      <c r="J433" s="59">
        <f t="shared" si="15"/>
        <v>0</v>
      </c>
      <c r="K433" s="64" t="s">
        <v>1311</v>
      </c>
      <c r="L433" s="70">
        <v>218</v>
      </c>
      <c r="M433" s="59">
        <f t="shared" si="14"/>
        <v>0</v>
      </c>
      <c r="N433" s="83" t="s">
        <v>1299</v>
      </c>
    </row>
    <row r="434" spans="1:14" x14ac:dyDescent="0.25">
      <c r="A434" s="7"/>
      <c r="B434" s="49" t="s">
        <v>507</v>
      </c>
      <c r="C434" s="48" t="s">
        <v>508</v>
      </c>
      <c r="D434" s="49" t="s">
        <v>90</v>
      </c>
      <c r="E434" s="49" t="s">
        <v>1041</v>
      </c>
      <c r="F434" s="50" t="s">
        <v>1076</v>
      </c>
      <c r="G434" s="49">
        <v>2716.98</v>
      </c>
      <c r="H434" s="54">
        <v>163.02000000000001</v>
      </c>
      <c r="I434" s="56">
        <v>2880</v>
      </c>
      <c r="J434" s="59">
        <f t="shared" si="15"/>
        <v>0</v>
      </c>
      <c r="K434" s="64" t="s">
        <v>1311</v>
      </c>
      <c r="L434" s="70">
        <v>2880</v>
      </c>
      <c r="M434" s="59">
        <f t="shared" si="14"/>
        <v>0</v>
      </c>
      <c r="N434" s="83" t="s">
        <v>1299</v>
      </c>
    </row>
    <row r="435" spans="1:14" ht="24" x14ac:dyDescent="0.25">
      <c r="A435" s="7"/>
      <c r="B435" s="49" t="s">
        <v>505</v>
      </c>
      <c r="C435" s="48" t="s">
        <v>506</v>
      </c>
      <c r="D435" s="49" t="s">
        <v>90</v>
      </c>
      <c r="E435" s="49" t="s">
        <v>1041</v>
      </c>
      <c r="F435" s="50" t="s">
        <v>1076</v>
      </c>
      <c r="G435" s="49">
        <v>382.08</v>
      </c>
      <c r="H435" s="54">
        <v>22.92</v>
      </c>
      <c r="I435" s="56">
        <v>405</v>
      </c>
      <c r="J435" s="59">
        <f t="shared" si="15"/>
        <v>0</v>
      </c>
      <c r="K435" s="64" t="s">
        <v>1311</v>
      </c>
      <c r="L435" s="70">
        <v>405</v>
      </c>
      <c r="M435" s="59">
        <f t="shared" si="14"/>
        <v>0</v>
      </c>
      <c r="N435" s="83" t="s">
        <v>1299</v>
      </c>
    </row>
    <row r="436" spans="1:14" x14ac:dyDescent="0.25">
      <c r="A436" s="7"/>
      <c r="B436" s="49" t="s">
        <v>481</v>
      </c>
      <c r="C436" s="48" t="s">
        <v>482</v>
      </c>
      <c r="D436" s="49" t="s">
        <v>90</v>
      </c>
      <c r="E436" s="49" t="s">
        <v>1041</v>
      </c>
      <c r="F436" s="50" t="s">
        <v>1076</v>
      </c>
      <c r="G436" s="49">
        <v>257.55</v>
      </c>
      <c r="H436" s="54">
        <v>15.45</v>
      </c>
      <c r="I436" s="56">
        <v>273</v>
      </c>
      <c r="J436" s="59">
        <f t="shared" si="15"/>
        <v>0</v>
      </c>
      <c r="K436" s="64" t="s">
        <v>1311</v>
      </c>
      <c r="L436" s="70">
        <v>273</v>
      </c>
      <c r="M436" s="59">
        <f t="shared" si="14"/>
        <v>0</v>
      </c>
      <c r="N436" s="83" t="s">
        <v>1299</v>
      </c>
    </row>
    <row r="437" spans="1:14" x14ac:dyDescent="0.25">
      <c r="A437" s="7"/>
      <c r="B437" s="48" t="s">
        <v>529</v>
      </c>
      <c r="C437" s="48" t="s">
        <v>530</v>
      </c>
      <c r="D437" s="49" t="s">
        <v>90</v>
      </c>
      <c r="E437" s="49" t="s">
        <v>1041</v>
      </c>
      <c r="F437" s="50" t="s">
        <v>1078</v>
      </c>
      <c r="G437" s="49">
        <v>3176.42</v>
      </c>
      <c r="H437" s="54">
        <v>190.58</v>
      </c>
      <c r="I437" s="56">
        <v>3367</v>
      </c>
      <c r="J437" s="59">
        <f t="shared" si="15"/>
        <v>0</v>
      </c>
      <c r="K437" s="64" t="s">
        <v>1311</v>
      </c>
      <c r="L437" s="70">
        <v>3367</v>
      </c>
      <c r="M437" s="59">
        <f t="shared" si="14"/>
        <v>0</v>
      </c>
      <c r="N437" s="83" t="s">
        <v>1299</v>
      </c>
    </row>
    <row r="438" spans="1:14" x14ac:dyDescent="0.25">
      <c r="A438" s="7"/>
      <c r="B438" s="48" t="s">
        <v>467</v>
      </c>
      <c r="C438" s="48" t="s">
        <v>468</v>
      </c>
      <c r="D438" s="49" t="s">
        <v>90</v>
      </c>
      <c r="E438" s="49" t="s">
        <v>1041</v>
      </c>
      <c r="F438" s="50" t="s">
        <v>1078</v>
      </c>
      <c r="G438" s="49">
        <v>613.21</v>
      </c>
      <c r="H438" s="54">
        <v>36.79</v>
      </c>
      <c r="I438" s="56">
        <v>650</v>
      </c>
      <c r="J438" s="59">
        <f t="shared" si="15"/>
        <v>0</v>
      </c>
      <c r="K438" s="64" t="s">
        <v>1311</v>
      </c>
      <c r="L438" s="70">
        <v>650</v>
      </c>
      <c r="M438" s="59">
        <f t="shared" si="14"/>
        <v>0</v>
      </c>
      <c r="N438" s="83" t="s">
        <v>1299</v>
      </c>
    </row>
    <row r="439" spans="1:14" x14ac:dyDescent="0.25">
      <c r="A439" s="7"/>
      <c r="B439" s="51" t="s">
        <v>493</v>
      </c>
      <c r="C439" s="51" t="s">
        <v>494</v>
      </c>
      <c r="D439" s="49" t="s">
        <v>90</v>
      </c>
      <c r="E439" s="49" t="s">
        <v>1041</v>
      </c>
      <c r="F439" s="50" t="s">
        <v>1079</v>
      </c>
      <c r="G439" s="49">
        <v>10283.02</v>
      </c>
      <c r="H439" s="54">
        <v>616.98</v>
      </c>
      <c r="I439" s="64">
        <v>10900</v>
      </c>
      <c r="J439" s="59">
        <f t="shared" si="15"/>
        <v>0</v>
      </c>
      <c r="K439" s="64" t="s">
        <v>1311</v>
      </c>
      <c r="L439" s="70">
        <v>10900</v>
      </c>
      <c r="M439" s="59">
        <f t="shared" si="14"/>
        <v>0</v>
      </c>
      <c r="N439" s="83" t="s">
        <v>1299</v>
      </c>
    </row>
    <row r="440" spans="1:14" ht="24" x14ac:dyDescent="0.25">
      <c r="A440" s="7"/>
      <c r="B440" s="51" t="s">
        <v>483</v>
      </c>
      <c r="C440" s="51" t="s">
        <v>484</v>
      </c>
      <c r="D440" s="49" t="s">
        <v>90</v>
      </c>
      <c r="E440" s="49" t="s">
        <v>1041</v>
      </c>
      <c r="F440" s="50" t="s">
        <v>1079</v>
      </c>
      <c r="G440" s="49">
        <v>7313.21</v>
      </c>
      <c r="H440" s="54">
        <v>438.79</v>
      </c>
      <c r="I440" s="64">
        <v>7752</v>
      </c>
      <c r="J440" s="59">
        <f t="shared" si="15"/>
        <v>0</v>
      </c>
      <c r="K440" s="64" t="s">
        <v>1311</v>
      </c>
      <c r="L440" s="70">
        <v>7752</v>
      </c>
      <c r="M440" s="59">
        <f t="shared" si="14"/>
        <v>0</v>
      </c>
      <c r="N440" s="83" t="s">
        <v>1299</v>
      </c>
    </row>
    <row r="441" spans="1:14" x14ac:dyDescent="0.25">
      <c r="A441" s="7"/>
      <c r="B441" s="48" t="s">
        <v>690</v>
      </c>
      <c r="C441" s="48" t="s">
        <v>691</v>
      </c>
      <c r="D441" s="49" t="s">
        <v>90</v>
      </c>
      <c r="E441" s="49" t="s">
        <v>1041</v>
      </c>
      <c r="F441" s="50" t="s">
        <v>1079</v>
      </c>
      <c r="G441" s="49">
        <v>5258.49</v>
      </c>
      <c r="H441" s="54">
        <v>315.51</v>
      </c>
      <c r="I441" s="64">
        <v>5574</v>
      </c>
      <c r="J441" s="59">
        <f t="shared" si="15"/>
        <v>0</v>
      </c>
      <c r="K441" s="64" t="s">
        <v>1311</v>
      </c>
      <c r="L441" s="70">
        <v>5574</v>
      </c>
      <c r="M441" s="59">
        <f t="shared" si="14"/>
        <v>0</v>
      </c>
      <c r="N441" s="83" t="s">
        <v>1299</v>
      </c>
    </row>
    <row r="442" spans="1:14" x14ac:dyDescent="0.25">
      <c r="A442" s="7"/>
      <c r="B442" s="48" t="s">
        <v>694</v>
      </c>
      <c r="C442" s="48" t="s">
        <v>695</v>
      </c>
      <c r="D442" s="49" t="s">
        <v>90</v>
      </c>
      <c r="E442" s="49" t="s">
        <v>1041</v>
      </c>
      <c r="F442" s="50" t="s">
        <v>1079</v>
      </c>
      <c r="G442" s="49">
        <v>3829.25</v>
      </c>
      <c r="H442" s="54">
        <v>229.75</v>
      </c>
      <c r="I442" s="64">
        <v>4059</v>
      </c>
      <c r="J442" s="59">
        <f t="shared" si="15"/>
        <v>0</v>
      </c>
      <c r="K442" s="64" t="s">
        <v>1311</v>
      </c>
      <c r="L442" s="70">
        <v>4059</v>
      </c>
      <c r="M442" s="59">
        <f t="shared" si="14"/>
        <v>0</v>
      </c>
      <c r="N442" s="83" t="s">
        <v>1299</v>
      </c>
    </row>
    <row r="443" spans="1:14" x14ac:dyDescent="0.25">
      <c r="A443" s="7"/>
      <c r="B443" s="48" t="s">
        <v>692</v>
      </c>
      <c r="C443" s="48" t="s">
        <v>693</v>
      </c>
      <c r="D443" s="49" t="s">
        <v>90</v>
      </c>
      <c r="E443" s="49" t="s">
        <v>1041</v>
      </c>
      <c r="F443" s="50" t="s">
        <v>1079</v>
      </c>
      <c r="G443" s="49">
        <v>2547.17</v>
      </c>
      <c r="H443" s="54">
        <v>152.83000000000001</v>
      </c>
      <c r="I443" s="64">
        <v>2700</v>
      </c>
      <c r="J443" s="59">
        <f t="shared" si="15"/>
        <v>0</v>
      </c>
      <c r="K443" s="64" t="s">
        <v>1311</v>
      </c>
      <c r="L443" s="70">
        <v>2700</v>
      </c>
      <c r="M443" s="59">
        <f t="shared" si="14"/>
        <v>0</v>
      </c>
      <c r="N443" s="83" t="s">
        <v>1299</v>
      </c>
    </row>
    <row r="444" spans="1:14" x14ac:dyDescent="0.25">
      <c r="A444" s="7"/>
      <c r="B444" s="48" t="s">
        <v>661</v>
      </c>
      <c r="C444" s="48" t="s">
        <v>662</v>
      </c>
      <c r="D444" s="49" t="s">
        <v>90</v>
      </c>
      <c r="E444" s="49" t="s">
        <v>1041</v>
      </c>
      <c r="F444" s="50" t="s">
        <v>1079</v>
      </c>
      <c r="G444" s="49">
        <v>4248.1099999999997</v>
      </c>
      <c r="H444" s="54">
        <v>254.89</v>
      </c>
      <c r="I444" s="64">
        <v>4503</v>
      </c>
      <c r="J444" s="59">
        <f t="shared" si="15"/>
        <v>0</v>
      </c>
      <c r="K444" s="64" t="s">
        <v>1311</v>
      </c>
      <c r="L444" s="70">
        <v>4503</v>
      </c>
      <c r="M444" s="59">
        <f t="shared" si="14"/>
        <v>0</v>
      </c>
      <c r="N444" s="83" t="s">
        <v>1299</v>
      </c>
    </row>
    <row r="445" spans="1:14" x14ac:dyDescent="0.25">
      <c r="A445" s="7"/>
      <c r="B445" s="48" t="s">
        <v>664</v>
      </c>
      <c r="C445" s="48" t="s">
        <v>1080</v>
      </c>
      <c r="D445" s="49" t="s">
        <v>90</v>
      </c>
      <c r="E445" s="49" t="s">
        <v>1041</v>
      </c>
      <c r="F445" s="50" t="s">
        <v>1079</v>
      </c>
      <c r="G445" s="49">
        <v>693.4</v>
      </c>
      <c r="H445" s="54">
        <v>41.6</v>
      </c>
      <c r="I445" s="64">
        <v>735</v>
      </c>
      <c r="J445" s="59">
        <f t="shared" si="15"/>
        <v>0</v>
      </c>
      <c r="K445" s="64" t="s">
        <v>1311</v>
      </c>
      <c r="L445" s="70">
        <v>735</v>
      </c>
      <c r="M445" s="59">
        <f t="shared" si="14"/>
        <v>0</v>
      </c>
      <c r="N445" s="83" t="s">
        <v>1299</v>
      </c>
    </row>
    <row r="446" spans="1:14" x14ac:dyDescent="0.25">
      <c r="A446" s="7"/>
      <c r="B446" s="48" t="s">
        <v>353</v>
      </c>
      <c r="C446" s="48" t="s">
        <v>354</v>
      </c>
      <c r="D446" s="49" t="s">
        <v>90</v>
      </c>
      <c r="E446" s="49" t="s">
        <v>1041</v>
      </c>
      <c r="F446" s="50" t="s">
        <v>1079</v>
      </c>
      <c r="G446" s="49">
        <v>445.28</v>
      </c>
      <c r="H446" s="54">
        <v>26.72</v>
      </c>
      <c r="I446" s="64">
        <v>472</v>
      </c>
      <c r="J446" s="59">
        <f t="shared" si="15"/>
        <v>0</v>
      </c>
      <c r="K446" s="64" t="s">
        <v>1311</v>
      </c>
      <c r="L446" s="70">
        <v>472</v>
      </c>
      <c r="M446" s="59">
        <f t="shared" si="14"/>
        <v>0</v>
      </c>
      <c r="N446" s="83" t="s">
        <v>1299</v>
      </c>
    </row>
    <row r="447" spans="1:14" x14ac:dyDescent="0.25">
      <c r="A447" s="7"/>
      <c r="B447" s="48" t="s">
        <v>347</v>
      </c>
      <c r="C447" s="48" t="s">
        <v>348</v>
      </c>
      <c r="D447" s="49" t="s">
        <v>90</v>
      </c>
      <c r="E447" s="49" t="s">
        <v>1041</v>
      </c>
      <c r="F447" s="50" t="s">
        <v>1079</v>
      </c>
      <c r="G447" s="49">
        <v>445.28</v>
      </c>
      <c r="H447" s="54">
        <v>26.72</v>
      </c>
      <c r="I447" s="64">
        <v>472</v>
      </c>
      <c r="J447" s="59">
        <f t="shared" si="15"/>
        <v>0</v>
      </c>
      <c r="K447" s="64" t="s">
        <v>1311</v>
      </c>
      <c r="L447" s="70">
        <v>472</v>
      </c>
      <c r="M447" s="59">
        <f t="shared" si="14"/>
        <v>0</v>
      </c>
      <c r="N447" s="83" t="s">
        <v>1299</v>
      </c>
    </row>
    <row r="448" spans="1:14" x14ac:dyDescent="0.25">
      <c r="A448" s="7"/>
      <c r="B448" s="48" t="s">
        <v>345</v>
      </c>
      <c r="C448" s="48" t="s">
        <v>346</v>
      </c>
      <c r="D448" s="49" t="s">
        <v>90</v>
      </c>
      <c r="E448" s="49" t="s">
        <v>1041</v>
      </c>
      <c r="F448" s="50" t="s">
        <v>1079</v>
      </c>
      <c r="G448" s="49">
        <v>445.28</v>
      </c>
      <c r="H448" s="54">
        <v>26.72</v>
      </c>
      <c r="I448" s="64">
        <v>472</v>
      </c>
      <c r="J448" s="59">
        <f t="shared" si="15"/>
        <v>0</v>
      </c>
      <c r="K448" s="64" t="s">
        <v>1311</v>
      </c>
      <c r="L448" s="70">
        <v>472</v>
      </c>
      <c r="M448" s="59">
        <f t="shared" si="14"/>
        <v>0</v>
      </c>
      <c r="N448" s="83" t="s">
        <v>1299</v>
      </c>
    </row>
    <row r="449" spans="1:14" x14ac:dyDescent="0.25">
      <c r="A449" s="7"/>
      <c r="B449" s="48" t="s">
        <v>341</v>
      </c>
      <c r="C449" s="48" t="s">
        <v>342</v>
      </c>
      <c r="D449" s="49" t="s">
        <v>90</v>
      </c>
      <c r="E449" s="49" t="s">
        <v>1041</v>
      </c>
      <c r="F449" s="50" t="s">
        <v>1079</v>
      </c>
      <c r="G449" s="49">
        <v>445.28</v>
      </c>
      <c r="H449" s="54">
        <v>26.72</v>
      </c>
      <c r="I449" s="64">
        <v>472</v>
      </c>
      <c r="J449" s="59">
        <f t="shared" si="15"/>
        <v>0</v>
      </c>
      <c r="K449" s="64" t="s">
        <v>1311</v>
      </c>
      <c r="L449" s="70">
        <v>472</v>
      </c>
      <c r="M449" s="59">
        <f t="shared" si="14"/>
        <v>0</v>
      </c>
      <c r="N449" s="83" t="s">
        <v>1299</v>
      </c>
    </row>
    <row r="450" spans="1:14" x14ac:dyDescent="0.25">
      <c r="A450" s="7"/>
      <c r="B450" s="48" t="s">
        <v>339</v>
      </c>
      <c r="C450" s="48" t="s">
        <v>1081</v>
      </c>
      <c r="D450" s="49" t="s">
        <v>90</v>
      </c>
      <c r="E450" s="49" t="s">
        <v>1041</v>
      </c>
      <c r="F450" s="50" t="s">
        <v>1079</v>
      </c>
      <c r="G450" s="49">
        <v>445.28</v>
      </c>
      <c r="H450" s="54">
        <v>26.72</v>
      </c>
      <c r="I450" s="64">
        <v>472</v>
      </c>
      <c r="J450" s="59">
        <f t="shared" si="15"/>
        <v>0</v>
      </c>
      <c r="K450" s="64" t="s">
        <v>1311</v>
      </c>
      <c r="L450" s="70">
        <v>472</v>
      </c>
      <c r="M450" s="59">
        <f t="shared" si="14"/>
        <v>0</v>
      </c>
      <c r="N450" s="83" t="s">
        <v>1299</v>
      </c>
    </row>
    <row r="451" spans="1:14" x14ac:dyDescent="0.25">
      <c r="A451" s="7"/>
      <c r="B451" s="48" t="s">
        <v>408</v>
      </c>
      <c r="C451" s="48" t="s">
        <v>409</v>
      </c>
      <c r="D451" s="49" t="s">
        <v>90</v>
      </c>
      <c r="E451" s="49" t="s">
        <v>1041</v>
      </c>
      <c r="F451" s="50" t="s">
        <v>1079</v>
      </c>
      <c r="G451" s="49">
        <v>445.28</v>
      </c>
      <c r="H451" s="54">
        <v>26.72</v>
      </c>
      <c r="I451" s="64">
        <v>472</v>
      </c>
      <c r="J451" s="59">
        <f t="shared" si="15"/>
        <v>0</v>
      </c>
      <c r="K451" s="64" t="s">
        <v>1311</v>
      </c>
      <c r="L451" s="70">
        <v>472</v>
      </c>
      <c r="M451" s="59">
        <f t="shared" si="14"/>
        <v>0</v>
      </c>
      <c r="N451" s="83" t="s">
        <v>1299</v>
      </c>
    </row>
    <row r="452" spans="1:14" x14ac:dyDescent="0.25">
      <c r="A452" s="7"/>
      <c r="B452" s="48" t="s">
        <v>327</v>
      </c>
      <c r="C452" s="48" t="s">
        <v>328</v>
      </c>
      <c r="D452" s="49" t="s">
        <v>90</v>
      </c>
      <c r="E452" s="49" t="s">
        <v>1041</v>
      </c>
      <c r="F452" s="50" t="s">
        <v>1079</v>
      </c>
      <c r="G452" s="49">
        <v>445.28</v>
      </c>
      <c r="H452" s="54">
        <v>26.72</v>
      </c>
      <c r="I452" s="64">
        <v>472</v>
      </c>
      <c r="J452" s="59">
        <f t="shared" si="15"/>
        <v>0</v>
      </c>
      <c r="K452" s="64" t="s">
        <v>1311</v>
      </c>
      <c r="L452" s="70">
        <v>472</v>
      </c>
      <c r="M452" s="59">
        <f t="shared" si="14"/>
        <v>0</v>
      </c>
      <c r="N452" s="83" t="s">
        <v>1299</v>
      </c>
    </row>
    <row r="453" spans="1:14" x14ac:dyDescent="0.25">
      <c r="A453" s="7"/>
      <c r="B453" s="48" t="s">
        <v>325</v>
      </c>
      <c r="C453" s="48" t="s">
        <v>326</v>
      </c>
      <c r="D453" s="49" t="s">
        <v>90</v>
      </c>
      <c r="E453" s="49" t="s">
        <v>1041</v>
      </c>
      <c r="F453" s="50" t="s">
        <v>1079</v>
      </c>
      <c r="G453" s="49">
        <v>445.28</v>
      </c>
      <c r="H453" s="54">
        <v>26.72</v>
      </c>
      <c r="I453" s="64">
        <v>472</v>
      </c>
      <c r="J453" s="59">
        <f t="shared" si="15"/>
        <v>0</v>
      </c>
      <c r="K453" s="64" t="s">
        <v>1311</v>
      </c>
      <c r="L453" s="70">
        <v>472</v>
      </c>
      <c r="M453" s="59">
        <f t="shared" si="14"/>
        <v>0</v>
      </c>
      <c r="N453" s="83" t="s">
        <v>1299</v>
      </c>
    </row>
    <row r="454" spans="1:14" x14ac:dyDescent="0.25">
      <c r="A454" s="7"/>
      <c r="B454" s="48" t="s">
        <v>321</v>
      </c>
      <c r="C454" s="48" t="s">
        <v>322</v>
      </c>
      <c r="D454" s="49" t="s">
        <v>90</v>
      </c>
      <c r="E454" s="49" t="s">
        <v>1041</v>
      </c>
      <c r="F454" s="50" t="s">
        <v>1079</v>
      </c>
      <c r="G454" s="49">
        <v>445.28</v>
      </c>
      <c r="H454" s="54">
        <v>26.72</v>
      </c>
      <c r="I454" s="64">
        <v>472</v>
      </c>
      <c r="J454" s="59">
        <f t="shared" si="15"/>
        <v>0</v>
      </c>
      <c r="K454" s="64" t="s">
        <v>1311</v>
      </c>
      <c r="L454" s="70">
        <v>472</v>
      </c>
      <c r="M454" s="59">
        <f t="shared" si="14"/>
        <v>0</v>
      </c>
      <c r="N454" s="83" t="s">
        <v>1299</v>
      </c>
    </row>
    <row r="455" spans="1:14" x14ac:dyDescent="0.25">
      <c r="A455" s="7"/>
      <c r="B455" s="48" t="s">
        <v>319</v>
      </c>
      <c r="C455" s="48" t="s">
        <v>320</v>
      </c>
      <c r="D455" s="49" t="s">
        <v>90</v>
      </c>
      <c r="E455" s="49" t="s">
        <v>1041</v>
      </c>
      <c r="F455" s="50" t="s">
        <v>1079</v>
      </c>
      <c r="G455" s="49">
        <v>257.55</v>
      </c>
      <c r="H455" s="54">
        <v>15.45</v>
      </c>
      <c r="I455" s="64">
        <v>273</v>
      </c>
      <c r="J455" s="59">
        <f t="shared" si="15"/>
        <v>0</v>
      </c>
      <c r="K455" s="64" t="s">
        <v>1311</v>
      </c>
      <c r="L455" s="70">
        <v>273</v>
      </c>
      <c r="M455" s="59">
        <f t="shared" si="14"/>
        <v>0</v>
      </c>
      <c r="N455" s="83" t="s">
        <v>1299</v>
      </c>
    </row>
    <row r="456" spans="1:14" x14ac:dyDescent="0.25">
      <c r="A456" s="7"/>
      <c r="B456" s="48" t="s">
        <v>333</v>
      </c>
      <c r="C456" s="48" t="s">
        <v>334</v>
      </c>
      <c r="D456" s="49" t="s">
        <v>90</v>
      </c>
      <c r="E456" s="49" t="s">
        <v>1041</v>
      </c>
      <c r="F456" s="50" t="s">
        <v>1079</v>
      </c>
      <c r="G456" s="49">
        <v>445.28</v>
      </c>
      <c r="H456" s="54">
        <v>26.72</v>
      </c>
      <c r="I456" s="64">
        <v>472</v>
      </c>
      <c r="J456" s="59">
        <f t="shared" si="15"/>
        <v>0</v>
      </c>
      <c r="K456" s="64" t="s">
        <v>1311</v>
      </c>
      <c r="L456" s="70">
        <v>472</v>
      </c>
      <c r="M456" s="59">
        <f t="shared" si="14"/>
        <v>0</v>
      </c>
      <c r="N456" s="83" t="s">
        <v>1299</v>
      </c>
    </row>
    <row r="457" spans="1:14" x14ac:dyDescent="0.25">
      <c r="A457" s="7"/>
      <c r="B457" s="48" t="s">
        <v>331</v>
      </c>
      <c r="C457" s="48" t="s">
        <v>332</v>
      </c>
      <c r="D457" s="49" t="s">
        <v>90</v>
      </c>
      <c r="E457" s="49" t="s">
        <v>1041</v>
      </c>
      <c r="F457" s="50" t="s">
        <v>1079</v>
      </c>
      <c r="G457" s="49">
        <v>445.28</v>
      </c>
      <c r="H457" s="54">
        <v>26.72</v>
      </c>
      <c r="I457" s="64">
        <v>472</v>
      </c>
      <c r="J457" s="59">
        <f t="shared" si="15"/>
        <v>0</v>
      </c>
      <c r="K457" s="64" t="s">
        <v>1311</v>
      </c>
      <c r="L457" s="70">
        <v>472</v>
      </c>
      <c r="M457" s="59">
        <f t="shared" ref="M457:M520" si="16">SUM(I457-L457)</f>
        <v>0</v>
      </c>
      <c r="N457" s="83" t="s">
        <v>1299</v>
      </c>
    </row>
    <row r="458" spans="1:14" x14ac:dyDescent="0.25">
      <c r="A458" s="7"/>
      <c r="B458" s="48" t="s">
        <v>329</v>
      </c>
      <c r="C458" s="48" t="s">
        <v>330</v>
      </c>
      <c r="D458" s="49" t="s">
        <v>90</v>
      </c>
      <c r="E458" s="49" t="s">
        <v>1041</v>
      </c>
      <c r="F458" s="50" t="s">
        <v>1079</v>
      </c>
      <c r="G458" s="49">
        <v>445.28</v>
      </c>
      <c r="H458" s="54">
        <v>26.72</v>
      </c>
      <c r="I458" s="64">
        <v>472</v>
      </c>
      <c r="J458" s="59">
        <f t="shared" si="15"/>
        <v>0</v>
      </c>
      <c r="K458" s="64" t="s">
        <v>1311</v>
      </c>
      <c r="L458" s="70">
        <v>472</v>
      </c>
      <c r="M458" s="59">
        <f t="shared" si="16"/>
        <v>0</v>
      </c>
      <c r="N458" s="83" t="s">
        <v>1299</v>
      </c>
    </row>
    <row r="459" spans="1:14" x14ac:dyDescent="0.25">
      <c r="A459" s="7"/>
      <c r="B459" s="48" t="s">
        <v>323</v>
      </c>
      <c r="C459" s="48" t="s">
        <v>324</v>
      </c>
      <c r="D459" s="49" t="s">
        <v>90</v>
      </c>
      <c r="E459" s="49" t="s">
        <v>1041</v>
      </c>
      <c r="F459" s="50" t="s">
        <v>1079</v>
      </c>
      <c r="G459" s="49">
        <v>445.28</v>
      </c>
      <c r="H459" s="54">
        <v>26.72</v>
      </c>
      <c r="I459" s="64">
        <v>472</v>
      </c>
      <c r="J459" s="59">
        <f t="shared" si="15"/>
        <v>0</v>
      </c>
      <c r="K459" s="64" t="s">
        <v>1311</v>
      </c>
      <c r="L459" s="70">
        <v>472</v>
      </c>
      <c r="M459" s="59">
        <f t="shared" si="16"/>
        <v>0</v>
      </c>
      <c r="N459" s="83" t="s">
        <v>1299</v>
      </c>
    </row>
    <row r="460" spans="1:14" x14ac:dyDescent="0.25">
      <c r="A460" s="7"/>
      <c r="B460" s="48" t="s">
        <v>317</v>
      </c>
      <c r="C460" s="48" t="s">
        <v>318</v>
      </c>
      <c r="D460" s="49" t="s">
        <v>90</v>
      </c>
      <c r="E460" s="49" t="s">
        <v>1041</v>
      </c>
      <c r="F460" s="50" t="s">
        <v>1079</v>
      </c>
      <c r="G460" s="49">
        <v>445.28</v>
      </c>
      <c r="H460" s="54">
        <v>26.72</v>
      </c>
      <c r="I460" s="64">
        <v>472</v>
      </c>
      <c r="J460" s="59">
        <f t="shared" si="15"/>
        <v>0</v>
      </c>
      <c r="K460" s="64" t="s">
        <v>1311</v>
      </c>
      <c r="L460" s="70">
        <v>472</v>
      </c>
      <c r="M460" s="59">
        <f t="shared" si="16"/>
        <v>0</v>
      </c>
      <c r="N460" s="83" t="s">
        <v>1299</v>
      </c>
    </row>
    <row r="461" spans="1:14" x14ac:dyDescent="0.25">
      <c r="A461" s="7"/>
      <c r="B461" s="48" t="s">
        <v>315</v>
      </c>
      <c r="C461" s="48" t="s">
        <v>316</v>
      </c>
      <c r="D461" s="49" t="s">
        <v>90</v>
      </c>
      <c r="E461" s="49" t="s">
        <v>1041</v>
      </c>
      <c r="F461" s="50" t="s">
        <v>1079</v>
      </c>
      <c r="G461" s="49">
        <v>257.55</v>
      </c>
      <c r="H461" s="54">
        <v>15.45</v>
      </c>
      <c r="I461" s="64">
        <v>273</v>
      </c>
      <c r="J461" s="59">
        <f t="shared" si="15"/>
        <v>0</v>
      </c>
      <c r="K461" s="64" t="s">
        <v>1311</v>
      </c>
      <c r="L461" s="70">
        <v>273</v>
      </c>
      <c r="M461" s="59">
        <f t="shared" si="16"/>
        <v>0</v>
      </c>
      <c r="N461" s="83" t="s">
        <v>1299</v>
      </c>
    </row>
    <row r="462" spans="1:14" x14ac:dyDescent="0.25">
      <c r="A462" s="7"/>
      <c r="B462" s="48" t="s">
        <v>310</v>
      </c>
      <c r="C462" s="48" t="s">
        <v>311</v>
      </c>
      <c r="D462" s="49" t="s">
        <v>90</v>
      </c>
      <c r="E462" s="49" t="s">
        <v>1041</v>
      </c>
      <c r="F462" s="50" t="s">
        <v>1079</v>
      </c>
      <c r="G462" s="49">
        <v>693.4</v>
      </c>
      <c r="H462" s="54">
        <v>41.6</v>
      </c>
      <c r="I462" s="64">
        <v>735</v>
      </c>
      <c r="J462" s="59">
        <f t="shared" si="15"/>
        <v>0</v>
      </c>
      <c r="K462" s="64" t="s">
        <v>1311</v>
      </c>
      <c r="L462" s="70">
        <v>735</v>
      </c>
      <c r="M462" s="59">
        <f t="shared" si="16"/>
        <v>0</v>
      </c>
      <c r="N462" s="83" t="s">
        <v>1299</v>
      </c>
    </row>
    <row r="463" spans="1:14" x14ac:dyDescent="0.25">
      <c r="A463" s="7"/>
      <c r="B463" s="48" t="s">
        <v>428</v>
      </c>
      <c r="C463" s="48" t="s">
        <v>429</v>
      </c>
      <c r="D463" s="49" t="s">
        <v>90</v>
      </c>
      <c r="E463" s="49" t="s">
        <v>1041</v>
      </c>
      <c r="F463" s="50" t="s">
        <v>1079</v>
      </c>
      <c r="G463" s="49">
        <v>445.28</v>
      </c>
      <c r="H463" s="54">
        <v>26.72</v>
      </c>
      <c r="I463" s="64">
        <v>472</v>
      </c>
      <c r="J463" s="59">
        <f t="shared" si="15"/>
        <v>0</v>
      </c>
      <c r="K463" s="64" t="s">
        <v>1311</v>
      </c>
      <c r="L463" s="70">
        <v>472</v>
      </c>
      <c r="M463" s="59">
        <f t="shared" si="16"/>
        <v>0</v>
      </c>
      <c r="N463" s="83" t="s">
        <v>1299</v>
      </c>
    </row>
    <row r="464" spans="1:14" x14ac:dyDescent="0.25">
      <c r="A464" s="7"/>
      <c r="B464" s="48" t="s">
        <v>424</v>
      </c>
      <c r="C464" s="48" t="s">
        <v>425</v>
      </c>
      <c r="D464" s="49" t="s">
        <v>90</v>
      </c>
      <c r="E464" s="49" t="s">
        <v>1041</v>
      </c>
      <c r="F464" s="50" t="s">
        <v>1079</v>
      </c>
      <c r="G464" s="49">
        <v>257.55</v>
      </c>
      <c r="H464" s="54">
        <v>15.45</v>
      </c>
      <c r="I464" s="64">
        <v>273</v>
      </c>
      <c r="J464" s="59">
        <f t="shared" si="15"/>
        <v>0</v>
      </c>
      <c r="K464" s="64" t="s">
        <v>1311</v>
      </c>
      <c r="L464" s="70">
        <v>273</v>
      </c>
      <c r="M464" s="59">
        <f t="shared" si="16"/>
        <v>0</v>
      </c>
      <c r="N464" s="83" t="s">
        <v>1299</v>
      </c>
    </row>
    <row r="465" spans="1:14" x14ac:dyDescent="0.25">
      <c r="A465" s="7"/>
      <c r="B465" s="48" t="s">
        <v>422</v>
      </c>
      <c r="C465" s="48" t="s">
        <v>423</v>
      </c>
      <c r="D465" s="49" t="s">
        <v>90</v>
      </c>
      <c r="E465" s="49" t="s">
        <v>1041</v>
      </c>
      <c r="F465" s="50" t="s">
        <v>1079</v>
      </c>
      <c r="G465" s="49">
        <v>445.28</v>
      </c>
      <c r="H465" s="54">
        <v>26.72</v>
      </c>
      <c r="I465" s="64">
        <v>472</v>
      </c>
      <c r="J465" s="59">
        <f t="shared" si="15"/>
        <v>0</v>
      </c>
      <c r="K465" s="64" t="s">
        <v>1311</v>
      </c>
      <c r="L465" s="70">
        <v>472</v>
      </c>
      <c r="M465" s="59">
        <f t="shared" si="16"/>
        <v>0</v>
      </c>
      <c r="N465" s="83" t="s">
        <v>1299</v>
      </c>
    </row>
    <row r="466" spans="1:14" x14ac:dyDescent="0.25">
      <c r="A466" s="7"/>
      <c r="B466" s="48" t="s">
        <v>420</v>
      </c>
      <c r="C466" s="48" t="s">
        <v>421</v>
      </c>
      <c r="D466" s="49" t="s">
        <v>90</v>
      </c>
      <c r="E466" s="49" t="s">
        <v>1041</v>
      </c>
      <c r="F466" s="50" t="s">
        <v>1079</v>
      </c>
      <c r="G466" s="49">
        <v>445.28</v>
      </c>
      <c r="H466" s="54">
        <v>26.72</v>
      </c>
      <c r="I466" s="64">
        <v>472</v>
      </c>
      <c r="J466" s="59">
        <f t="shared" si="15"/>
        <v>0</v>
      </c>
      <c r="K466" s="64" t="s">
        <v>1311</v>
      </c>
      <c r="L466" s="70">
        <v>472</v>
      </c>
      <c r="M466" s="59">
        <f t="shared" si="16"/>
        <v>0</v>
      </c>
      <c r="N466" s="83" t="s">
        <v>1299</v>
      </c>
    </row>
    <row r="467" spans="1:14" x14ac:dyDescent="0.25">
      <c r="A467" s="7"/>
      <c r="B467" s="48" t="s">
        <v>418</v>
      </c>
      <c r="C467" s="48" t="s">
        <v>419</v>
      </c>
      <c r="D467" s="49" t="s">
        <v>90</v>
      </c>
      <c r="E467" s="49" t="s">
        <v>1041</v>
      </c>
      <c r="F467" s="50" t="s">
        <v>1079</v>
      </c>
      <c r="G467" s="49">
        <v>445.29</v>
      </c>
      <c r="H467" s="54">
        <v>26.71</v>
      </c>
      <c r="I467" s="64">
        <v>472</v>
      </c>
      <c r="J467" s="59">
        <f t="shared" si="15"/>
        <v>0</v>
      </c>
      <c r="K467" s="64" t="s">
        <v>1311</v>
      </c>
      <c r="L467" s="70">
        <v>472</v>
      </c>
      <c r="M467" s="59">
        <f t="shared" si="16"/>
        <v>0</v>
      </c>
      <c r="N467" s="83" t="s">
        <v>1299</v>
      </c>
    </row>
    <row r="468" spans="1:14" x14ac:dyDescent="0.25">
      <c r="A468" s="7"/>
      <c r="B468" s="48" t="s">
        <v>416</v>
      </c>
      <c r="C468" s="48" t="s">
        <v>417</v>
      </c>
      <c r="D468" s="49" t="s">
        <v>90</v>
      </c>
      <c r="E468" s="49" t="s">
        <v>1041</v>
      </c>
      <c r="F468" s="50" t="s">
        <v>1079</v>
      </c>
      <c r="G468" s="49">
        <v>445.29</v>
      </c>
      <c r="H468" s="54">
        <v>26.71</v>
      </c>
      <c r="I468" s="64">
        <v>472</v>
      </c>
      <c r="J468" s="59">
        <f t="shared" si="15"/>
        <v>0</v>
      </c>
      <c r="K468" s="64" t="s">
        <v>1311</v>
      </c>
      <c r="L468" s="70">
        <v>472</v>
      </c>
      <c r="M468" s="59">
        <f t="shared" si="16"/>
        <v>0</v>
      </c>
      <c r="N468" s="83" t="s">
        <v>1299</v>
      </c>
    </row>
    <row r="469" spans="1:14" x14ac:dyDescent="0.25">
      <c r="A469" s="7"/>
      <c r="B469" s="48" t="s">
        <v>414</v>
      </c>
      <c r="C469" s="48" t="s">
        <v>415</v>
      </c>
      <c r="D469" s="49" t="s">
        <v>90</v>
      </c>
      <c r="E469" s="49" t="s">
        <v>1041</v>
      </c>
      <c r="F469" s="50" t="s">
        <v>1079</v>
      </c>
      <c r="G469" s="49">
        <v>257.55</v>
      </c>
      <c r="H469" s="54">
        <v>15.45</v>
      </c>
      <c r="I469" s="64">
        <v>273</v>
      </c>
      <c r="J469" s="59">
        <f t="shared" ref="J469:J532" si="17">SUM(G469+H469-I469)</f>
        <v>0</v>
      </c>
      <c r="K469" s="64" t="s">
        <v>1311</v>
      </c>
      <c r="L469" s="70">
        <v>273</v>
      </c>
      <c r="M469" s="59">
        <f t="shared" si="16"/>
        <v>0</v>
      </c>
      <c r="N469" s="83" t="s">
        <v>1299</v>
      </c>
    </row>
    <row r="470" spans="1:14" x14ac:dyDescent="0.25">
      <c r="A470" s="7"/>
      <c r="B470" s="48" t="s">
        <v>426</v>
      </c>
      <c r="C470" s="48" t="s">
        <v>427</v>
      </c>
      <c r="D470" s="49" t="s">
        <v>90</v>
      </c>
      <c r="E470" s="49" t="s">
        <v>1041</v>
      </c>
      <c r="F470" s="50" t="s">
        <v>1079</v>
      </c>
      <c r="G470" s="49">
        <v>1280.19</v>
      </c>
      <c r="H470" s="54">
        <v>76.81</v>
      </c>
      <c r="I470" s="64">
        <v>1357</v>
      </c>
      <c r="J470" s="59">
        <f t="shared" si="17"/>
        <v>0</v>
      </c>
      <c r="K470" s="64" t="s">
        <v>1311</v>
      </c>
      <c r="L470" s="70">
        <v>1357</v>
      </c>
      <c r="M470" s="59">
        <f t="shared" si="16"/>
        <v>0</v>
      </c>
      <c r="N470" s="83" t="s">
        <v>1299</v>
      </c>
    </row>
    <row r="471" spans="1:14" x14ac:dyDescent="0.25">
      <c r="A471" s="7"/>
      <c r="B471" s="48" t="s">
        <v>412</v>
      </c>
      <c r="C471" s="48" t="s">
        <v>413</v>
      </c>
      <c r="D471" s="49" t="s">
        <v>90</v>
      </c>
      <c r="E471" s="49" t="s">
        <v>1041</v>
      </c>
      <c r="F471" s="50" t="s">
        <v>1079</v>
      </c>
      <c r="G471" s="49">
        <v>445.29</v>
      </c>
      <c r="H471" s="54">
        <v>26.71</v>
      </c>
      <c r="I471" s="64">
        <v>472</v>
      </c>
      <c r="J471" s="59">
        <f t="shared" si="17"/>
        <v>0</v>
      </c>
      <c r="K471" s="64" t="s">
        <v>1311</v>
      </c>
      <c r="L471" s="70">
        <v>472</v>
      </c>
      <c r="M471" s="59">
        <f t="shared" si="16"/>
        <v>0</v>
      </c>
      <c r="N471" s="83" t="s">
        <v>1299</v>
      </c>
    </row>
    <row r="472" spans="1:14" x14ac:dyDescent="0.25">
      <c r="A472" s="7"/>
      <c r="B472" s="48" t="s">
        <v>410</v>
      </c>
      <c r="C472" s="48" t="s">
        <v>411</v>
      </c>
      <c r="D472" s="49" t="s">
        <v>90</v>
      </c>
      <c r="E472" s="49" t="s">
        <v>1041</v>
      </c>
      <c r="F472" s="50" t="s">
        <v>1079</v>
      </c>
      <c r="G472" s="49">
        <v>445.29</v>
      </c>
      <c r="H472" s="54">
        <v>26.71</v>
      </c>
      <c r="I472" s="64">
        <v>472</v>
      </c>
      <c r="J472" s="59">
        <f t="shared" si="17"/>
        <v>0</v>
      </c>
      <c r="K472" s="64" t="s">
        <v>1311</v>
      </c>
      <c r="L472" s="70">
        <v>472</v>
      </c>
      <c r="M472" s="59">
        <f t="shared" si="16"/>
        <v>0</v>
      </c>
      <c r="N472" s="83" t="s">
        <v>1299</v>
      </c>
    </row>
    <row r="473" spans="1:14" ht="24" x14ac:dyDescent="0.25">
      <c r="A473" s="7"/>
      <c r="B473" s="48" t="s">
        <v>406</v>
      </c>
      <c r="C473" s="48" t="s">
        <v>407</v>
      </c>
      <c r="D473" s="49" t="s">
        <v>90</v>
      </c>
      <c r="E473" s="49" t="s">
        <v>1041</v>
      </c>
      <c r="F473" s="50" t="s">
        <v>1079</v>
      </c>
      <c r="G473" s="49">
        <v>445.29</v>
      </c>
      <c r="H473" s="54">
        <v>26.71</v>
      </c>
      <c r="I473" s="64">
        <v>472</v>
      </c>
      <c r="J473" s="59">
        <f t="shared" si="17"/>
        <v>0</v>
      </c>
      <c r="K473" s="64" t="s">
        <v>1311</v>
      </c>
      <c r="L473" s="70">
        <v>472</v>
      </c>
      <c r="M473" s="59">
        <f t="shared" si="16"/>
        <v>0</v>
      </c>
      <c r="N473" s="83" t="s">
        <v>1299</v>
      </c>
    </row>
    <row r="474" spans="1:14" x14ac:dyDescent="0.25">
      <c r="A474" s="7"/>
      <c r="B474" s="48" t="s">
        <v>404</v>
      </c>
      <c r="C474" s="48" t="s">
        <v>405</v>
      </c>
      <c r="D474" s="49" t="s">
        <v>90</v>
      </c>
      <c r="E474" s="49" t="s">
        <v>1041</v>
      </c>
      <c r="F474" s="50" t="s">
        <v>1079</v>
      </c>
      <c r="G474" s="49">
        <v>445.29</v>
      </c>
      <c r="H474" s="54">
        <v>26.71</v>
      </c>
      <c r="I474" s="64">
        <v>472</v>
      </c>
      <c r="J474" s="59">
        <f t="shared" si="17"/>
        <v>0</v>
      </c>
      <c r="K474" s="64" t="s">
        <v>1311</v>
      </c>
      <c r="L474" s="70">
        <v>472</v>
      </c>
      <c r="M474" s="59">
        <f t="shared" si="16"/>
        <v>0</v>
      </c>
      <c r="N474" s="83" t="s">
        <v>1299</v>
      </c>
    </row>
    <row r="475" spans="1:14" x14ac:dyDescent="0.25">
      <c r="A475" s="7"/>
      <c r="B475" s="48" t="s">
        <v>402</v>
      </c>
      <c r="C475" s="48" t="s">
        <v>403</v>
      </c>
      <c r="D475" s="49" t="s">
        <v>90</v>
      </c>
      <c r="E475" s="49" t="s">
        <v>1041</v>
      </c>
      <c r="F475" s="50" t="s">
        <v>1079</v>
      </c>
      <c r="G475" s="49">
        <v>445.29</v>
      </c>
      <c r="H475" s="54">
        <v>26.71</v>
      </c>
      <c r="I475" s="64">
        <v>472</v>
      </c>
      <c r="J475" s="59">
        <f t="shared" si="17"/>
        <v>0</v>
      </c>
      <c r="K475" s="64" t="s">
        <v>1311</v>
      </c>
      <c r="L475" s="70">
        <v>472</v>
      </c>
      <c r="M475" s="59">
        <f t="shared" si="16"/>
        <v>0</v>
      </c>
      <c r="N475" s="83" t="s">
        <v>1299</v>
      </c>
    </row>
    <row r="476" spans="1:14" x14ac:dyDescent="0.25">
      <c r="A476" s="7"/>
      <c r="B476" s="48" t="s">
        <v>400</v>
      </c>
      <c r="C476" s="48" t="s">
        <v>401</v>
      </c>
      <c r="D476" s="49" t="s">
        <v>90</v>
      </c>
      <c r="E476" s="49" t="s">
        <v>1041</v>
      </c>
      <c r="F476" s="50" t="s">
        <v>1079</v>
      </c>
      <c r="G476" s="49">
        <v>445.29</v>
      </c>
      <c r="H476" s="54">
        <v>26.71</v>
      </c>
      <c r="I476" s="64">
        <v>472</v>
      </c>
      <c r="J476" s="59">
        <f t="shared" si="17"/>
        <v>0</v>
      </c>
      <c r="K476" s="64" t="s">
        <v>1311</v>
      </c>
      <c r="L476" s="70">
        <v>472</v>
      </c>
      <c r="M476" s="59">
        <f t="shared" si="16"/>
        <v>0</v>
      </c>
      <c r="N476" s="83" t="s">
        <v>1299</v>
      </c>
    </row>
    <row r="477" spans="1:14" x14ac:dyDescent="0.25">
      <c r="A477" s="7"/>
      <c r="B477" s="48" t="s">
        <v>398</v>
      </c>
      <c r="C477" s="48" t="s">
        <v>399</v>
      </c>
      <c r="D477" s="49" t="s">
        <v>90</v>
      </c>
      <c r="E477" s="49" t="s">
        <v>1041</v>
      </c>
      <c r="F477" s="50" t="s">
        <v>1079</v>
      </c>
      <c r="G477" s="49">
        <v>445.29</v>
      </c>
      <c r="H477" s="54">
        <v>26.71</v>
      </c>
      <c r="I477" s="64">
        <v>472</v>
      </c>
      <c r="J477" s="59">
        <f t="shared" si="17"/>
        <v>0</v>
      </c>
      <c r="K477" s="64" t="s">
        <v>1311</v>
      </c>
      <c r="L477" s="70">
        <v>472</v>
      </c>
      <c r="M477" s="59">
        <f t="shared" si="16"/>
        <v>0</v>
      </c>
      <c r="N477" s="83" t="s">
        <v>1299</v>
      </c>
    </row>
    <row r="478" spans="1:14" x14ac:dyDescent="0.25">
      <c r="A478" s="7"/>
      <c r="B478" s="48" t="s">
        <v>394</v>
      </c>
      <c r="C478" s="48" t="s">
        <v>395</v>
      </c>
      <c r="D478" s="49" t="s">
        <v>90</v>
      </c>
      <c r="E478" s="49" t="s">
        <v>1041</v>
      </c>
      <c r="F478" s="50" t="s">
        <v>1079</v>
      </c>
      <c r="G478" s="49">
        <v>257.55</v>
      </c>
      <c r="H478" s="54">
        <v>15.45</v>
      </c>
      <c r="I478" s="64">
        <v>273</v>
      </c>
      <c r="J478" s="59">
        <f t="shared" si="17"/>
        <v>0</v>
      </c>
      <c r="K478" s="64" t="s">
        <v>1311</v>
      </c>
      <c r="L478" s="70">
        <v>273</v>
      </c>
      <c r="M478" s="59">
        <f t="shared" si="16"/>
        <v>0</v>
      </c>
      <c r="N478" s="83" t="s">
        <v>1299</v>
      </c>
    </row>
    <row r="479" spans="1:14" x14ac:dyDescent="0.25">
      <c r="A479" s="7"/>
      <c r="B479" s="48" t="s">
        <v>392</v>
      </c>
      <c r="C479" s="48" t="s">
        <v>393</v>
      </c>
      <c r="D479" s="49" t="s">
        <v>90</v>
      </c>
      <c r="E479" s="49" t="s">
        <v>1041</v>
      </c>
      <c r="F479" s="50" t="s">
        <v>1079</v>
      </c>
      <c r="G479" s="49">
        <v>693.4</v>
      </c>
      <c r="H479" s="54">
        <v>41.6</v>
      </c>
      <c r="I479" s="64">
        <v>735</v>
      </c>
      <c r="J479" s="59">
        <f t="shared" si="17"/>
        <v>0</v>
      </c>
      <c r="K479" s="64" t="s">
        <v>1311</v>
      </c>
      <c r="L479" s="70">
        <v>735</v>
      </c>
      <c r="M479" s="59">
        <f t="shared" si="16"/>
        <v>0</v>
      </c>
      <c r="N479" s="83" t="s">
        <v>1299</v>
      </c>
    </row>
    <row r="480" spans="1:14" x14ac:dyDescent="0.25">
      <c r="A480" s="7"/>
      <c r="B480" s="48" t="s">
        <v>396</v>
      </c>
      <c r="C480" s="48" t="s">
        <v>397</v>
      </c>
      <c r="D480" s="49" t="s">
        <v>90</v>
      </c>
      <c r="E480" s="49" t="s">
        <v>1041</v>
      </c>
      <c r="F480" s="50" t="s">
        <v>1079</v>
      </c>
      <c r="G480" s="49">
        <v>445.28</v>
      </c>
      <c r="H480" s="54">
        <v>26.72</v>
      </c>
      <c r="I480" s="64">
        <v>472</v>
      </c>
      <c r="J480" s="59">
        <f t="shared" si="17"/>
        <v>0</v>
      </c>
      <c r="K480" s="64" t="s">
        <v>1311</v>
      </c>
      <c r="L480" s="70">
        <v>472</v>
      </c>
      <c r="M480" s="59">
        <f t="shared" si="16"/>
        <v>0</v>
      </c>
      <c r="N480" s="83" t="s">
        <v>1299</v>
      </c>
    </row>
    <row r="481" spans="1:14" x14ac:dyDescent="0.25">
      <c r="A481" s="7"/>
      <c r="B481" s="48" t="s">
        <v>388</v>
      </c>
      <c r="C481" s="48" t="s">
        <v>389</v>
      </c>
      <c r="D481" s="49" t="s">
        <v>90</v>
      </c>
      <c r="E481" s="49" t="s">
        <v>1041</v>
      </c>
      <c r="F481" s="50" t="s">
        <v>1079</v>
      </c>
      <c r="G481" s="49">
        <v>445.28</v>
      </c>
      <c r="H481" s="54">
        <v>26.72</v>
      </c>
      <c r="I481" s="64">
        <v>472</v>
      </c>
      <c r="J481" s="59">
        <f t="shared" si="17"/>
        <v>0</v>
      </c>
      <c r="K481" s="64" t="s">
        <v>1311</v>
      </c>
      <c r="L481" s="70">
        <v>472</v>
      </c>
      <c r="M481" s="59">
        <f t="shared" si="16"/>
        <v>0</v>
      </c>
      <c r="N481" s="83" t="s">
        <v>1299</v>
      </c>
    </row>
    <row r="482" spans="1:14" x14ac:dyDescent="0.25">
      <c r="A482" s="7"/>
      <c r="B482" s="48" t="s">
        <v>386</v>
      </c>
      <c r="C482" s="48" t="s">
        <v>387</v>
      </c>
      <c r="D482" s="49" t="s">
        <v>90</v>
      </c>
      <c r="E482" s="49" t="s">
        <v>1041</v>
      </c>
      <c r="F482" s="50" t="s">
        <v>1079</v>
      </c>
      <c r="G482" s="49">
        <v>445.28</v>
      </c>
      <c r="H482" s="54">
        <v>26.72</v>
      </c>
      <c r="I482" s="64">
        <v>472</v>
      </c>
      <c r="J482" s="59">
        <f t="shared" si="17"/>
        <v>0</v>
      </c>
      <c r="K482" s="64" t="s">
        <v>1311</v>
      </c>
      <c r="L482" s="70">
        <v>472</v>
      </c>
      <c r="M482" s="59">
        <f t="shared" si="16"/>
        <v>0</v>
      </c>
      <c r="N482" s="83" t="s">
        <v>1299</v>
      </c>
    </row>
    <row r="483" spans="1:14" x14ac:dyDescent="0.25">
      <c r="A483" s="7"/>
      <c r="B483" s="48" t="s">
        <v>382</v>
      </c>
      <c r="C483" s="48" t="s">
        <v>383</v>
      </c>
      <c r="D483" s="49" t="s">
        <v>90</v>
      </c>
      <c r="E483" s="49" t="s">
        <v>1041</v>
      </c>
      <c r="F483" s="50" t="s">
        <v>1079</v>
      </c>
      <c r="G483" s="49">
        <v>445.28</v>
      </c>
      <c r="H483" s="54">
        <v>26.72</v>
      </c>
      <c r="I483" s="64">
        <v>472</v>
      </c>
      <c r="J483" s="59">
        <f t="shared" si="17"/>
        <v>0</v>
      </c>
      <c r="K483" s="64" t="s">
        <v>1311</v>
      </c>
      <c r="L483" s="70">
        <v>472</v>
      </c>
      <c r="M483" s="59">
        <f t="shared" si="16"/>
        <v>0</v>
      </c>
      <c r="N483" s="83" t="s">
        <v>1299</v>
      </c>
    </row>
    <row r="484" spans="1:14" x14ac:dyDescent="0.25">
      <c r="A484" s="7"/>
      <c r="B484" s="48" t="s">
        <v>390</v>
      </c>
      <c r="C484" s="48" t="s">
        <v>391</v>
      </c>
      <c r="D484" s="49" t="s">
        <v>90</v>
      </c>
      <c r="E484" s="49" t="s">
        <v>1041</v>
      </c>
      <c r="F484" s="50" t="s">
        <v>1079</v>
      </c>
      <c r="G484" s="49">
        <v>445.28</v>
      </c>
      <c r="H484" s="54">
        <v>26.72</v>
      </c>
      <c r="I484" s="64">
        <v>472</v>
      </c>
      <c r="J484" s="59">
        <f t="shared" si="17"/>
        <v>0</v>
      </c>
      <c r="K484" s="64" t="s">
        <v>1311</v>
      </c>
      <c r="L484" s="70">
        <v>472</v>
      </c>
      <c r="M484" s="59">
        <f t="shared" si="16"/>
        <v>0</v>
      </c>
      <c r="N484" s="83" t="s">
        <v>1299</v>
      </c>
    </row>
    <row r="485" spans="1:14" x14ac:dyDescent="0.25">
      <c r="A485" s="7"/>
      <c r="B485" s="48" t="s">
        <v>380</v>
      </c>
      <c r="C485" s="48" t="s">
        <v>381</v>
      </c>
      <c r="D485" s="49" t="s">
        <v>90</v>
      </c>
      <c r="E485" s="49" t="s">
        <v>1041</v>
      </c>
      <c r="F485" s="50" t="s">
        <v>1079</v>
      </c>
      <c r="G485" s="49">
        <v>445.28</v>
      </c>
      <c r="H485" s="54">
        <v>26.72</v>
      </c>
      <c r="I485" s="64">
        <v>472</v>
      </c>
      <c r="J485" s="59">
        <f t="shared" si="17"/>
        <v>0</v>
      </c>
      <c r="K485" s="64" t="s">
        <v>1311</v>
      </c>
      <c r="L485" s="70">
        <v>472</v>
      </c>
      <c r="M485" s="59">
        <f t="shared" si="16"/>
        <v>0</v>
      </c>
      <c r="N485" s="83" t="s">
        <v>1299</v>
      </c>
    </row>
    <row r="486" spans="1:14" x14ac:dyDescent="0.25">
      <c r="A486" s="7"/>
      <c r="B486" s="48" t="s">
        <v>384</v>
      </c>
      <c r="C486" s="48" t="s">
        <v>385</v>
      </c>
      <c r="D486" s="49" t="s">
        <v>90</v>
      </c>
      <c r="E486" s="49" t="s">
        <v>1041</v>
      </c>
      <c r="F486" s="50" t="s">
        <v>1079</v>
      </c>
      <c r="G486" s="49">
        <v>445.28</v>
      </c>
      <c r="H486" s="54">
        <v>26.72</v>
      </c>
      <c r="I486" s="64">
        <v>472</v>
      </c>
      <c r="J486" s="59">
        <f t="shared" si="17"/>
        <v>0</v>
      </c>
      <c r="K486" s="64" t="s">
        <v>1311</v>
      </c>
      <c r="L486" s="70">
        <v>472</v>
      </c>
      <c r="M486" s="59">
        <f t="shared" si="16"/>
        <v>0</v>
      </c>
      <c r="N486" s="83" t="s">
        <v>1299</v>
      </c>
    </row>
    <row r="487" spans="1:14" x14ac:dyDescent="0.25">
      <c r="A487" s="7"/>
      <c r="B487" s="48" t="s">
        <v>376</v>
      </c>
      <c r="C487" s="48" t="s">
        <v>377</v>
      </c>
      <c r="D487" s="49" t="s">
        <v>90</v>
      </c>
      <c r="E487" s="49" t="s">
        <v>1041</v>
      </c>
      <c r="F487" s="50" t="s">
        <v>1079</v>
      </c>
      <c r="G487" s="49">
        <v>445.28</v>
      </c>
      <c r="H487" s="54">
        <v>26.72</v>
      </c>
      <c r="I487" s="64">
        <v>472</v>
      </c>
      <c r="J487" s="59">
        <f t="shared" si="17"/>
        <v>0</v>
      </c>
      <c r="K487" s="64" t="s">
        <v>1311</v>
      </c>
      <c r="L487" s="70">
        <v>472</v>
      </c>
      <c r="M487" s="59">
        <f t="shared" si="16"/>
        <v>0</v>
      </c>
      <c r="N487" s="83" t="s">
        <v>1299</v>
      </c>
    </row>
    <row r="488" spans="1:14" x14ac:dyDescent="0.25">
      <c r="A488" s="7"/>
      <c r="B488" s="48" t="s">
        <v>378</v>
      </c>
      <c r="C488" s="48" t="s">
        <v>379</v>
      </c>
      <c r="D488" s="49" t="s">
        <v>90</v>
      </c>
      <c r="E488" s="49" t="s">
        <v>1041</v>
      </c>
      <c r="F488" s="50" t="s">
        <v>1079</v>
      </c>
      <c r="G488" s="49">
        <v>445.28</v>
      </c>
      <c r="H488" s="54">
        <v>26.72</v>
      </c>
      <c r="I488" s="64">
        <v>472</v>
      </c>
      <c r="J488" s="59">
        <f t="shared" si="17"/>
        <v>0</v>
      </c>
      <c r="K488" s="64" t="s">
        <v>1311</v>
      </c>
      <c r="L488" s="70">
        <v>472</v>
      </c>
      <c r="M488" s="59">
        <f t="shared" si="16"/>
        <v>0</v>
      </c>
      <c r="N488" s="83" t="s">
        <v>1299</v>
      </c>
    </row>
    <row r="489" spans="1:14" x14ac:dyDescent="0.25">
      <c r="A489" s="7"/>
      <c r="B489" s="48" t="s">
        <v>373</v>
      </c>
      <c r="C489" s="48" t="s">
        <v>374</v>
      </c>
      <c r="D489" s="49" t="s">
        <v>90</v>
      </c>
      <c r="E489" s="49" t="s">
        <v>1041</v>
      </c>
      <c r="F489" s="50" t="s">
        <v>1079</v>
      </c>
      <c r="G489" s="49">
        <v>445.28</v>
      </c>
      <c r="H489" s="54">
        <v>26.72</v>
      </c>
      <c r="I489" s="64">
        <v>472</v>
      </c>
      <c r="J489" s="59">
        <f t="shared" si="17"/>
        <v>0</v>
      </c>
      <c r="K489" s="64" t="s">
        <v>1311</v>
      </c>
      <c r="L489" s="70">
        <v>472</v>
      </c>
      <c r="M489" s="59">
        <f t="shared" si="16"/>
        <v>0</v>
      </c>
      <c r="N489" s="83" t="s">
        <v>1299</v>
      </c>
    </row>
    <row r="490" spans="1:14" ht="24" x14ac:dyDescent="0.25">
      <c r="A490" s="7"/>
      <c r="B490" s="48" t="s">
        <v>672</v>
      </c>
      <c r="C490" s="48" t="s">
        <v>673</v>
      </c>
      <c r="D490" s="49" t="s">
        <v>90</v>
      </c>
      <c r="E490" s="49" t="s">
        <v>1041</v>
      </c>
      <c r="F490" s="50" t="s">
        <v>1079</v>
      </c>
      <c r="G490" s="49">
        <v>2179.25</v>
      </c>
      <c r="H490" s="54">
        <v>130.75</v>
      </c>
      <c r="I490" s="64">
        <v>2310</v>
      </c>
      <c r="J490" s="59">
        <f t="shared" si="17"/>
        <v>0</v>
      </c>
      <c r="K490" s="56" t="s">
        <v>1788</v>
      </c>
      <c r="L490" s="70">
        <f>SUM(2296.12+13.88)</f>
        <v>2310</v>
      </c>
      <c r="M490" s="59">
        <f t="shared" si="16"/>
        <v>0</v>
      </c>
      <c r="N490" s="83" t="s">
        <v>1299</v>
      </c>
    </row>
    <row r="491" spans="1:14" x14ac:dyDescent="0.25">
      <c r="A491" s="7"/>
      <c r="B491" s="48" t="s">
        <v>670</v>
      </c>
      <c r="C491" s="48" t="s">
        <v>671</v>
      </c>
      <c r="D491" s="49" t="s">
        <v>90</v>
      </c>
      <c r="E491" s="49" t="s">
        <v>1041</v>
      </c>
      <c r="F491" s="50" t="s">
        <v>1079</v>
      </c>
      <c r="G491" s="49">
        <v>2179.25</v>
      </c>
      <c r="H491" s="54">
        <v>130.75</v>
      </c>
      <c r="I491" s="64">
        <v>2310</v>
      </c>
      <c r="J491" s="59">
        <f t="shared" si="17"/>
        <v>0</v>
      </c>
      <c r="K491" s="64" t="s">
        <v>1757</v>
      </c>
      <c r="L491" s="70">
        <v>2310</v>
      </c>
      <c r="M491" s="59">
        <f t="shared" si="16"/>
        <v>0</v>
      </c>
      <c r="N491" s="83" t="s">
        <v>1299</v>
      </c>
    </row>
    <row r="492" spans="1:14" x14ac:dyDescent="0.25">
      <c r="A492" s="7"/>
      <c r="B492" s="48" t="s">
        <v>684</v>
      </c>
      <c r="C492" s="48" t="s">
        <v>685</v>
      </c>
      <c r="D492" s="49" t="s">
        <v>90</v>
      </c>
      <c r="E492" s="49" t="s">
        <v>1041</v>
      </c>
      <c r="F492" s="50" t="s">
        <v>1079</v>
      </c>
      <c r="G492" s="49">
        <v>750</v>
      </c>
      <c r="H492" s="54">
        <v>45</v>
      </c>
      <c r="I492" s="64">
        <v>795</v>
      </c>
      <c r="J492" s="59">
        <f t="shared" si="17"/>
        <v>0</v>
      </c>
      <c r="K492" s="64" t="s">
        <v>1757</v>
      </c>
      <c r="L492" s="70">
        <v>795</v>
      </c>
      <c r="M492" s="59">
        <f t="shared" si="16"/>
        <v>0</v>
      </c>
      <c r="N492" s="83" t="s">
        <v>1299</v>
      </c>
    </row>
    <row r="493" spans="1:14" x14ac:dyDescent="0.25">
      <c r="A493" s="7"/>
      <c r="B493" s="48" t="s">
        <v>680</v>
      </c>
      <c r="C493" s="48" t="s">
        <v>681</v>
      </c>
      <c r="D493" s="49" t="s">
        <v>90</v>
      </c>
      <c r="E493" s="49" t="s">
        <v>1041</v>
      </c>
      <c r="F493" s="50" t="s">
        <v>1079</v>
      </c>
      <c r="G493" s="49">
        <v>750</v>
      </c>
      <c r="H493" s="54">
        <v>45</v>
      </c>
      <c r="I493" s="64">
        <v>795</v>
      </c>
      <c r="J493" s="59">
        <f t="shared" si="17"/>
        <v>0</v>
      </c>
      <c r="K493" s="64" t="s">
        <v>1757</v>
      </c>
      <c r="L493" s="70">
        <v>795</v>
      </c>
      <c r="M493" s="59">
        <f t="shared" si="16"/>
        <v>0</v>
      </c>
      <c r="N493" s="83" t="s">
        <v>1299</v>
      </c>
    </row>
    <row r="494" spans="1:14" x14ac:dyDescent="0.25">
      <c r="A494" s="7"/>
      <c r="B494" s="48" t="s">
        <v>668</v>
      </c>
      <c r="C494" s="48" t="s">
        <v>669</v>
      </c>
      <c r="D494" s="49" t="s">
        <v>90</v>
      </c>
      <c r="E494" s="49" t="s">
        <v>1041</v>
      </c>
      <c r="F494" s="50" t="s">
        <v>1079</v>
      </c>
      <c r="G494" s="49">
        <v>750</v>
      </c>
      <c r="H494" s="54">
        <v>45</v>
      </c>
      <c r="I494" s="64">
        <v>795</v>
      </c>
      <c r="J494" s="59">
        <f t="shared" si="17"/>
        <v>0</v>
      </c>
      <c r="K494" s="64" t="s">
        <v>1757</v>
      </c>
      <c r="L494" s="70">
        <v>795</v>
      </c>
      <c r="M494" s="59">
        <f t="shared" si="16"/>
        <v>0</v>
      </c>
      <c r="N494" s="83" t="s">
        <v>1299</v>
      </c>
    </row>
    <row r="495" spans="1:14" x14ac:dyDescent="0.25">
      <c r="A495" s="7"/>
      <c r="B495" s="48" t="s">
        <v>688</v>
      </c>
      <c r="C495" s="48" t="s">
        <v>689</v>
      </c>
      <c r="D495" s="49" t="s">
        <v>90</v>
      </c>
      <c r="E495" s="49" t="s">
        <v>1041</v>
      </c>
      <c r="F495" s="50" t="s">
        <v>1079</v>
      </c>
      <c r="G495" s="49">
        <v>583.96</v>
      </c>
      <c r="H495" s="54">
        <v>35.04</v>
      </c>
      <c r="I495" s="64">
        <v>619</v>
      </c>
      <c r="J495" s="59">
        <f t="shared" si="17"/>
        <v>0</v>
      </c>
      <c r="K495" s="64" t="s">
        <v>1757</v>
      </c>
      <c r="L495" s="55">
        <v>619</v>
      </c>
      <c r="M495" s="59">
        <f t="shared" si="16"/>
        <v>0</v>
      </c>
      <c r="N495" s="83" t="s">
        <v>1299</v>
      </c>
    </row>
    <row r="496" spans="1:14" x14ac:dyDescent="0.25">
      <c r="A496" s="7"/>
      <c r="B496" s="48" t="s">
        <v>686</v>
      </c>
      <c r="C496" s="48" t="s">
        <v>687</v>
      </c>
      <c r="D496" s="49" t="s">
        <v>90</v>
      </c>
      <c r="E496" s="49" t="s">
        <v>1041</v>
      </c>
      <c r="F496" s="50" t="s">
        <v>1079</v>
      </c>
      <c r="G496" s="49">
        <v>583.96</v>
      </c>
      <c r="H496" s="54">
        <v>35.04</v>
      </c>
      <c r="I496" s="64">
        <v>619</v>
      </c>
      <c r="J496" s="59">
        <f t="shared" si="17"/>
        <v>0</v>
      </c>
      <c r="K496" s="64" t="s">
        <v>1757</v>
      </c>
      <c r="L496" s="55">
        <v>619</v>
      </c>
      <c r="M496" s="59">
        <f t="shared" si="16"/>
        <v>0</v>
      </c>
      <c r="N496" s="83" t="s">
        <v>1299</v>
      </c>
    </row>
    <row r="497" spans="1:14" x14ac:dyDescent="0.25">
      <c r="A497" s="7"/>
      <c r="B497" s="48" t="s">
        <v>682</v>
      </c>
      <c r="C497" s="48" t="s">
        <v>683</v>
      </c>
      <c r="D497" s="49" t="s">
        <v>90</v>
      </c>
      <c r="E497" s="49" t="s">
        <v>1041</v>
      </c>
      <c r="F497" s="50" t="s">
        <v>1079</v>
      </c>
      <c r="G497" s="49">
        <v>583.96</v>
      </c>
      <c r="H497" s="54">
        <v>35.04</v>
      </c>
      <c r="I497" s="64">
        <v>619</v>
      </c>
      <c r="J497" s="59">
        <f t="shared" si="17"/>
        <v>0</v>
      </c>
      <c r="K497" s="64" t="s">
        <v>1757</v>
      </c>
      <c r="L497" s="55">
        <v>619</v>
      </c>
      <c r="M497" s="59">
        <f t="shared" si="16"/>
        <v>0</v>
      </c>
      <c r="N497" s="83" t="s">
        <v>1299</v>
      </c>
    </row>
    <row r="498" spans="1:14" x14ac:dyDescent="0.25">
      <c r="A498" s="7"/>
      <c r="B498" s="48" t="s">
        <v>674</v>
      </c>
      <c r="C498" s="48" t="s">
        <v>675</v>
      </c>
      <c r="D498" s="49" t="s">
        <v>90</v>
      </c>
      <c r="E498" s="49" t="s">
        <v>1041</v>
      </c>
      <c r="F498" s="50" t="s">
        <v>1079</v>
      </c>
      <c r="G498" s="49">
        <v>579.25</v>
      </c>
      <c r="H498" s="54">
        <v>34.75</v>
      </c>
      <c r="I498" s="64">
        <v>614</v>
      </c>
      <c r="J498" s="59">
        <f t="shared" si="17"/>
        <v>0</v>
      </c>
      <c r="K498" s="64" t="s">
        <v>1757</v>
      </c>
      <c r="L498" s="55">
        <v>614</v>
      </c>
      <c r="M498" s="59">
        <f t="shared" si="16"/>
        <v>0</v>
      </c>
      <c r="N498" s="83" t="s">
        <v>1299</v>
      </c>
    </row>
    <row r="499" spans="1:14" x14ac:dyDescent="0.25">
      <c r="A499" s="7"/>
      <c r="B499" s="48" t="s">
        <v>351</v>
      </c>
      <c r="C499" s="48" t="s">
        <v>352</v>
      </c>
      <c r="D499" s="49" t="s">
        <v>90</v>
      </c>
      <c r="E499" s="49" t="s">
        <v>1041</v>
      </c>
      <c r="F499" s="50" t="s">
        <v>1079</v>
      </c>
      <c r="G499" s="49">
        <v>693.4</v>
      </c>
      <c r="H499" s="54">
        <v>41.6</v>
      </c>
      <c r="I499" s="64">
        <v>735</v>
      </c>
      <c r="J499" s="59">
        <f t="shared" si="17"/>
        <v>0</v>
      </c>
      <c r="K499" s="64" t="s">
        <v>1757</v>
      </c>
      <c r="L499" s="55">
        <v>735</v>
      </c>
      <c r="M499" s="59">
        <f t="shared" si="16"/>
        <v>0</v>
      </c>
      <c r="N499" s="83" t="s">
        <v>1299</v>
      </c>
    </row>
    <row r="500" spans="1:14" x14ac:dyDescent="0.25">
      <c r="A500" s="7"/>
      <c r="B500" s="48" t="s">
        <v>678</v>
      </c>
      <c r="C500" s="48" t="s">
        <v>679</v>
      </c>
      <c r="D500" s="49" t="s">
        <v>90</v>
      </c>
      <c r="E500" s="49" t="s">
        <v>1041</v>
      </c>
      <c r="F500" s="50" t="s">
        <v>1079</v>
      </c>
      <c r="G500" s="49">
        <v>583.96</v>
      </c>
      <c r="H500" s="54">
        <v>35.04</v>
      </c>
      <c r="I500" s="64">
        <v>619</v>
      </c>
      <c r="J500" s="59">
        <f t="shared" si="17"/>
        <v>0</v>
      </c>
      <c r="K500" s="64" t="s">
        <v>1757</v>
      </c>
      <c r="L500" s="55">
        <v>619</v>
      </c>
      <c r="M500" s="59">
        <f t="shared" si="16"/>
        <v>0</v>
      </c>
      <c r="N500" s="83" t="s">
        <v>1299</v>
      </c>
    </row>
    <row r="501" spans="1:14" x14ac:dyDescent="0.25">
      <c r="A501" s="7"/>
      <c r="B501" s="48" t="s">
        <v>676</v>
      </c>
      <c r="C501" s="48" t="s">
        <v>677</v>
      </c>
      <c r="D501" s="49" t="s">
        <v>90</v>
      </c>
      <c r="E501" s="49" t="s">
        <v>1041</v>
      </c>
      <c r="F501" s="50" t="s">
        <v>1079</v>
      </c>
      <c r="G501" s="49">
        <v>583.96</v>
      </c>
      <c r="H501" s="54">
        <v>35.04</v>
      </c>
      <c r="I501" s="64">
        <v>619</v>
      </c>
      <c r="J501" s="59">
        <f t="shared" si="17"/>
        <v>0</v>
      </c>
      <c r="K501" s="64" t="s">
        <v>1757</v>
      </c>
      <c r="L501" s="55">
        <v>619</v>
      </c>
      <c r="M501" s="59">
        <f t="shared" si="16"/>
        <v>0</v>
      </c>
      <c r="N501" s="83" t="s">
        <v>1299</v>
      </c>
    </row>
    <row r="502" spans="1:14" x14ac:dyDescent="0.25">
      <c r="A502" s="7"/>
      <c r="B502" s="48" t="s">
        <v>666</v>
      </c>
      <c r="C502" s="48" t="s">
        <v>667</v>
      </c>
      <c r="D502" s="49" t="s">
        <v>90</v>
      </c>
      <c r="E502" s="49" t="s">
        <v>1041</v>
      </c>
      <c r="F502" s="50" t="s">
        <v>1079</v>
      </c>
      <c r="G502" s="49">
        <v>583.96</v>
      </c>
      <c r="H502" s="54">
        <v>35.04</v>
      </c>
      <c r="I502" s="64">
        <v>619</v>
      </c>
      <c r="J502" s="59">
        <f t="shared" si="17"/>
        <v>0</v>
      </c>
      <c r="K502" s="64" t="s">
        <v>1757</v>
      </c>
      <c r="L502" s="55">
        <v>619</v>
      </c>
      <c r="M502" s="59">
        <f t="shared" si="16"/>
        <v>0</v>
      </c>
      <c r="N502" s="83" t="s">
        <v>1299</v>
      </c>
    </row>
    <row r="503" spans="1:14" x14ac:dyDescent="0.25">
      <c r="A503" s="7"/>
      <c r="B503" s="48" t="s">
        <v>349</v>
      </c>
      <c r="C503" s="48" t="s">
        <v>350</v>
      </c>
      <c r="D503" s="49" t="s">
        <v>90</v>
      </c>
      <c r="E503" s="49" t="s">
        <v>1041</v>
      </c>
      <c r="F503" s="50" t="s">
        <v>1079</v>
      </c>
      <c r="G503" s="49">
        <v>445.28</v>
      </c>
      <c r="H503" s="54">
        <v>26.72</v>
      </c>
      <c r="I503" s="64">
        <v>472</v>
      </c>
      <c r="J503" s="59">
        <f t="shared" si="17"/>
        <v>0</v>
      </c>
      <c r="K503" s="64" t="s">
        <v>1757</v>
      </c>
      <c r="L503" s="55">
        <v>472</v>
      </c>
      <c r="M503" s="59">
        <f t="shared" si="16"/>
        <v>0</v>
      </c>
      <c r="N503" s="83" t="s">
        <v>1299</v>
      </c>
    </row>
    <row r="504" spans="1:14" x14ac:dyDescent="0.25">
      <c r="A504" s="7"/>
      <c r="B504" s="48" t="s">
        <v>343</v>
      </c>
      <c r="C504" s="48" t="s">
        <v>344</v>
      </c>
      <c r="D504" s="49" t="s">
        <v>90</v>
      </c>
      <c r="E504" s="49" t="s">
        <v>1041</v>
      </c>
      <c r="F504" s="50" t="s">
        <v>1079</v>
      </c>
      <c r="G504" s="49">
        <v>445.28</v>
      </c>
      <c r="H504" s="54">
        <v>26.72</v>
      </c>
      <c r="I504" s="64">
        <v>472</v>
      </c>
      <c r="J504" s="59">
        <f t="shared" si="17"/>
        <v>0</v>
      </c>
      <c r="K504" s="64" t="s">
        <v>1757</v>
      </c>
      <c r="L504" s="55">
        <v>472</v>
      </c>
      <c r="M504" s="59">
        <f t="shared" si="16"/>
        <v>0</v>
      </c>
      <c r="N504" s="83" t="s">
        <v>1299</v>
      </c>
    </row>
    <row r="505" spans="1:14" x14ac:dyDescent="0.25">
      <c r="A505" s="7"/>
      <c r="B505" s="48" t="s">
        <v>337</v>
      </c>
      <c r="C505" s="48" t="s">
        <v>1082</v>
      </c>
      <c r="D505" s="49" t="s">
        <v>90</v>
      </c>
      <c r="E505" s="49" t="s">
        <v>1041</v>
      </c>
      <c r="F505" s="50" t="s">
        <v>1079</v>
      </c>
      <c r="G505" s="49">
        <v>445.28</v>
      </c>
      <c r="H505" s="54">
        <v>26.72</v>
      </c>
      <c r="I505" s="64">
        <v>472</v>
      </c>
      <c r="J505" s="59">
        <f t="shared" si="17"/>
        <v>0</v>
      </c>
      <c r="K505" s="64" t="s">
        <v>1757</v>
      </c>
      <c r="L505" s="55">
        <v>472</v>
      </c>
      <c r="M505" s="59">
        <f t="shared" si="16"/>
        <v>0</v>
      </c>
      <c r="N505" s="83" t="s">
        <v>1299</v>
      </c>
    </row>
    <row r="506" spans="1:14" x14ac:dyDescent="0.25">
      <c r="A506" s="7"/>
      <c r="B506" s="63" t="s">
        <v>335</v>
      </c>
      <c r="C506" s="63" t="s">
        <v>336</v>
      </c>
      <c r="D506" s="49" t="s">
        <v>90</v>
      </c>
      <c r="E506" s="49" t="s">
        <v>1041</v>
      </c>
      <c r="F506" s="50" t="s">
        <v>1079</v>
      </c>
      <c r="G506" s="49">
        <v>445.28</v>
      </c>
      <c r="H506" s="54">
        <v>26.72</v>
      </c>
      <c r="I506" s="64">
        <v>472</v>
      </c>
      <c r="J506" s="59">
        <f t="shared" si="17"/>
        <v>0</v>
      </c>
      <c r="K506" s="64" t="s">
        <v>1757</v>
      </c>
      <c r="L506" s="55">
        <v>472</v>
      </c>
      <c r="M506" s="59">
        <f t="shared" si="16"/>
        <v>0</v>
      </c>
      <c r="N506" s="83" t="s">
        <v>1299</v>
      </c>
    </row>
    <row r="507" spans="1:14" x14ac:dyDescent="0.25">
      <c r="A507" s="7"/>
      <c r="B507" s="98" t="s">
        <v>602</v>
      </c>
      <c r="C507" s="98" t="s">
        <v>603</v>
      </c>
      <c r="D507" s="99" t="s">
        <v>90</v>
      </c>
      <c r="E507" s="99" t="s">
        <v>1083</v>
      </c>
      <c r="F507" s="100" t="s">
        <v>1084</v>
      </c>
      <c r="G507" s="99">
        <v>2971.7</v>
      </c>
      <c r="H507" s="54">
        <v>178.3</v>
      </c>
      <c r="I507" s="64">
        <v>3150</v>
      </c>
      <c r="J507" s="59">
        <f t="shared" si="17"/>
        <v>0</v>
      </c>
      <c r="K507" s="64" t="s">
        <v>1908</v>
      </c>
      <c r="L507" s="55">
        <v>3150</v>
      </c>
      <c r="M507" s="59">
        <f t="shared" si="16"/>
        <v>0</v>
      </c>
      <c r="N507" s="83" t="s">
        <v>1871</v>
      </c>
    </row>
    <row r="508" spans="1:14" x14ac:dyDescent="0.25">
      <c r="A508" s="7"/>
      <c r="B508" s="98" t="s">
        <v>644</v>
      </c>
      <c r="C508" s="98" t="s">
        <v>645</v>
      </c>
      <c r="D508" s="99" t="s">
        <v>90</v>
      </c>
      <c r="E508" s="99" t="s">
        <v>1083</v>
      </c>
      <c r="F508" s="100" t="s">
        <v>1084</v>
      </c>
      <c r="G508" s="99">
        <v>2179.25</v>
      </c>
      <c r="H508" s="54">
        <v>130.75</v>
      </c>
      <c r="I508" s="64">
        <v>2310</v>
      </c>
      <c r="J508" s="59">
        <f t="shared" si="17"/>
        <v>0</v>
      </c>
      <c r="K508" s="64" t="s">
        <v>1908</v>
      </c>
      <c r="L508" s="55">
        <v>2310</v>
      </c>
      <c r="M508" s="59">
        <f t="shared" si="16"/>
        <v>0</v>
      </c>
      <c r="N508" s="83" t="s">
        <v>1871</v>
      </c>
    </row>
    <row r="509" spans="1:14" x14ac:dyDescent="0.25">
      <c r="A509" s="7"/>
      <c r="B509" s="98" t="s">
        <v>618</v>
      </c>
      <c r="C509" s="98" t="s">
        <v>619</v>
      </c>
      <c r="D509" s="99" t="s">
        <v>90</v>
      </c>
      <c r="E509" s="99" t="s">
        <v>1083</v>
      </c>
      <c r="F509" s="100" t="s">
        <v>1084</v>
      </c>
      <c r="G509" s="99">
        <v>2179.25</v>
      </c>
      <c r="H509" s="54">
        <v>130.75</v>
      </c>
      <c r="I509" s="64">
        <v>2310</v>
      </c>
      <c r="J509" s="59">
        <f t="shared" si="17"/>
        <v>0</v>
      </c>
      <c r="K509" s="64" t="s">
        <v>1908</v>
      </c>
      <c r="L509" s="55">
        <v>2310</v>
      </c>
      <c r="M509" s="59">
        <f t="shared" si="16"/>
        <v>0</v>
      </c>
      <c r="N509" s="83" t="s">
        <v>1871</v>
      </c>
    </row>
    <row r="510" spans="1:14" x14ac:dyDescent="0.25">
      <c r="A510" s="7"/>
      <c r="B510" s="98" t="s">
        <v>634</v>
      </c>
      <c r="C510" s="98" t="s">
        <v>635</v>
      </c>
      <c r="D510" s="99" t="s">
        <v>90</v>
      </c>
      <c r="E510" s="99" t="s">
        <v>1083</v>
      </c>
      <c r="F510" s="100" t="s">
        <v>1084</v>
      </c>
      <c r="G510" s="99">
        <v>750</v>
      </c>
      <c r="H510" s="54">
        <v>45</v>
      </c>
      <c r="I510" s="64">
        <v>795</v>
      </c>
      <c r="J510" s="59">
        <f t="shared" si="17"/>
        <v>0</v>
      </c>
      <c r="K510" s="64" t="s">
        <v>1908</v>
      </c>
      <c r="L510" s="55">
        <v>795</v>
      </c>
      <c r="M510" s="59">
        <f t="shared" si="16"/>
        <v>0</v>
      </c>
      <c r="N510" s="83" t="s">
        <v>1871</v>
      </c>
    </row>
    <row r="511" spans="1:14" x14ac:dyDescent="0.25">
      <c r="A511" s="7"/>
      <c r="B511" s="98" t="s">
        <v>632</v>
      </c>
      <c r="C511" s="98" t="s">
        <v>633</v>
      </c>
      <c r="D511" s="99" t="s">
        <v>90</v>
      </c>
      <c r="E511" s="99" t="s">
        <v>1083</v>
      </c>
      <c r="F511" s="100" t="s">
        <v>1084</v>
      </c>
      <c r="G511" s="99">
        <v>750</v>
      </c>
      <c r="H511" s="54">
        <v>45</v>
      </c>
      <c r="I511" s="64">
        <v>795</v>
      </c>
      <c r="J511" s="59">
        <f t="shared" si="17"/>
        <v>0</v>
      </c>
      <c r="K511" s="64" t="s">
        <v>1908</v>
      </c>
      <c r="L511" s="55">
        <v>795</v>
      </c>
      <c r="M511" s="59">
        <f t="shared" si="16"/>
        <v>0</v>
      </c>
      <c r="N511" s="83" t="s">
        <v>1871</v>
      </c>
    </row>
    <row r="512" spans="1:14" x14ac:dyDescent="0.25">
      <c r="A512" s="7"/>
      <c r="B512" s="98" t="s">
        <v>646</v>
      </c>
      <c r="C512" s="98" t="s">
        <v>647</v>
      </c>
      <c r="D512" s="99" t="s">
        <v>90</v>
      </c>
      <c r="E512" s="99" t="s">
        <v>1083</v>
      </c>
      <c r="F512" s="100" t="s">
        <v>1084</v>
      </c>
      <c r="G512" s="99">
        <v>583.96</v>
      </c>
      <c r="H512" s="54">
        <v>35.04</v>
      </c>
      <c r="I512" s="64">
        <v>619</v>
      </c>
      <c r="J512" s="59">
        <f t="shared" si="17"/>
        <v>0</v>
      </c>
      <c r="K512" s="64" t="s">
        <v>1908</v>
      </c>
      <c r="L512" s="55">
        <v>619</v>
      </c>
      <c r="M512" s="59">
        <f t="shared" si="16"/>
        <v>0</v>
      </c>
      <c r="N512" s="83" t="s">
        <v>1871</v>
      </c>
    </row>
    <row r="513" spans="1:14" x14ac:dyDescent="0.25">
      <c r="A513" s="7"/>
      <c r="B513" s="98" t="s">
        <v>648</v>
      </c>
      <c r="C513" s="98" t="s">
        <v>649</v>
      </c>
      <c r="D513" s="99" t="s">
        <v>90</v>
      </c>
      <c r="E513" s="99" t="s">
        <v>1083</v>
      </c>
      <c r="F513" s="100" t="s">
        <v>1084</v>
      </c>
      <c r="G513" s="99">
        <v>583.96</v>
      </c>
      <c r="H513" s="54">
        <v>35.04</v>
      </c>
      <c r="I513" s="64">
        <v>619</v>
      </c>
      <c r="J513" s="59">
        <f t="shared" si="17"/>
        <v>0</v>
      </c>
      <c r="K513" s="64" t="s">
        <v>1908</v>
      </c>
      <c r="L513" s="55">
        <v>619</v>
      </c>
      <c r="M513" s="59">
        <f t="shared" si="16"/>
        <v>0</v>
      </c>
      <c r="N513" s="83" t="s">
        <v>1871</v>
      </c>
    </row>
    <row r="514" spans="1:14" x14ac:dyDescent="0.25">
      <c r="A514" s="7"/>
      <c r="B514" s="98" t="s">
        <v>642</v>
      </c>
      <c r="C514" s="98" t="s">
        <v>643</v>
      </c>
      <c r="D514" s="99" t="s">
        <v>90</v>
      </c>
      <c r="E514" s="99" t="s">
        <v>1083</v>
      </c>
      <c r="F514" s="100" t="s">
        <v>1084</v>
      </c>
      <c r="G514" s="99">
        <v>583.96</v>
      </c>
      <c r="H514" s="54">
        <v>35.04</v>
      </c>
      <c r="I514" s="64">
        <v>619</v>
      </c>
      <c r="J514" s="59">
        <f t="shared" si="17"/>
        <v>0</v>
      </c>
      <c r="K514" s="64" t="s">
        <v>1908</v>
      </c>
      <c r="L514" s="55">
        <v>619</v>
      </c>
      <c r="M514" s="59">
        <f t="shared" si="16"/>
        <v>0</v>
      </c>
      <c r="N514" s="83" t="s">
        <v>1871</v>
      </c>
    </row>
    <row r="515" spans="1:14" ht="24" x14ac:dyDescent="0.25">
      <c r="A515" s="7"/>
      <c r="B515" s="98" t="s">
        <v>628</v>
      </c>
      <c r="C515" s="98" t="s">
        <v>629</v>
      </c>
      <c r="D515" s="99" t="s">
        <v>90</v>
      </c>
      <c r="E515" s="99" t="s">
        <v>1083</v>
      </c>
      <c r="F515" s="100" t="s">
        <v>1084</v>
      </c>
      <c r="G515" s="99">
        <v>583.96</v>
      </c>
      <c r="H515" s="54">
        <v>35.04</v>
      </c>
      <c r="I515" s="64">
        <v>619</v>
      </c>
      <c r="J515" s="59">
        <f t="shared" si="17"/>
        <v>0</v>
      </c>
      <c r="K515" s="64" t="s">
        <v>1908</v>
      </c>
      <c r="L515" s="55">
        <v>619</v>
      </c>
      <c r="M515" s="59">
        <f t="shared" si="16"/>
        <v>0</v>
      </c>
      <c r="N515" s="83" t="s">
        <v>1871</v>
      </c>
    </row>
    <row r="516" spans="1:14" x14ac:dyDescent="0.25">
      <c r="A516" s="7"/>
      <c r="B516" s="98" t="s">
        <v>626</v>
      </c>
      <c r="C516" s="98" t="s">
        <v>627</v>
      </c>
      <c r="D516" s="99" t="s">
        <v>90</v>
      </c>
      <c r="E516" s="99" t="s">
        <v>1083</v>
      </c>
      <c r="F516" s="100" t="s">
        <v>1084</v>
      </c>
      <c r="G516" s="99">
        <v>583.96</v>
      </c>
      <c r="H516" s="54">
        <v>35.04</v>
      </c>
      <c r="I516" s="64">
        <v>619</v>
      </c>
      <c r="J516" s="59">
        <f t="shared" si="17"/>
        <v>0</v>
      </c>
      <c r="K516" s="64" t="s">
        <v>1908</v>
      </c>
      <c r="L516" s="55">
        <v>619</v>
      </c>
      <c r="M516" s="59">
        <f t="shared" si="16"/>
        <v>0</v>
      </c>
      <c r="N516" s="83" t="s">
        <v>1871</v>
      </c>
    </row>
    <row r="517" spans="1:14" x14ac:dyDescent="0.25">
      <c r="A517" s="7"/>
      <c r="B517" s="98" t="s">
        <v>624</v>
      </c>
      <c r="C517" s="98" t="s">
        <v>625</v>
      </c>
      <c r="D517" s="99" t="s">
        <v>90</v>
      </c>
      <c r="E517" s="99" t="s">
        <v>1083</v>
      </c>
      <c r="F517" s="100" t="s">
        <v>1084</v>
      </c>
      <c r="G517" s="99">
        <v>583.96</v>
      </c>
      <c r="H517" s="54">
        <v>35.04</v>
      </c>
      <c r="I517" s="64">
        <v>619</v>
      </c>
      <c r="J517" s="59">
        <f t="shared" si="17"/>
        <v>0</v>
      </c>
      <c r="K517" s="64" t="s">
        <v>1908</v>
      </c>
      <c r="L517" s="55">
        <v>619</v>
      </c>
      <c r="M517" s="59">
        <f t="shared" si="16"/>
        <v>0</v>
      </c>
      <c r="N517" s="83" t="s">
        <v>1871</v>
      </c>
    </row>
    <row r="518" spans="1:14" x14ac:dyDescent="0.25">
      <c r="A518" s="7"/>
      <c r="B518" s="98" t="s">
        <v>622</v>
      </c>
      <c r="C518" s="98" t="s">
        <v>623</v>
      </c>
      <c r="D518" s="99" t="s">
        <v>90</v>
      </c>
      <c r="E518" s="99" t="s">
        <v>1083</v>
      </c>
      <c r="F518" s="100" t="s">
        <v>1084</v>
      </c>
      <c r="G518" s="99">
        <v>583.96</v>
      </c>
      <c r="H518" s="54">
        <v>35.04</v>
      </c>
      <c r="I518" s="64">
        <v>619</v>
      </c>
      <c r="J518" s="59">
        <f t="shared" si="17"/>
        <v>0</v>
      </c>
      <c r="K518" s="64" t="s">
        <v>1908</v>
      </c>
      <c r="L518" s="55">
        <v>619</v>
      </c>
      <c r="M518" s="59">
        <f t="shared" si="16"/>
        <v>0</v>
      </c>
      <c r="N518" s="83" t="s">
        <v>1871</v>
      </c>
    </row>
    <row r="519" spans="1:14" x14ac:dyDescent="0.25">
      <c r="A519" s="7"/>
      <c r="B519" s="98" t="s">
        <v>620</v>
      </c>
      <c r="C519" s="98" t="s">
        <v>621</v>
      </c>
      <c r="D519" s="99" t="s">
        <v>90</v>
      </c>
      <c r="E519" s="99" t="s">
        <v>1083</v>
      </c>
      <c r="F519" s="100" t="s">
        <v>1084</v>
      </c>
      <c r="G519" s="99">
        <v>583.96</v>
      </c>
      <c r="H519" s="54">
        <v>35.04</v>
      </c>
      <c r="I519" s="64">
        <v>619</v>
      </c>
      <c r="J519" s="59">
        <f t="shared" si="17"/>
        <v>0</v>
      </c>
      <c r="K519" s="64" t="s">
        <v>1908</v>
      </c>
      <c r="L519" s="55">
        <v>619</v>
      </c>
      <c r="M519" s="59">
        <f t="shared" si="16"/>
        <v>0</v>
      </c>
      <c r="N519" s="83" t="s">
        <v>1871</v>
      </c>
    </row>
    <row r="520" spans="1:14" x14ac:dyDescent="0.25">
      <c r="A520" s="7"/>
      <c r="B520" s="98" t="s">
        <v>616</v>
      </c>
      <c r="C520" s="98" t="s">
        <v>617</v>
      </c>
      <c r="D520" s="99" t="s">
        <v>90</v>
      </c>
      <c r="E520" s="99" t="s">
        <v>1083</v>
      </c>
      <c r="F520" s="100" t="s">
        <v>1084</v>
      </c>
      <c r="G520" s="99">
        <v>583.96</v>
      </c>
      <c r="H520" s="54">
        <v>35.04</v>
      </c>
      <c r="I520" s="64">
        <v>619</v>
      </c>
      <c r="J520" s="59">
        <f t="shared" si="17"/>
        <v>0</v>
      </c>
      <c r="K520" s="64" t="s">
        <v>1908</v>
      </c>
      <c r="L520" s="55">
        <v>619</v>
      </c>
      <c r="M520" s="59">
        <f t="shared" si="16"/>
        <v>0</v>
      </c>
      <c r="N520" s="83" t="s">
        <v>1871</v>
      </c>
    </row>
    <row r="521" spans="1:14" x14ac:dyDescent="0.25">
      <c r="A521" s="7"/>
      <c r="B521" s="98" t="s">
        <v>614</v>
      </c>
      <c r="C521" s="98" t="s">
        <v>615</v>
      </c>
      <c r="D521" s="99" t="s">
        <v>90</v>
      </c>
      <c r="E521" s="99" t="s">
        <v>1083</v>
      </c>
      <c r="F521" s="100" t="s">
        <v>1084</v>
      </c>
      <c r="G521" s="99">
        <v>583.96</v>
      </c>
      <c r="H521" s="101">
        <v>35.04</v>
      </c>
      <c r="I521" s="64">
        <v>619</v>
      </c>
      <c r="J521" s="59">
        <f t="shared" si="17"/>
        <v>0</v>
      </c>
      <c r="K521" s="64" t="s">
        <v>1908</v>
      </c>
      <c r="L521" s="55">
        <v>619</v>
      </c>
      <c r="M521" s="59">
        <f t="shared" ref="M521:M584" si="18">SUM(I521-L521)</f>
        <v>0</v>
      </c>
      <c r="N521" s="83" t="s">
        <v>1871</v>
      </c>
    </row>
    <row r="522" spans="1:14" x14ac:dyDescent="0.25">
      <c r="A522" s="7"/>
      <c r="B522" s="98" t="s">
        <v>612</v>
      </c>
      <c r="C522" s="98" t="s">
        <v>613</v>
      </c>
      <c r="D522" s="99" t="s">
        <v>90</v>
      </c>
      <c r="E522" s="99" t="s">
        <v>1083</v>
      </c>
      <c r="F522" s="100" t="s">
        <v>1084</v>
      </c>
      <c r="G522" s="99">
        <v>583.96</v>
      </c>
      <c r="H522" s="101">
        <v>35.04</v>
      </c>
      <c r="I522" s="64">
        <v>619</v>
      </c>
      <c r="J522" s="59">
        <f t="shared" si="17"/>
        <v>0</v>
      </c>
      <c r="K522" s="64" t="s">
        <v>1908</v>
      </c>
      <c r="L522" s="55">
        <v>619</v>
      </c>
      <c r="M522" s="59">
        <f t="shared" si="18"/>
        <v>0</v>
      </c>
      <c r="N522" s="83" t="s">
        <v>1871</v>
      </c>
    </row>
    <row r="523" spans="1:14" x14ac:dyDescent="0.25">
      <c r="A523" s="7"/>
      <c r="B523" s="98" t="s">
        <v>610</v>
      </c>
      <c r="C523" s="98" t="s">
        <v>611</v>
      </c>
      <c r="D523" s="99" t="s">
        <v>90</v>
      </c>
      <c r="E523" s="99" t="s">
        <v>1083</v>
      </c>
      <c r="F523" s="100" t="s">
        <v>1084</v>
      </c>
      <c r="G523" s="99">
        <v>583.96</v>
      </c>
      <c r="H523" s="101">
        <v>35.04</v>
      </c>
      <c r="I523" s="64">
        <v>619</v>
      </c>
      <c r="J523" s="59">
        <f t="shared" si="17"/>
        <v>0</v>
      </c>
      <c r="K523" s="64" t="s">
        <v>1908</v>
      </c>
      <c r="L523" s="55">
        <v>619</v>
      </c>
      <c r="M523" s="59">
        <f t="shared" si="18"/>
        <v>0</v>
      </c>
      <c r="N523" s="83" t="s">
        <v>1871</v>
      </c>
    </row>
    <row r="524" spans="1:14" x14ac:dyDescent="0.25">
      <c r="A524" s="7"/>
      <c r="B524" s="98" t="s">
        <v>608</v>
      </c>
      <c r="C524" s="98" t="s">
        <v>609</v>
      </c>
      <c r="D524" s="99" t="s">
        <v>90</v>
      </c>
      <c r="E524" s="99" t="s">
        <v>1083</v>
      </c>
      <c r="F524" s="100" t="s">
        <v>1084</v>
      </c>
      <c r="G524" s="99">
        <v>583.96</v>
      </c>
      <c r="H524" s="101">
        <v>35.04</v>
      </c>
      <c r="I524" s="64">
        <v>619</v>
      </c>
      <c r="J524" s="59">
        <f t="shared" si="17"/>
        <v>0</v>
      </c>
      <c r="K524" s="64" t="s">
        <v>1908</v>
      </c>
      <c r="L524" s="55">
        <v>619</v>
      </c>
      <c r="M524" s="59">
        <f t="shared" si="18"/>
        <v>0</v>
      </c>
      <c r="N524" s="83" t="s">
        <v>1871</v>
      </c>
    </row>
    <row r="525" spans="1:14" x14ac:dyDescent="0.25">
      <c r="A525" s="7"/>
      <c r="B525" s="98" t="s">
        <v>606</v>
      </c>
      <c r="C525" s="98" t="s">
        <v>607</v>
      </c>
      <c r="D525" s="99" t="s">
        <v>90</v>
      </c>
      <c r="E525" s="99" t="s">
        <v>1083</v>
      </c>
      <c r="F525" s="100" t="s">
        <v>1084</v>
      </c>
      <c r="G525" s="99">
        <v>583.96</v>
      </c>
      <c r="H525" s="101">
        <v>35.04</v>
      </c>
      <c r="I525" s="64">
        <v>619</v>
      </c>
      <c r="J525" s="59">
        <f t="shared" si="17"/>
        <v>0</v>
      </c>
      <c r="K525" s="64" t="s">
        <v>1908</v>
      </c>
      <c r="L525" s="55">
        <v>619</v>
      </c>
      <c r="M525" s="59">
        <f t="shared" si="18"/>
        <v>0</v>
      </c>
      <c r="N525" s="83" t="s">
        <v>1871</v>
      </c>
    </row>
    <row r="526" spans="1:14" ht="24" x14ac:dyDescent="0.25">
      <c r="A526" s="7"/>
      <c r="B526" s="98" t="s">
        <v>604</v>
      </c>
      <c r="C526" s="98" t="s">
        <v>605</v>
      </c>
      <c r="D526" s="99" t="s">
        <v>90</v>
      </c>
      <c r="E526" s="99" t="s">
        <v>1083</v>
      </c>
      <c r="F526" s="100" t="s">
        <v>1084</v>
      </c>
      <c r="G526" s="99">
        <v>583.96</v>
      </c>
      <c r="H526" s="101">
        <v>35.04</v>
      </c>
      <c r="I526" s="64">
        <v>619</v>
      </c>
      <c r="J526" s="59">
        <f t="shared" si="17"/>
        <v>0</v>
      </c>
      <c r="K526" s="64" t="s">
        <v>1908</v>
      </c>
      <c r="L526" s="55">
        <v>619</v>
      </c>
      <c r="M526" s="59">
        <f t="shared" si="18"/>
        <v>0</v>
      </c>
      <c r="N526" s="83" t="s">
        <v>1871</v>
      </c>
    </row>
    <row r="527" spans="1:14" x14ac:dyDescent="0.25">
      <c r="A527" s="7"/>
      <c r="B527" s="98" t="s">
        <v>598</v>
      </c>
      <c r="C527" s="98" t="s">
        <v>599</v>
      </c>
      <c r="D527" s="99" t="s">
        <v>90</v>
      </c>
      <c r="E527" s="99" t="s">
        <v>1083</v>
      </c>
      <c r="F527" s="100" t="s">
        <v>1084</v>
      </c>
      <c r="G527" s="99">
        <v>583.96</v>
      </c>
      <c r="H527" s="101">
        <v>35.04</v>
      </c>
      <c r="I527" s="64">
        <v>619</v>
      </c>
      <c r="J527" s="59">
        <f t="shared" si="17"/>
        <v>0</v>
      </c>
      <c r="K527" s="64" t="s">
        <v>1908</v>
      </c>
      <c r="L527" s="55">
        <v>619</v>
      </c>
      <c r="M527" s="59">
        <f t="shared" si="18"/>
        <v>0</v>
      </c>
      <c r="N527" s="83" t="s">
        <v>1871</v>
      </c>
    </row>
    <row r="528" spans="1:14" x14ac:dyDescent="0.25">
      <c r="A528" s="7"/>
      <c r="B528" s="98" t="s">
        <v>596</v>
      </c>
      <c r="C528" s="98" t="s">
        <v>597</v>
      </c>
      <c r="D528" s="99" t="s">
        <v>90</v>
      </c>
      <c r="E528" s="99" t="s">
        <v>1083</v>
      </c>
      <c r="F528" s="100" t="s">
        <v>1084</v>
      </c>
      <c r="G528" s="99">
        <v>583.96</v>
      </c>
      <c r="H528" s="101">
        <v>35.04</v>
      </c>
      <c r="I528" s="64">
        <v>619</v>
      </c>
      <c r="J528" s="59">
        <f t="shared" si="17"/>
        <v>0</v>
      </c>
      <c r="K528" s="64" t="s">
        <v>1908</v>
      </c>
      <c r="L528" s="55">
        <v>619</v>
      </c>
      <c r="M528" s="59">
        <f t="shared" si="18"/>
        <v>0</v>
      </c>
      <c r="N528" s="83" t="s">
        <v>1871</v>
      </c>
    </row>
    <row r="529" spans="1:14" x14ac:dyDescent="0.25">
      <c r="A529" s="7"/>
      <c r="B529" s="98" t="s">
        <v>594</v>
      </c>
      <c r="C529" s="98" t="s">
        <v>595</v>
      </c>
      <c r="D529" s="99" t="s">
        <v>90</v>
      </c>
      <c r="E529" s="99" t="s">
        <v>1083</v>
      </c>
      <c r="F529" s="100" t="s">
        <v>1084</v>
      </c>
      <c r="G529" s="99">
        <v>583.96</v>
      </c>
      <c r="H529" s="101">
        <v>35.04</v>
      </c>
      <c r="I529" s="64">
        <v>619</v>
      </c>
      <c r="J529" s="59">
        <f t="shared" si="17"/>
        <v>0</v>
      </c>
      <c r="K529" s="64" t="s">
        <v>1908</v>
      </c>
      <c r="L529" s="55">
        <v>619</v>
      </c>
      <c r="M529" s="59">
        <f t="shared" si="18"/>
        <v>0</v>
      </c>
      <c r="N529" s="83" t="s">
        <v>1871</v>
      </c>
    </row>
    <row r="530" spans="1:14" x14ac:dyDescent="0.25">
      <c r="A530" s="7"/>
      <c r="B530" s="98" t="s">
        <v>591</v>
      </c>
      <c r="C530" s="98" t="s">
        <v>592</v>
      </c>
      <c r="D530" s="99" t="s">
        <v>90</v>
      </c>
      <c r="E530" s="99" t="s">
        <v>1083</v>
      </c>
      <c r="F530" s="100" t="s">
        <v>1084</v>
      </c>
      <c r="G530" s="99">
        <v>583.96</v>
      </c>
      <c r="H530" s="101">
        <v>35.04</v>
      </c>
      <c r="I530" s="64">
        <v>619</v>
      </c>
      <c r="J530" s="59">
        <f t="shared" si="17"/>
        <v>0</v>
      </c>
      <c r="K530" s="64" t="s">
        <v>1908</v>
      </c>
      <c r="L530" s="55">
        <v>619</v>
      </c>
      <c r="M530" s="59">
        <f t="shared" si="18"/>
        <v>0</v>
      </c>
      <c r="N530" s="83" t="s">
        <v>1871</v>
      </c>
    </row>
    <row r="531" spans="1:14" x14ac:dyDescent="0.25">
      <c r="A531" s="7"/>
      <c r="B531" s="98" t="s">
        <v>640</v>
      </c>
      <c r="C531" s="98" t="s">
        <v>641</v>
      </c>
      <c r="D531" s="99" t="s">
        <v>90</v>
      </c>
      <c r="E531" s="99" t="s">
        <v>1083</v>
      </c>
      <c r="F531" s="100" t="s">
        <v>1084</v>
      </c>
      <c r="G531" s="99">
        <v>579.25</v>
      </c>
      <c r="H531" s="101">
        <v>34.75</v>
      </c>
      <c r="I531" s="64">
        <v>614</v>
      </c>
      <c r="J531" s="59">
        <f t="shared" si="17"/>
        <v>0</v>
      </c>
      <c r="K531" s="64" t="s">
        <v>1908</v>
      </c>
      <c r="L531" s="55">
        <v>614</v>
      </c>
      <c r="M531" s="59">
        <f t="shared" si="18"/>
        <v>0</v>
      </c>
      <c r="N531" s="83" t="s">
        <v>1871</v>
      </c>
    </row>
    <row r="532" spans="1:14" x14ac:dyDescent="0.25">
      <c r="A532" s="7"/>
      <c r="B532" s="98" t="s">
        <v>638</v>
      </c>
      <c r="C532" s="98" t="s">
        <v>639</v>
      </c>
      <c r="D532" s="99" t="s">
        <v>90</v>
      </c>
      <c r="E532" s="99" t="s">
        <v>1083</v>
      </c>
      <c r="F532" s="100" t="s">
        <v>1084</v>
      </c>
      <c r="G532" s="99">
        <v>579.25</v>
      </c>
      <c r="H532" s="101">
        <v>34.75</v>
      </c>
      <c r="I532" s="64">
        <v>614</v>
      </c>
      <c r="J532" s="59">
        <f t="shared" si="17"/>
        <v>0</v>
      </c>
      <c r="K532" s="64" t="s">
        <v>1908</v>
      </c>
      <c r="L532" s="55">
        <v>614</v>
      </c>
      <c r="M532" s="59">
        <f t="shared" si="18"/>
        <v>0</v>
      </c>
      <c r="N532" s="83" t="s">
        <v>1871</v>
      </c>
    </row>
    <row r="533" spans="1:14" x14ac:dyDescent="0.25">
      <c r="A533" s="7"/>
      <c r="B533" s="98" t="s">
        <v>636</v>
      </c>
      <c r="C533" s="98" t="s">
        <v>637</v>
      </c>
      <c r="D533" s="99" t="s">
        <v>90</v>
      </c>
      <c r="E533" s="99" t="s">
        <v>1083</v>
      </c>
      <c r="F533" s="100" t="s">
        <v>1084</v>
      </c>
      <c r="G533" s="99">
        <v>579.25</v>
      </c>
      <c r="H533" s="101">
        <v>34.75</v>
      </c>
      <c r="I533" s="64">
        <v>614</v>
      </c>
      <c r="J533" s="59">
        <f t="shared" ref="J533:J596" si="19">SUM(G533+H533-I533)</f>
        <v>0</v>
      </c>
      <c r="K533" s="64" t="s">
        <v>1908</v>
      </c>
      <c r="L533" s="55">
        <v>614</v>
      </c>
      <c r="M533" s="59">
        <f t="shared" si="18"/>
        <v>0</v>
      </c>
      <c r="N533" s="83" t="s">
        <v>1871</v>
      </c>
    </row>
    <row r="534" spans="1:14" x14ac:dyDescent="0.25">
      <c r="A534" s="7"/>
      <c r="B534" s="98" t="s">
        <v>630</v>
      </c>
      <c r="C534" s="98" t="s">
        <v>631</v>
      </c>
      <c r="D534" s="99" t="s">
        <v>90</v>
      </c>
      <c r="E534" s="99" t="s">
        <v>1083</v>
      </c>
      <c r="F534" s="100" t="s">
        <v>1084</v>
      </c>
      <c r="G534" s="99">
        <v>579.25</v>
      </c>
      <c r="H534" s="101">
        <v>34.75</v>
      </c>
      <c r="I534" s="64">
        <v>614</v>
      </c>
      <c r="J534" s="59">
        <f t="shared" si="19"/>
        <v>0</v>
      </c>
      <c r="K534" s="64" t="s">
        <v>1908</v>
      </c>
      <c r="L534" s="55">
        <v>614</v>
      </c>
      <c r="M534" s="59">
        <f t="shared" si="18"/>
        <v>0</v>
      </c>
      <c r="N534" s="83" t="s">
        <v>1871</v>
      </c>
    </row>
    <row r="535" spans="1:14" x14ac:dyDescent="0.25">
      <c r="A535" s="7"/>
      <c r="B535" s="98" t="s">
        <v>600</v>
      </c>
      <c r="C535" s="98" t="s">
        <v>601</v>
      </c>
      <c r="D535" s="99" t="s">
        <v>90</v>
      </c>
      <c r="E535" s="99" t="s">
        <v>1083</v>
      </c>
      <c r="F535" s="100" t="s">
        <v>1084</v>
      </c>
      <c r="G535" s="99">
        <v>286.79000000000002</v>
      </c>
      <c r="H535" s="101">
        <v>17.21</v>
      </c>
      <c r="I535" s="64">
        <v>304</v>
      </c>
      <c r="J535" s="59">
        <f t="shared" si="19"/>
        <v>0</v>
      </c>
      <c r="K535" s="64" t="s">
        <v>1908</v>
      </c>
      <c r="L535" s="55">
        <v>304</v>
      </c>
      <c r="M535" s="59">
        <f t="shared" si="18"/>
        <v>0</v>
      </c>
      <c r="N535" s="83" t="s">
        <v>1871</v>
      </c>
    </row>
    <row r="536" spans="1:14" x14ac:dyDescent="0.25">
      <c r="A536" s="7"/>
      <c r="B536" s="98" t="s">
        <v>650</v>
      </c>
      <c r="C536" s="98" t="s">
        <v>651</v>
      </c>
      <c r="D536" s="99" t="s">
        <v>90</v>
      </c>
      <c r="E536" s="99" t="s">
        <v>1083</v>
      </c>
      <c r="F536" s="100" t="s">
        <v>1084</v>
      </c>
      <c r="G536" s="99">
        <v>4321.7</v>
      </c>
      <c r="H536" s="101">
        <v>259.3</v>
      </c>
      <c r="I536" s="64">
        <v>4581</v>
      </c>
      <c r="J536" s="59">
        <f t="shared" si="19"/>
        <v>0</v>
      </c>
      <c r="K536" s="64" t="s">
        <v>1908</v>
      </c>
      <c r="L536" s="55">
        <v>4581</v>
      </c>
      <c r="M536" s="59">
        <f t="shared" si="18"/>
        <v>0</v>
      </c>
      <c r="N536" s="83" t="s">
        <v>1871</v>
      </c>
    </row>
    <row r="537" spans="1:14" x14ac:dyDescent="0.25">
      <c r="A537" s="7"/>
      <c r="B537" s="102" t="s">
        <v>654</v>
      </c>
      <c r="C537" s="102" t="s">
        <v>655</v>
      </c>
      <c r="D537" s="99" t="s">
        <v>90</v>
      </c>
      <c r="E537" s="99" t="s">
        <v>1083</v>
      </c>
      <c r="F537" s="100" t="s">
        <v>1084</v>
      </c>
      <c r="G537" s="99">
        <v>3165.09</v>
      </c>
      <c r="H537" s="101">
        <v>189.91</v>
      </c>
      <c r="I537" s="64">
        <v>3355</v>
      </c>
      <c r="J537" s="59">
        <f t="shared" si="19"/>
        <v>0</v>
      </c>
      <c r="K537" s="64" t="s">
        <v>1908</v>
      </c>
      <c r="L537" s="55">
        <v>3355</v>
      </c>
      <c r="M537" s="59">
        <f t="shared" si="18"/>
        <v>0</v>
      </c>
      <c r="N537" s="83" t="s">
        <v>1871</v>
      </c>
    </row>
    <row r="538" spans="1:14" x14ac:dyDescent="0.25">
      <c r="A538" s="7"/>
      <c r="B538" s="102" t="s">
        <v>656</v>
      </c>
      <c r="C538" s="102" t="s">
        <v>1085</v>
      </c>
      <c r="D538" s="99" t="s">
        <v>90</v>
      </c>
      <c r="E538" s="99" t="s">
        <v>1083</v>
      </c>
      <c r="F538" s="100" t="s">
        <v>1084</v>
      </c>
      <c r="G538" s="99">
        <v>2416.98</v>
      </c>
      <c r="H538" s="101">
        <v>145.02000000000001</v>
      </c>
      <c r="I538" s="64">
        <v>2562</v>
      </c>
      <c r="J538" s="59">
        <f t="shared" si="19"/>
        <v>0</v>
      </c>
      <c r="K538" s="64" t="s">
        <v>1908</v>
      </c>
      <c r="L538" s="55">
        <v>2562</v>
      </c>
      <c r="M538" s="59">
        <f t="shared" si="18"/>
        <v>0</v>
      </c>
      <c r="N538" s="83" t="s">
        <v>1871</v>
      </c>
    </row>
    <row r="539" spans="1:14" ht="24" x14ac:dyDescent="0.25">
      <c r="A539" s="7"/>
      <c r="B539" s="102" t="s">
        <v>652</v>
      </c>
      <c r="C539" s="102" t="s">
        <v>653</v>
      </c>
      <c r="D539" s="99" t="s">
        <v>90</v>
      </c>
      <c r="E539" s="99" t="s">
        <v>1083</v>
      </c>
      <c r="F539" s="100" t="s">
        <v>1084</v>
      </c>
      <c r="G539" s="99">
        <v>2377.36</v>
      </c>
      <c r="H539" s="101">
        <v>142.63999999999999</v>
      </c>
      <c r="I539" s="64">
        <v>2520</v>
      </c>
      <c r="J539" s="59">
        <f t="shared" si="19"/>
        <v>0</v>
      </c>
      <c r="K539" s="64" t="s">
        <v>1908</v>
      </c>
      <c r="L539" s="55">
        <v>2520</v>
      </c>
      <c r="M539" s="59">
        <f t="shared" si="18"/>
        <v>0</v>
      </c>
      <c r="N539" s="83" t="s">
        <v>1871</v>
      </c>
    </row>
    <row r="540" spans="1:14" ht="24" x14ac:dyDescent="0.25">
      <c r="A540" s="7"/>
      <c r="B540" s="102" t="s">
        <v>359</v>
      </c>
      <c r="C540" s="102" t="s">
        <v>360</v>
      </c>
      <c r="D540" s="99" t="s">
        <v>90</v>
      </c>
      <c r="E540" s="99" t="s">
        <v>1083</v>
      </c>
      <c r="F540" s="100" t="s">
        <v>1084</v>
      </c>
      <c r="G540" s="99">
        <v>3823.58</v>
      </c>
      <c r="H540" s="101">
        <v>229.42</v>
      </c>
      <c r="I540" s="64">
        <v>4053</v>
      </c>
      <c r="J540" s="59">
        <f t="shared" si="19"/>
        <v>0</v>
      </c>
      <c r="K540" s="64" t="s">
        <v>1908</v>
      </c>
      <c r="L540" s="55">
        <v>4053</v>
      </c>
      <c r="M540" s="59">
        <f t="shared" si="18"/>
        <v>0</v>
      </c>
      <c r="N540" s="83" t="s">
        <v>1871</v>
      </c>
    </row>
    <row r="541" spans="1:14" ht="24" x14ac:dyDescent="0.25">
      <c r="A541" s="7"/>
      <c r="B541" s="102" t="s">
        <v>355</v>
      </c>
      <c r="C541" s="102" t="s">
        <v>1086</v>
      </c>
      <c r="D541" s="99" t="s">
        <v>90</v>
      </c>
      <c r="E541" s="99" t="s">
        <v>1083</v>
      </c>
      <c r="F541" s="100" t="s">
        <v>1084</v>
      </c>
      <c r="G541" s="99">
        <v>3982.08</v>
      </c>
      <c r="H541" s="101">
        <v>238.92</v>
      </c>
      <c r="I541" s="64">
        <v>4221</v>
      </c>
      <c r="J541" s="59">
        <f t="shared" si="19"/>
        <v>0</v>
      </c>
      <c r="K541" s="64" t="s">
        <v>1908</v>
      </c>
      <c r="L541" s="55">
        <v>4221</v>
      </c>
      <c r="M541" s="59">
        <f t="shared" si="18"/>
        <v>0</v>
      </c>
      <c r="N541" s="83" t="s">
        <v>1871</v>
      </c>
    </row>
    <row r="542" spans="1:14" x14ac:dyDescent="0.25">
      <c r="A542" s="7"/>
      <c r="B542" s="48" t="s">
        <v>1087</v>
      </c>
      <c r="C542" s="48" t="s">
        <v>1088</v>
      </c>
      <c r="D542" s="49" t="s">
        <v>90</v>
      </c>
      <c r="E542" s="49" t="s">
        <v>1083</v>
      </c>
      <c r="F542" s="50" t="s">
        <v>1089</v>
      </c>
      <c r="G542" s="49">
        <v>11325.47</v>
      </c>
      <c r="H542" s="54">
        <v>679.53</v>
      </c>
      <c r="I542" s="64">
        <v>12005</v>
      </c>
      <c r="J542" s="59">
        <f t="shared" si="19"/>
        <v>0</v>
      </c>
      <c r="K542" s="64" t="s">
        <v>1870</v>
      </c>
      <c r="L542" s="55">
        <v>12005</v>
      </c>
      <c r="M542" s="59">
        <f t="shared" si="18"/>
        <v>0</v>
      </c>
      <c r="N542" s="83" t="s">
        <v>1805</v>
      </c>
    </row>
    <row r="543" spans="1:14" x14ac:dyDescent="0.25">
      <c r="A543" s="7"/>
      <c r="B543" s="48" t="s">
        <v>1090</v>
      </c>
      <c r="C543" s="48" t="s">
        <v>1091</v>
      </c>
      <c r="D543" s="49" t="s">
        <v>90</v>
      </c>
      <c r="E543" s="49" t="s">
        <v>1083</v>
      </c>
      <c r="F543" s="50" t="s">
        <v>1089</v>
      </c>
      <c r="G543" s="49">
        <v>11490.57</v>
      </c>
      <c r="H543" s="54">
        <v>689.43</v>
      </c>
      <c r="I543" s="64">
        <v>12180</v>
      </c>
      <c r="J543" s="59">
        <f t="shared" si="19"/>
        <v>0</v>
      </c>
      <c r="K543" s="64" t="s">
        <v>1870</v>
      </c>
      <c r="L543" s="55">
        <v>12180</v>
      </c>
      <c r="M543" s="59">
        <f t="shared" si="18"/>
        <v>0</v>
      </c>
      <c r="N543" s="6" t="s">
        <v>1805</v>
      </c>
    </row>
    <row r="544" spans="1:14" ht="15.6" x14ac:dyDescent="0.25">
      <c r="A544" s="7"/>
      <c r="B544" s="52" t="s">
        <v>1092</v>
      </c>
      <c r="C544" s="52" t="s">
        <v>1093</v>
      </c>
      <c r="D544" s="49" t="s">
        <v>90</v>
      </c>
      <c r="E544" s="49" t="s">
        <v>1083</v>
      </c>
      <c r="F544" s="50" t="s">
        <v>1094</v>
      </c>
      <c r="G544" s="49">
        <v>38731.129999999997</v>
      </c>
      <c r="H544" s="54">
        <v>2323.87</v>
      </c>
      <c r="I544" s="64"/>
      <c r="J544" s="59">
        <f t="shared" si="19"/>
        <v>41055</v>
      </c>
      <c r="K544" s="57"/>
      <c r="L544" s="55"/>
      <c r="M544" s="59">
        <f t="shared" si="18"/>
        <v>0</v>
      </c>
      <c r="N544" s="83"/>
    </row>
    <row r="545" spans="1:14" x14ac:dyDescent="0.25">
      <c r="A545" s="7"/>
      <c r="B545" s="52" t="s">
        <v>1095</v>
      </c>
      <c r="C545" s="52" t="s">
        <v>1096</v>
      </c>
      <c r="D545" s="49" t="s">
        <v>90</v>
      </c>
      <c r="E545" s="49" t="s">
        <v>1083</v>
      </c>
      <c r="F545" s="50" t="s">
        <v>1097</v>
      </c>
      <c r="G545" s="49">
        <v>69600</v>
      </c>
      <c r="H545" s="54">
        <v>4176</v>
      </c>
      <c r="I545" s="64">
        <v>73776</v>
      </c>
      <c r="J545" s="59">
        <f t="shared" si="19"/>
        <v>0</v>
      </c>
      <c r="K545" s="64" t="s">
        <v>1974</v>
      </c>
      <c r="L545" s="55">
        <v>73776</v>
      </c>
      <c r="M545" s="59">
        <f t="shared" si="18"/>
        <v>0</v>
      </c>
      <c r="N545" s="83"/>
    </row>
    <row r="546" spans="1:14" x14ac:dyDescent="0.25">
      <c r="A546" s="7"/>
      <c r="B546" s="48" t="s">
        <v>1098</v>
      </c>
      <c r="C546" s="48" t="s">
        <v>1099</v>
      </c>
      <c r="D546" s="49" t="s">
        <v>90</v>
      </c>
      <c r="E546" s="49" t="s">
        <v>1083</v>
      </c>
      <c r="F546" s="50" t="s">
        <v>1100</v>
      </c>
      <c r="G546" s="49">
        <v>16981.13</v>
      </c>
      <c r="H546" s="54">
        <v>1018.87</v>
      </c>
      <c r="I546" s="64">
        <v>18000</v>
      </c>
      <c r="J546" s="59">
        <f t="shared" si="19"/>
        <v>0</v>
      </c>
      <c r="K546" s="64" t="s">
        <v>1974</v>
      </c>
      <c r="L546" s="55">
        <v>18000</v>
      </c>
      <c r="M546" s="59">
        <f t="shared" si="18"/>
        <v>0</v>
      </c>
      <c r="N546" s="83"/>
    </row>
    <row r="547" spans="1:14" ht="24" x14ac:dyDescent="0.25">
      <c r="A547" s="7"/>
      <c r="B547" s="48" t="s">
        <v>1101</v>
      </c>
      <c r="C547" s="48" t="s">
        <v>1102</v>
      </c>
      <c r="D547" s="49" t="s">
        <v>90</v>
      </c>
      <c r="E547" s="49" t="s">
        <v>1083</v>
      </c>
      <c r="F547" s="50" t="s">
        <v>1100</v>
      </c>
      <c r="G547" s="49">
        <v>16981.13</v>
      </c>
      <c r="H547" s="54">
        <v>1018.87</v>
      </c>
      <c r="I547" s="64">
        <v>18000</v>
      </c>
      <c r="J547" s="59">
        <f t="shared" si="19"/>
        <v>0</v>
      </c>
      <c r="K547" s="56" t="s">
        <v>1975</v>
      </c>
      <c r="L547" s="55">
        <f>SUM(8224+9776)</f>
        <v>18000</v>
      </c>
      <c r="M547" s="59">
        <f t="shared" si="18"/>
        <v>0</v>
      </c>
      <c r="N547" s="83"/>
    </row>
    <row r="548" spans="1:14" x14ac:dyDescent="0.25">
      <c r="A548" s="7"/>
      <c r="B548" s="52" t="s">
        <v>1103</v>
      </c>
      <c r="C548" s="52" t="s">
        <v>1104</v>
      </c>
      <c r="D548" s="49" t="s">
        <v>90</v>
      </c>
      <c r="E548" s="49" t="s">
        <v>1083</v>
      </c>
      <c r="F548" s="50" t="s">
        <v>1105</v>
      </c>
      <c r="G548" s="49">
        <v>9278.2999999999993</v>
      </c>
      <c r="H548" s="54">
        <v>556.70000000000005</v>
      </c>
      <c r="I548" s="64">
        <v>9835</v>
      </c>
      <c r="J548" s="59">
        <f t="shared" si="19"/>
        <v>0</v>
      </c>
      <c r="K548" s="64" t="s">
        <v>1870</v>
      </c>
      <c r="L548" s="55">
        <v>9835</v>
      </c>
      <c r="M548" s="59">
        <f t="shared" si="18"/>
        <v>0</v>
      </c>
      <c r="N548" s="6" t="s">
        <v>1805</v>
      </c>
    </row>
    <row r="549" spans="1:14" x14ac:dyDescent="0.25">
      <c r="A549" s="7"/>
      <c r="B549" s="52" t="s">
        <v>1106</v>
      </c>
      <c r="C549" s="96" t="s">
        <v>1107</v>
      </c>
      <c r="D549" s="49" t="s">
        <v>90</v>
      </c>
      <c r="E549" s="49" t="s">
        <v>1083</v>
      </c>
      <c r="F549" s="50" t="s">
        <v>1105</v>
      </c>
      <c r="G549" s="49">
        <v>4688.68</v>
      </c>
      <c r="H549" s="54">
        <v>281.32</v>
      </c>
      <c r="I549" s="64">
        <v>4970</v>
      </c>
      <c r="J549" s="59">
        <f t="shared" si="19"/>
        <v>0</v>
      </c>
      <c r="K549" s="64" t="s">
        <v>1870</v>
      </c>
      <c r="L549" s="55">
        <v>4970</v>
      </c>
      <c r="M549" s="59">
        <f t="shared" si="18"/>
        <v>0</v>
      </c>
      <c r="N549" s="6" t="s">
        <v>1805</v>
      </c>
    </row>
    <row r="550" spans="1:14" x14ac:dyDescent="0.25">
      <c r="A550" s="7"/>
      <c r="B550" s="48" t="s">
        <v>1103</v>
      </c>
      <c r="C550" s="48" t="s">
        <v>1104</v>
      </c>
      <c r="D550" s="49" t="s">
        <v>90</v>
      </c>
      <c r="E550" s="49" t="s">
        <v>1083</v>
      </c>
      <c r="F550" s="50" t="s">
        <v>1105</v>
      </c>
      <c r="G550" s="49">
        <v>3405.66</v>
      </c>
      <c r="H550" s="54">
        <v>204.34</v>
      </c>
      <c r="I550" s="64">
        <v>3610</v>
      </c>
      <c r="J550" s="59">
        <f t="shared" si="19"/>
        <v>0</v>
      </c>
      <c r="K550" s="64" t="s">
        <v>1870</v>
      </c>
      <c r="L550" s="55">
        <v>3610</v>
      </c>
      <c r="M550" s="59">
        <f t="shared" si="18"/>
        <v>0</v>
      </c>
      <c r="N550" s="6" t="s">
        <v>1805</v>
      </c>
    </row>
    <row r="551" spans="1:14" x14ac:dyDescent="0.25">
      <c r="A551" s="7"/>
      <c r="B551" s="48" t="s">
        <v>1108</v>
      </c>
      <c r="C551" s="96" t="s">
        <v>1109</v>
      </c>
      <c r="D551" s="49" t="s">
        <v>90</v>
      </c>
      <c r="E551" s="49" t="s">
        <v>1083</v>
      </c>
      <c r="F551" s="50" t="s">
        <v>1105</v>
      </c>
      <c r="G551" s="49">
        <v>3616.98</v>
      </c>
      <c r="H551" s="54">
        <v>217.02</v>
      </c>
      <c r="I551" s="64">
        <v>3834</v>
      </c>
      <c r="J551" s="59">
        <f t="shared" si="19"/>
        <v>0</v>
      </c>
      <c r="K551" s="64" t="s">
        <v>1870</v>
      </c>
      <c r="L551" s="55">
        <v>3834</v>
      </c>
      <c r="M551" s="59">
        <f t="shared" si="18"/>
        <v>0</v>
      </c>
      <c r="N551" s="6" t="s">
        <v>1805</v>
      </c>
    </row>
    <row r="552" spans="1:14" x14ac:dyDescent="0.25">
      <c r="A552" s="7"/>
      <c r="B552" s="97" t="s">
        <v>1110</v>
      </c>
      <c r="C552" s="97" t="s">
        <v>1111</v>
      </c>
      <c r="D552" s="49" t="s">
        <v>90</v>
      </c>
      <c r="E552" s="49" t="s">
        <v>1083</v>
      </c>
      <c r="F552" s="50" t="s">
        <v>1112</v>
      </c>
      <c r="G552" s="49">
        <v>27169.81</v>
      </c>
      <c r="H552" s="54">
        <v>1630.19</v>
      </c>
      <c r="I552" s="64">
        <v>28800</v>
      </c>
      <c r="J552" s="59">
        <f t="shared" si="19"/>
        <v>0</v>
      </c>
      <c r="K552" s="64" t="s">
        <v>1870</v>
      </c>
      <c r="L552" s="55">
        <v>28800</v>
      </c>
      <c r="M552" s="59">
        <f t="shared" si="18"/>
        <v>0</v>
      </c>
      <c r="N552" s="6" t="s">
        <v>1805</v>
      </c>
    </row>
    <row r="553" spans="1:14" x14ac:dyDescent="0.25">
      <c r="A553" s="7"/>
      <c r="B553" s="52" t="s">
        <v>1113</v>
      </c>
      <c r="C553" s="52" t="s">
        <v>1114</v>
      </c>
      <c r="D553" s="49" t="s">
        <v>90</v>
      </c>
      <c r="E553" s="49" t="s">
        <v>1115</v>
      </c>
      <c r="F553" s="50" t="s">
        <v>1116</v>
      </c>
      <c r="G553" s="49">
        <v>19811.32</v>
      </c>
      <c r="H553" s="54">
        <v>1188.68</v>
      </c>
      <c r="I553" s="64">
        <v>21000</v>
      </c>
      <c r="J553" s="59">
        <f t="shared" si="19"/>
        <v>0</v>
      </c>
      <c r="K553" s="64" t="s">
        <v>1870</v>
      </c>
      <c r="L553" s="55">
        <v>21000</v>
      </c>
      <c r="M553" s="59">
        <f t="shared" si="18"/>
        <v>0</v>
      </c>
      <c r="N553" s="6" t="s">
        <v>1805</v>
      </c>
    </row>
    <row r="554" spans="1:14" x14ac:dyDescent="0.25">
      <c r="A554" s="7"/>
      <c r="B554" s="52" t="s">
        <v>1113</v>
      </c>
      <c r="C554" s="52" t="s">
        <v>1114</v>
      </c>
      <c r="D554" s="49" t="s">
        <v>90</v>
      </c>
      <c r="E554" s="49" t="s">
        <v>1115</v>
      </c>
      <c r="F554" s="50" t="s">
        <v>1116</v>
      </c>
      <c r="G554" s="49">
        <v>13933.96</v>
      </c>
      <c r="H554" s="54">
        <v>836.04</v>
      </c>
      <c r="I554" s="64">
        <v>14770</v>
      </c>
      <c r="J554" s="59">
        <f t="shared" si="19"/>
        <v>0</v>
      </c>
      <c r="K554" s="64" t="s">
        <v>1870</v>
      </c>
      <c r="L554" s="55">
        <v>14770</v>
      </c>
      <c r="M554" s="59">
        <f t="shared" si="18"/>
        <v>0</v>
      </c>
      <c r="N554" s="6" t="s">
        <v>1805</v>
      </c>
    </row>
    <row r="555" spans="1:14" x14ac:dyDescent="0.25">
      <c r="A555" s="7"/>
      <c r="B555" s="52" t="s">
        <v>1117</v>
      </c>
      <c r="C555" s="52" t="s">
        <v>1118</v>
      </c>
      <c r="D555" s="49" t="s">
        <v>90</v>
      </c>
      <c r="E555" s="49" t="s">
        <v>1115</v>
      </c>
      <c r="F555" s="50" t="s">
        <v>1116</v>
      </c>
      <c r="G555" s="49">
        <v>23212.26</v>
      </c>
      <c r="H555" s="54">
        <v>1392.74</v>
      </c>
      <c r="I555" s="64">
        <v>24605</v>
      </c>
      <c r="J555" s="59">
        <f t="shared" si="19"/>
        <v>0</v>
      </c>
      <c r="K555" s="64" t="s">
        <v>1870</v>
      </c>
      <c r="L555" s="55">
        <v>24605</v>
      </c>
      <c r="M555" s="59">
        <f t="shared" si="18"/>
        <v>0</v>
      </c>
      <c r="N555" s="6" t="s">
        <v>1805</v>
      </c>
    </row>
    <row r="556" spans="1:14" x14ac:dyDescent="0.25">
      <c r="A556" s="7"/>
      <c r="B556" s="52" t="s">
        <v>1117</v>
      </c>
      <c r="C556" s="52" t="s">
        <v>1118</v>
      </c>
      <c r="D556" s="49" t="s">
        <v>90</v>
      </c>
      <c r="E556" s="49" t="s">
        <v>1115</v>
      </c>
      <c r="F556" s="50" t="s">
        <v>1116</v>
      </c>
      <c r="G556" s="49">
        <v>38037.74</v>
      </c>
      <c r="H556" s="54">
        <v>2282.2600000000002</v>
      </c>
      <c r="I556" s="64">
        <v>40320</v>
      </c>
      <c r="J556" s="59">
        <f t="shared" si="19"/>
        <v>0</v>
      </c>
      <c r="K556" s="64" t="s">
        <v>1870</v>
      </c>
      <c r="L556" s="55">
        <v>40320</v>
      </c>
      <c r="M556" s="59">
        <f t="shared" si="18"/>
        <v>0</v>
      </c>
      <c r="N556" s="6" t="s">
        <v>1805</v>
      </c>
    </row>
    <row r="557" spans="1:14" ht="26.4" x14ac:dyDescent="0.25">
      <c r="A557" s="7"/>
      <c r="B557" s="52" t="s">
        <v>1119</v>
      </c>
      <c r="C557" s="52" t="s">
        <v>1120</v>
      </c>
      <c r="D557" s="49" t="s">
        <v>90</v>
      </c>
      <c r="E557" s="49" t="s">
        <v>1115</v>
      </c>
      <c r="F557" s="50" t="s">
        <v>1121</v>
      </c>
      <c r="G557" s="49">
        <v>7198.11</v>
      </c>
      <c r="H557" s="54">
        <v>431.89</v>
      </c>
      <c r="I557" s="64"/>
      <c r="J557" s="59">
        <f t="shared" si="19"/>
        <v>7630</v>
      </c>
      <c r="K557" s="57"/>
      <c r="L557" s="55"/>
      <c r="M557" s="59">
        <f t="shared" si="18"/>
        <v>0</v>
      </c>
      <c r="N557" s="83"/>
    </row>
    <row r="558" spans="1:14" ht="26.4" x14ac:dyDescent="0.25">
      <c r="A558" s="7"/>
      <c r="B558" s="52" t="s">
        <v>1122</v>
      </c>
      <c r="C558" s="52" t="s">
        <v>1120</v>
      </c>
      <c r="D558" s="49" t="s">
        <v>90</v>
      </c>
      <c r="E558" s="49" t="s">
        <v>1115</v>
      </c>
      <c r="F558" s="50" t="s">
        <v>1121</v>
      </c>
      <c r="G558" s="49">
        <v>8320.76</v>
      </c>
      <c r="H558" s="54">
        <v>499.24</v>
      </c>
      <c r="I558" s="64"/>
      <c r="J558" s="59">
        <f t="shared" si="19"/>
        <v>8820</v>
      </c>
      <c r="K558" s="57"/>
      <c r="L558" s="55"/>
      <c r="M558" s="59">
        <f t="shared" si="18"/>
        <v>0</v>
      </c>
      <c r="N558" s="83"/>
    </row>
    <row r="559" spans="1:14" ht="24" x14ac:dyDescent="0.25">
      <c r="A559" s="7"/>
      <c r="B559" s="52" t="s">
        <v>1123</v>
      </c>
      <c r="C559" s="52" t="s">
        <v>1124</v>
      </c>
      <c r="D559" s="49" t="s">
        <v>90</v>
      </c>
      <c r="E559" s="49" t="s">
        <v>1115</v>
      </c>
      <c r="F559" s="50" t="s">
        <v>1125</v>
      </c>
      <c r="G559" s="49">
        <v>54745.279999999999</v>
      </c>
      <c r="H559" s="54">
        <v>3284.72</v>
      </c>
      <c r="I559" s="64">
        <v>58030</v>
      </c>
      <c r="J559" s="59">
        <f t="shared" si="19"/>
        <v>0</v>
      </c>
      <c r="K559" s="64" t="s">
        <v>1870</v>
      </c>
      <c r="L559" s="55">
        <v>58030</v>
      </c>
      <c r="M559" s="59">
        <f t="shared" si="18"/>
        <v>0</v>
      </c>
      <c r="N559" s="6" t="s">
        <v>1805</v>
      </c>
    </row>
    <row r="560" spans="1:14" ht="24" x14ac:dyDescent="0.25">
      <c r="A560" s="7"/>
      <c r="B560" s="52" t="s">
        <v>1126</v>
      </c>
      <c r="C560" s="52" t="s">
        <v>1127</v>
      </c>
      <c r="D560" s="49" t="s">
        <v>90</v>
      </c>
      <c r="E560" s="49" t="s">
        <v>1115</v>
      </c>
      <c r="F560" s="50" t="s">
        <v>1125</v>
      </c>
      <c r="G560" s="49">
        <v>40084.910000000003</v>
      </c>
      <c r="H560" s="54">
        <v>2405.09</v>
      </c>
      <c r="I560" s="64">
        <v>42490</v>
      </c>
      <c r="J560" s="59">
        <f t="shared" si="19"/>
        <v>0</v>
      </c>
      <c r="K560" s="64" t="s">
        <v>1870</v>
      </c>
      <c r="L560" s="55">
        <v>42490</v>
      </c>
      <c r="M560" s="59">
        <f t="shared" si="18"/>
        <v>0</v>
      </c>
      <c r="N560" s="6" t="s">
        <v>1805</v>
      </c>
    </row>
    <row r="561" spans="1:14" ht="24" x14ac:dyDescent="0.25">
      <c r="A561" s="7"/>
      <c r="B561" s="52" t="s">
        <v>1128</v>
      </c>
      <c r="C561" s="52" t="s">
        <v>1129</v>
      </c>
      <c r="D561" s="49" t="s">
        <v>90</v>
      </c>
      <c r="E561" s="49" t="s">
        <v>1115</v>
      </c>
      <c r="F561" s="50" t="s">
        <v>1125</v>
      </c>
      <c r="G561" s="49">
        <v>8353.77</v>
      </c>
      <c r="H561" s="54">
        <v>501.23</v>
      </c>
      <c r="I561" s="64">
        <v>8855</v>
      </c>
      <c r="J561" s="59">
        <f t="shared" si="19"/>
        <v>0</v>
      </c>
      <c r="K561" s="64" t="s">
        <v>1870</v>
      </c>
      <c r="L561" s="55">
        <v>8855</v>
      </c>
      <c r="M561" s="59">
        <f t="shared" si="18"/>
        <v>0</v>
      </c>
      <c r="N561" s="6" t="s">
        <v>1805</v>
      </c>
    </row>
    <row r="562" spans="1:14" ht="24" x14ac:dyDescent="0.25">
      <c r="A562" s="7"/>
      <c r="B562" s="52" t="s">
        <v>1130</v>
      </c>
      <c r="C562" s="52" t="s">
        <v>1131</v>
      </c>
      <c r="D562" s="49" t="s">
        <v>90</v>
      </c>
      <c r="E562" s="49" t="s">
        <v>1115</v>
      </c>
      <c r="F562" s="50" t="s">
        <v>1125</v>
      </c>
      <c r="G562" s="49">
        <v>11094.34</v>
      </c>
      <c r="H562" s="54">
        <v>665.66</v>
      </c>
      <c r="I562" s="64">
        <v>11760</v>
      </c>
      <c r="J562" s="59">
        <f t="shared" si="19"/>
        <v>0</v>
      </c>
      <c r="K562" s="64" t="s">
        <v>1870</v>
      </c>
      <c r="L562" s="55">
        <v>11760</v>
      </c>
      <c r="M562" s="59">
        <f t="shared" si="18"/>
        <v>0</v>
      </c>
      <c r="N562" s="6" t="s">
        <v>1805</v>
      </c>
    </row>
    <row r="563" spans="1:14" ht="24" x14ac:dyDescent="0.25">
      <c r="A563" s="7"/>
      <c r="B563" s="52" t="s">
        <v>1132</v>
      </c>
      <c r="C563" s="52" t="s">
        <v>1133</v>
      </c>
      <c r="D563" s="49" t="s">
        <v>90</v>
      </c>
      <c r="E563" s="49" t="s">
        <v>1115</v>
      </c>
      <c r="F563" s="50" t="s">
        <v>1125</v>
      </c>
      <c r="G563" s="49">
        <v>34603.769999999997</v>
      </c>
      <c r="H563" s="54">
        <v>2076.23</v>
      </c>
      <c r="I563" s="64">
        <v>36680</v>
      </c>
      <c r="J563" s="59">
        <f t="shared" si="19"/>
        <v>0</v>
      </c>
      <c r="K563" s="64" t="s">
        <v>1870</v>
      </c>
      <c r="L563" s="55">
        <v>36680</v>
      </c>
      <c r="M563" s="59">
        <f t="shared" si="18"/>
        <v>0</v>
      </c>
      <c r="N563" s="6" t="s">
        <v>1805</v>
      </c>
    </row>
    <row r="564" spans="1:14" ht="24" x14ac:dyDescent="0.25">
      <c r="A564" s="7"/>
      <c r="B564" s="52" t="s">
        <v>1134</v>
      </c>
      <c r="C564" s="52" t="s">
        <v>1135</v>
      </c>
      <c r="D564" s="49" t="s">
        <v>90</v>
      </c>
      <c r="E564" s="49" t="s">
        <v>1115</v>
      </c>
      <c r="F564" s="50" t="s">
        <v>1125</v>
      </c>
      <c r="G564" s="49">
        <v>33150.94</v>
      </c>
      <c r="H564" s="54">
        <v>1989.06</v>
      </c>
      <c r="I564" s="64">
        <v>35140</v>
      </c>
      <c r="J564" s="59">
        <f t="shared" si="19"/>
        <v>0</v>
      </c>
      <c r="K564" s="64" t="s">
        <v>1870</v>
      </c>
      <c r="L564" s="55">
        <v>35140</v>
      </c>
      <c r="M564" s="59">
        <f t="shared" si="18"/>
        <v>0</v>
      </c>
      <c r="N564" s="6" t="s">
        <v>1805</v>
      </c>
    </row>
    <row r="565" spans="1:14" ht="24" x14ac:dyDescent="0.25">
      <c r="A565" s="7"/>
      <c r="B565" s="52" t="s">
        <v>1136</v>
      </c>
      <c r="C565" s="52" t="s">
        <v>1137</v>
      </c>
      <c r="D565" s="49" t="s">
        <v>90</v>
      </c>
      <c r="E565" s="49" t="s">
        <v>1115</v>
      </c>
      <c r="F565" s="50" t="s">
        <v>1125</v>
      </c>
      <c r="G565" s="49">
        <v>7264.15</v>
      </c>
      <c r="H565" s="54">
        <v>435.85</v>
      </c>
      <c r="I565" s="64">
        <v>7700</v>
      </c>
      <c r="J565" s="59">
        <f t="shared" si="19"/>
        <v>0</v>
      </c>
      <c r="K565" s="64" t="s">
        <v>1870</v>
      </c>
      <c r="L565" s="55">
        <v>7700</v>
      </c>
      <c r="M565" s="59">
        <f t="shared" si="18"/>
        <v>0</v>
      </c>
      <c r="N565" s="6" t="s">
        <v>1805</v>
      </c>
    </row>
    <row r="566" spans="1:14" ht="24" x14ac:dyDescent="0.25">
      <c r="A566" s="7"/>
      <c r="B566" s="52" t="s">
        <v>1138</v>
      </c>
      <c r="C566" s="52" t="s">
        <v>1139</v>
      </c>
      <c r="D566" s="49" t="s">
        <v>90</v>
      </c>
      <c r="E566" s="49" t="s">
        <v>1115</v>
      </c>
      <c r="F566" s="50" t="s">
        <v>1125</v>
      </c>
      <c r="G566" s="49">
        <v>50221.71</v>
      </c>
      <c r="H566" s="54">
        <v>3013.29</v>
      </c>
      <c r="I566" s="64">
        <v>53235</v>
      </c>
      <c r="J566" s="59">
        <f t="shared" si="19"/>
        <v>0</v>
      </c>
      <c r="K566" s="64" t="s">
        <v>1870</v>
      </c>
      <c r="L566" s="55">
        <v>53235</v>
      </c>
      <c r="M566" s="59">
        <f t="shared" si="18"/>
        <v>0</v>
      </c>
      <c r="N566" s="6" t="s">
        <v>1805</v>
      </c>
    </row>
    <row r="567" spans="1:14" ht="24" x14ac:dyDescent="0.25">
      <c r="A567" s="7"/>
      <c r="B567" s="48" t="s">
        <v>1113</v>
      </c>
      <c r="C567" s="48" t="s">
        <v>1114</v>
      </c>
      <c r="D567" s="49" t="s">
        <v>90</v>
      </c>
      <c r="E567" s="49" t="s">
        <v>1115</v>
      </c>
      <c r="F567" s="50" t="s">
        <v>1125</v>
      </c>
      <c r="G567" s="49">
        <v>3604.71</v>
      </c>
      <c r="H567" s="54">
        <v>216.29</v>
      </c>
      <c r="I567" s="64">
        <v>3821</v>
      </c>
      <c r="J567" s="59">
        <f t="shared" si="19"/>
        <v>0</v>
      </c>
      <c r="K567" s="64" t="s">
        <v>1870</v>
      </c>
      <c r="L567" s="55">
        <v>3821</v>
      </c>
      <c r="M567" s="59">
        <f t="shared" si="18"/>
        <v>0</v>
      </c>
      <c r="N567" s="6" t="s">
        <v>1805</v>
      </c>
    </row>
    <row r="568" spans="1:14" ht="24" x14ac:dyDescent="0.25">
      <c r="A568" s="7"/>
      <c r="B568" s="48" t="s">
        <v>1117</v>
      </c>
      <c r="C568" s="48" t="s">
        <v>1118</v>
      </c>
      <c r="D568" s="49" t="s">
        <v>90</v>
      </c>
      <c r="E568" s="49" t="s">
        <v>1115</v>
      </c>
      <c r="F568" s="50" t="s">
        <v>1125</v>
      </c>
      <c r="G568" s="49">
        <v>2368.87</v>
      </c>
      <c r="H568" s="54">
        <v>142.13</v>
      </c>
      <c r="I568" s="64">
        <v>2511</v>
      </c>
      <c r="J568" s="59">
        <f t="shared" si="19"/>
        <v>0</v>
      </c>
      <c r="K568" s="64" t="s">
        <v>1870</v>
      </c>
      <c r="L568" s="55">
        <v>2511</v>
      </c>
      <c r="M568" s="59">
        <f t="shared" si="18"/>
        <v>0</v>
      </c>
      <c r="N568" s="6" t="s">
        <v>1805</v>
      </c>
    </row>
    <row r="569" spans="1:14" ht="24" x14ac:dyDescent="0.25">
      <c r="A569" s="7"/>
      <c r="B569" s="48" t="s">
        <v>1123</v>
      </c>
      <c r="C569" s="48" t="s">
        <v>1124</v>
      </c>
      <c r="D569" s="49" t="s">
        <v>90</v>
      </c>
      <c r="E569" s="49" t="s">
        <v>1115</v>
      </c>
      <c r="F569" s="50" t="s">
        <v>1125</v>
      </c>
      <c r="G569" s="49">
        <v>7137.74</v>
      </c>
      <c r="H569" s="54">
        <v>428.26</v>
      </c>
      <c r="I569" s="64">
        <v>7566</v>
      </c>
      <c r="J569" s="59">
        <f t="shared" si="19"/>
        <v>0</v>
      </c>
      <c r="K569" s="64" t="s">
        <v>1870</v>
      </c>
      <c r="L569" s="55">
        <v>7566</v>
      </c>
      <c r="M569" s="59">
        <f t="shared" si="18"/>
        <v>0</v>
      </c>
      <c r="N569" s="6" t="s">
        <v>1805</v>
      </c>
    </row>
    <row r="570" spans="1:14" ht="24" x14ac:dyDescent="0.25">
      <c r="A570" s="7"/>
      <c r="B570" s="48" t="s">
        <v>1126</v>
      </c>
      <c r="C570" s="48" t="s">
        <v>1127</v>
      </c>
      <c r="D570" s="49" t="s">
        <v>90</v>
      </c>
      <c r="E570" s="49" t="s">
        <v>1115</v>
      </c>
      <c r="F570" s="50" t="s">
        <v>1125</v>
      </c>
      <c r="G570" s="49">
        <v>3586.79</v>
      </c>
      <c r="H570" s="54">
        <v>215.21</v>
      </c>
      <c r="I570" s="64">
        <v>3802</v>
      </c>
      <c r="J570" s="59">
        <f t="shared" si="19"/>
        <v>0</v>
      </c>
      <c r="K570" s="64" t="s">
        <v>1870</v>
      </c>
      <c r="L570" s="55">
        <v>3802</v>
      </c>
      <c r="M570" s="59">
        <f t="shared" si="18"/>
        <v>0</v>
      </c>
      <c r="N570" s="6" t="s">
        <v>1805</v>
      </c>
    </row>
    <row r="571" spans="1:14" ht="24" x14ac:dyDescent="0.25">
      <c r="A571" s="7"/>
      <c r="B571" s="48" t="s">
        <v>1130</v>
      </c>
      <c r="C571" s="48" t="s">
        <v>1131</v>
      </c>
      <c r="D571" s="49" t="s">
        <v>90</v>
      </c>
      <c r="E571" s="49" t="s">
        <v>1115</v>
      </c>
      <c r="F571" s="50" t="s">
        <v>1125</v>
      </c>
      <c r="G571" s="49">
        <v>3339.62</v>
      </c>
      <c r="H571" s="54">
        <v>200.38</v>
      </c>
      <c r="I571" s="64">
        <v>3540</v>
      </c>
      <c r="J571" s="59">
        <f t="shared" si="19"/>
        <v>0</v>
      </c>
      <c r="K571" s="64" t="s">
        <v>1870</v>
      </c>
      <c r="L571" s="55">
        <v>3540</v>
      </c>
      <c r="M571" s="59">
        <f t="shared" si="18"/>
        <v>0</v>
      </c>
      <c r="N571" s="6" t="s">
        <v>1805</v>
      </c>
    </row>
    <row r="572" spans="1:14" ht="24" x14ac:dyDescent="0.25">
      <c r="A572" s="7"/>
      <c r="B572" s="48" t="s">
        <v>1132</v>
      </c>
      <c r="C572" s="48" t="s">
        <v>1133</v>
      </c>
      <c r="D572" s="49" t="s">
        <v>90</v>
      </c>
      <c r="E572" s="49" t="s">
        <v>1115</v>
      </c>
      <c r="F572" s="50" t="s">
        <v>1125</v>
      </c>
      <c r="G572" s="49">
        <v>766.98</v>
      </c>
      <c r="H572" s="54">
        <v>46.02</v>
      </c>
      <c r="I572" s="64">
        <v>813</v>
      </c>
      <c r="J572" s="59">
        <f t="shared" si="19"/>
        <v>0</v>
      </c>
      <c r="K572" s="64" t="s">
        <v>1870</v>
      </c>
      <c r="L572" s="55">
        <v>813</v>
      </c>
      <c r="M572" s="59">
        <f t="shared" si="18"/>
        <v>0</v>
      </c>
      <c r="N572" s="6" t="s">
        <v>1805</v>
      </c>
    </row>
    <row r="573" spans="1:14" ht="24" x14ac:dyDescent="0.25">
      <c r="A573" s="7"/>
      <c r="B573" s="48" t="s">
        <v>1136</v>
      </c>
      <c r="C573" s="48" t="s">
        <v>1137</v>
      </c>
      <c r="D573" s="49" t="s">
        <v>90</v>
      </c>
      <c r="E573" s="49" t="s">
        <v>1115</v>
      </c>
      <c r="F573" s="50" t="s">
        <v>1125</v>
      </c>
      <c r="G573" s="49">
        <v>14934.91</v>
      </c>
      <c r="H573" s="54">
        <v>896.09</v>
      </c>
      <c r="I573" s="64">
        <v>15831</v>
      </c>
      <c r="J573" s="59">
        <f t="shared" si="19"/>
        <v>0</v>
      </c>
      <c r="K573" s="64" t="s">
        <v>1870</v>
      </c>
      <c r="L573" s="55">
        <v>15831</v>
      </c>
      <c r="M573" s="59">
        <f t="shared" si="18"/>
        <v>0</v>
      </c>
      <c r="N573" s="6" t="s">
        <v>1805</v>
      </c>
    </row>
    <row r="574" spans="1:14" x14ac:dyDescent="0.25">
      <c r="A574" s="7"/>
      <c r="B574" s="48" t="s">
        <v>1140</v>
      </c>
      <c r="C574" s="48" t="s">
        <v>1141</v>
      </c>
      <c r="D574" s="49" t="s">
        <v>90</v>
      </c>
      <c r="E574" s="49" t="s">
        <v>1115</v>
      </c>
      <c r="F574" s="50" t="s">
        <v>1142</v>
      </c>
      <c r="G574" s="49">
        <v>30056.6</v>
      </c>
      <c r="H574" s="54">
        <v>1803.4</v>
      </c>
      <c r="I574" s="64">
        <v>31860</v>
      </c>
      <c r="J574" s="59">
        <f t="shared" si="19"/>
        <v>0</v>
      </c>
      <c r="K574" s="64" t="s">
        <v>1870</v>
      </c>
      <c r="L574" s="55">
        <v>31860</v>
      </c>
      <c r="M574" s="59">
        <f t="shared" si="18"/>
        <v>0</v>
      </c>
      <c r="N574" s="6" t="s">
        <v>1805</v>
      </c>
    </row>
    <row r="575" spans="1:14" x14ac:dyDescent="0.25">
      <c r="A575" s="7"/>
      <c r="B575" s="48" t="s">
        <v>1143</v>
      </c>
      <c r="C575" s="48" t="s">
        <v>1144</v>
      </c>
      <c r="D575" s="49" t="s">
        <v>90</v>
      </c>
      <c r="E575" s="49" t="s">
        <v>1115</v>
      </c>
      <c r="F575" s="50" t="s">
        <v>1142</v>
      </c>
      <c r="G575" s="49">
        <v>11547.17</v>
      </c>
      <c r="H575" s="54">
        <v>692.83</v>
      </c>
      <c r="I575" s="64">
        <v>12240</v>
      </c>
      <c r="J575" s="59">
        <f t="shared" si="19"/>
        <v>0</v>
      </c>
      <c r="K575" s="64" t="s">
        <v>1870</v>
      </c>
      <c r="L575" s="55">
        <v>12240</v>
      </c>
      <c r="M575" s="59">
        <f t="shared" si="18"/>
        <v>0</v>
      </c>
      <c r="N575" s="6" t="s">
        <v>1805</v>
      </c>
    </row>
    <row r="576" spans="1:14" x14ac:dyDescent="0.25">
      <c r="A576" s="7"/>
      <c r="B576" s="52" t="s">
        <v>1145</v>
      </c>
      <c r="C576" s="52" t="s">
        <v>1146</v>
      </c>
      <c r="D576" s="49" t="s">
        <v>90</v>
      </c>
      <c r="E576" s="49" t="s">
        <v>1115</v>
      </c>
      <c r="F576" s="50" t="s">
        <v>1147</v>
      </c>
      <c r="G576" s="49">
        <v>8452.83</v>
      </c>
      <c r="H576" s="54">
        <v>507.17</v>
      </c>
      <c r="I576" s="64">
        <v>8960</v>
      </c>
      <c r="J576" s="59">
        <f t="shared" si="19"/>
        <v>0</v>
      </c>
      <c r="K576" s="64" t="s">
        <v>1976</v>
      </c>
      <c r="L576" s="55">
        <v>8960</v>
      </c>
      <c r="M576" s="59">
        <f t="shared" si="18"/>
        <v>0</v>
      </c>
      <c r="N576" s="83"/>
    </row>
    <row r="577" spans="1:14" x14ac:dyDescent="0.25">
      <c r="A577" s="7"/>
      <c r="B577" s="52" t="s">
        <v>1148</v>
      </c>
      <c r="C577" s="52" t="s">
        <v>1149</v>
      </c>
      <c r="D577" s="49" t="s">
        <v>90</v>
      </c>
      <c r="E577" s="49" t="s">
        <v>1115</v>
      </c>
      <c r="F577" s="50" t="s">
        <v>1147</v>
      </c>
      <c r="G577" s="49">
        <v>68580.19</v>
      </c>
      <c r="H577" s="54">
        <v>4114.8100000000004</v>
      </c>
      <c r="I577" s="64">
        <v>72695</v>
      </c>
      <c r="J577" s="59">
        <f t="shared" si="19"/>
        <v>0</v>
      </c>
      <c r="K577" s="64" t="s">
        <v>1976</v>
      </c>
      <c r="L577" s="55">
        <v>72695</v>
      </c>
      <c r="M577" s="59">
        <f t="shared" si="18"/>
        <v>0</v>
      </c>
      <c r="N577" s="83"/>
    </row>
    <row r="578" spans="1:14" x14ac:dyDescent="0.25">
      <c r="A578" s="7"/>
      <c r="B578" s="52" t="s">
        <v>1150</v>
      </c>
      <c r="C578" s="52" t="s">
        <v>1151</v>
      </c>
      <c r="D578" s="49" t="s">
        <v>90</v>
      </c>
      <c r="E578" s="49" t="s">
        <v>1115</v>
      </c>
      <c r="F578" s="50" t="s">
        <v>1152</v>
      </c>
      <c r="G578" s="49">
        <v>3018.86</v>
      </c>
      <c r="H578" s="54">
        <v>181.14</v>
      </c>
      <c r="I578" s="64">
        <v>3200</v>
      </c>
      <c r="J578" s="59">
        <f t="shared" si="19"/>
        <v>0</v>
      </c>
      <c r="K578" s="64" t="s">
        <v>1976</v>
      </c>
      <c r="L578" s="55">
        <v>3200</v>
      </c>
      <c r="M578" s="59">
        <f t="shared" si="18"/>
        <v>0</v>
      </c>
      <c r="N578" s="83"/>
    </row>
    <row r="579" spans="1:14" x14ac:dyDescent="0.25">
      <c r="A579" s="7"/>
      <c r="B579" s="53" t="s">
        <v>1150</v>
      </c>
      <c r="C579" s="53" t="s">
        <v>1151</v>
      </c>
      <c r="D579" s="49" t="s">
        <v>90</v>
      </c>
      <c r="E579" s="49" t="s">
        <v>1115</v>
      </c>
      <c r="F579" s="50" t="s">
        <v>1152</v>
      </c>
      <c r="G579" s="49">
        <v>2113.21</v>
      </c>
      <c r="H579" s="54">
        <v>126.79</v>
      </c>
      <c r="I579" s="64">
        <v>2240</v>
      </c>
      <c r="J579" s="59">
        <f t="shared" si="19"/>
        <v>0</v>
      </c>
      <c r="K579" s="64" t="s">
        <v>1976</v>
      </c>
      <c r="L579" s="55">
        <v>2240</v>
      </c>
      <c r="M579" s="59">
        <f t="shared" si="18"/>
        <v>0</v>
      </c>
      <c r="N579" s="83"/>
    </row>
    <row r="580" spans="1:14" x14ac:dyDescent="0.25">
      <c r="A580" s="7"/>
      <c r="B580" s="53" t="s">
        <v>1153</v>
      </c>
      <c r="C580" s="53" t="s">
        <v>1154</v>
      </c>
      <c r="D580" s="49" t="s">
        <v>90</v>
      </c>
      <c r="E580" s="49" t="s">
        <v>1115</v>
      </c>
      <c r="F580" s="50" t="s">
        <v>1152</v>
      </c>
      <c r="G580" s="49">
        <v>20405.66</v>
      </c>
      <c r="H580" s="54">
        <v>1224.3399999999999</v>
      </c>
      <c r="I580" s="64">
        <v>21630</v>
      </c>
      <c r="J580" s="59">
        <f t="shared" si="19"/>
        <v>0</v>
      </c>
      <c r="K580" s="64" t="s">
        <v>1976</v>
      </c>
      <c r="L580" s="55">
        <f>SUM(3129)</f>
        <v>3129</v>
      </c>
      <c r="M580" s="59">
        <f t="shared" si="18"/>
        <v>18501</v>
      </c>
      <c r="N580" s="83"/>
    </row>
    <row r="581" spans="1:14" x14ac:dyDescent="0.25">
      <c r="A581" s="7"/>
      <c r="B581" s="48" t="s">
        <v>1153</v>
      </c>
      <c r="C581" s="48" t="s">
        <v>1154</v>
      </c>
      <c r="D581" s="49" t="s">
        <v>90</v>
      </c>
      <c r="E581" s="49" t="s">
        <v>1115</v>
      </c>
      <c r="F581" s="50" t="s">
        <v>1152</v>
      </c>
      <c r="G581" s="49">
        <v>5577.36</v>
      </c>
      <c r="H581" s="54">
        <v>334.64</v>
      </c>
      <c r="I581" s="64">
        <v>5912</v>
      </c>
      <c r="J581" s="59">
        <f t="shared" si="19"/>
        <v>0</v>
      </c>
      <c r="K581" s="64" t="s">
        <v>1908</v>
      </c>
      <c r="L581" s="55">
        <v>1350</v>
      </c>
      <c r="M581" s="59">
        <f t="shared" si="18"/>
        <v>4562</v>
      </c>
      <c r="N581" s="83"/>
    </row>
    <row r="582" spans="1:14" x14ac:dyDescent="0.25">
      <c r="A582" s="7"/>
      <c r="B582" s="103" t="s">
        <v>734</v>
      </c>
      <c r="C582" s="103" t="s">
        <v>735</v>
      </c>
      <c r="D582" s="99" t="s">
        <v>90</v>
      </c>
      <c r="E582" s="99" t="s">
        <v>1115</v>
      </c>
      <c r="F582" s="100" t="s">
        <v>1155</v>
      </c>
      <c r="G582" s="99">
        <v>1981.13</v>
      </c>
      <c r="H582" s="101">
        <v>118.87</v>
      </c>
      <c r="I582" s="104">
        <v>2100</v>
      </c>
      <c r="J582" s="59">
        <f t="shared" si="19"/>
        <v>0</v>
      </c>
      <c r="K582" s="112" t="s">
        <v>1908</v>
      </c>
      <c r="L582" s="55">
        <v>2100</v>
      </c>
      <c r="M582" s="59">
        <f t="shared" si="18"/>
        <v>0</v>
      </c>
      <c r="N582" s="6" t="s">
        <v>1871</v>
      </c>
    </row>
    <row r="583" spans="1:14" x14ac:dyDescent="0.25">
      <c r="A583" s="7"/>
      <c r="B583" s="103" t="s">
        <v>738</v>
      </c>
      <c r="C583" s="103" t="s">
        <v>739</v>
      </c>
      <c r="D583" s="99" t="s">
        <v>90</v>
      </c>
      <c r="E583" s="99" t="s">
        <v>1115</v>
      </c>
      <c r="F583" s="100" t="s">
        <v>1155</v>
      </c>
      <c r="G583" s="99">
        <v>1981.13</v>
      </c>
      <c r="H583" s="101">
        <v>118.87</v>
      </c>
      <c r="I583" s="104">
        <v>2100</v>
      </c>
      <c r="J583" s="59">
        <f t="shared" si="19"/>
        <v>0</v>
      </c>
      <c r="K583" s="112" t="s">
        <v>1908</v>
      </c>
      <c r="L583" s="55">
        <v>2100</v>
      </c>
      <c r="M583" s="59">
        <f t="shared" si="18"/>
        <v>0</v>
      </c>
      <c r="N583" s="6" t="s">
        <v>1871</v>
      </c>
    </row>
    <row r="584" spans="1:14" x14ac:dyDescent="0.25">
      <c r="A584" s="7"/>
      <c r="B584" s="103" t="s">
        <v>740</v>
      </c>
      <c r="C584" s="103" t="s">
        <v>741</v>
      </c>
      <c r="D584" s="99" t="s">
        <v>90</v>
      </c>
      <c r="E584" s="99" t="s">
        <v>1115</v>
      </c>
      <c r="F584" s="100" t="s">
        <v>1155</v>
      </c>
      <c r="G584" s="99">
        <v>1981.13</v>
      </c>
      <c r="H584" s="101">
        <v>118.87</v>
      </c>
      <c r="I584" s="104">
        <v>2100</v>
      </c>
      <c r="J584" s="59">
        <f t="shared" si="19"/>
        <v>0</v>
      </c>
      <c r="K584" s="112" t="s">
        <v>1908</v>
      </c>
      <c r="L584" s="55">
        <v>2100</v>
      </c>
      <c r="M584" s="59">
        <f t="shared" si="18"/>
        <v>0</v>
      </c>
      <c r="N584" s="6" t="s">
        <v>1871</v>
      </c>
    </row>
    <row r="585" spans="1:14" x14ac:dyDescent="0.25">
      <c r="A585" s="7"/>
      <c r="B585" s="103" t="s">
        <v>742</v>
      </c>
      <c r="C585" s="103" t="s">
        <v>743</v>
      </c>
      <c r="D585" s="99" t="s">
        <v>90</v>
      </c>
      <c r="E585" s="99" t="s">
        <v>1115</v>
      </c>
      <c r="F585" s="100" t="s">
        <v>1155</v>
      </c>
      <c r="G585" s="99">
        <v>1981.13</v>
      </c>
      <c r="H585" s="101">
        <v>118.87</v>
      </c>
      <c r="I585" s="104">
        <v>2100</v>
      </c>
      <c r="J585" s="59">
        <f t="shared" si="19"/>
        <v>0</v>
      </c>
      <c r="K585" s="112" t="s">
        <v>1908</v>
      </c>
      <c r="L585" s="55">
        <v>2100</v>
      </c>
      <c r="M585" s="59">
        <f t="shared" ref="M585:M613" si="20">SUM(I585-L585)</f>
        <v>0</v>
      </c>
      <c r="N585" s="6" t="s">
        <v>1871</v>
      </c>
    </row>
    <row r="586" spans="1:14" x14ac:dyDescent="0.25">
      <c r="A586" s="7"/>
      <c r="B586" s="103" t="s">
        <v>744</v>
      </c>
      <c r="C586" s="103" t="s">
        <v>745</v>
      </c>
      <c r="D586" s="99" t="s">
        <v>90</v>
      </c>
      <c r="E586" s="99" t="s">
        <v>1115</v>
      </c>
      <c r="F586" s="100" t="s">
        <v>1155</v>
      </c>
      <c r="G586" s="99">
        <v>1981.13</v>
      </c>
      <c r="H586" s="101">
        <v>118.87</v>
      </c>
      <c r="I586" s="104">
        <v>2100</v>
      </c>
      <c r="J586" s="59">
        <f t="shared" si="19"/>
        <v>0</v>
      </c>
      <c r="K586" s="112" t="s">
        <v>1908</v>
      </c>
      <c r="L586" s="55">
        <v>2100</v>
      </c>
      <c r="M586" s="59">
        <f t="shared" si="20"/>
        <v>0</v>
      </c>
      <c r="N586" s="6" t="s">
        <v>1871</v>
      </c>
    </row>
    <row r="587" spans="1:14" x14ac:dyDescent="0.25">
      <c r="A587" s="7"/>
      <c r="B587" s="103" t="s">
        <v>746</v>
      </c>
      <c r="C587" s="103" t="s">
        <v>747</v>
      </c>
      <c r="D587" s="99" t="s">
        <v>90</v>
      </c>
      <c r="E587" s="99" t="s">
        <v>1115</v>
      </c>
      <c r="F587" s="100" t="s">
        <v>1155</v>
      </c>
      <c r="G587" s="99">
        <v>1981.13</v>
      </c>
      <c r="H587" s="101">
        <v>118.87</v>
      </c>
      <c r="I587" s="104">
        <v>2100</v>
      </c>
      <c r="J587" s="59">
        <f t="shared" si="19"/>
        <v>0</v>
      </c>
      <c r="K587" s="112" t="s">
        <v>1908</v>
      </c>
      <c r="L587" s="55">
        <v>2100</v>
      </c>
      <c r="M587" s="59">
        <f t="shared" si="20"/>
        <v>0</v>
      </c>
      <c r="N587" s="6" t="s">
        <v>1871</v>
      </c>
    </row>
    <row r="588" spans="1:14" x14ac:dyDescent="0.25">
      <c r="A588" s="7"/>
      <c r="B588" s="103" t="s">
        <v>748</v>
      </c>
      <c r="C588" s="103" t="s">
        <v>749</v>
      </c>
      <c r="D588" s="99" t="s">
        <v>90</v>
      </c>
      <c r="E588" s="99" t="s">
        <v>1115</v>
      </c>
      <c r="F588" s="100" t="s">
        <v>1155</v>
      </c>
      <c r="G588" s="99">
        <v>1981.13</v>
      </c>
      <c r="H588" s="101">
        <v>118.87</v>
      </c>
      <c r="I588" s="104">
        <v>2100</v>
      </c>
      <c r="J588" s="59">
        <f t="shared" si="19"/>
        <v>0</v>
      </c>
      <c r="K588" s="112" t="s">
        <v>1908</v>
      </c>
      <c r="L588" s="55">
        <v>2100</v>
      </c>
      <c r="M588" s="59">
        <f t="shared" si="20"/>
        <v>0</v>
      </c>
      <c r="N588" s="6" t="s">
        <v>1871</v>
      </c>
    </row>
    <row r="589" spans="1:14" x14ac:dyDescent="0.25">
      <c r="A589" s="7"/>
      <c r="B589" s="103" t="s">
        <v>750</v>
      </c>
      <c r="C589" s="103" t="s">
        <v>751</v>
      </c>
      <c r="D589" s="99" t="s">
        <v>90</v>
      </c>
      <c r="E589" s="99" t="s">
        <v>1115</v>
      </c>
      <c r="F589" s="100" t="s">
        <v>1155</v>
      </c>
      <c r="G589" s="99">
        <v>1981.13</v>
      </c>
      <c r="H589" s="101">
        <v>118.87</v>
      </c>
      <c r="I589" s="104">
        <v>2100</v>
      </c>
      <c r="J589" s="59">
        <f t="shared" si="19"/>
        <v>0</v>
      </c>
      <c r="K589" s="112" t="s">
        <v>1908</v>
      </c>
      <c r="L589" s="55">
        <v>2100</v>
      </c>
      <c r="M589" s="59">
        <f t="shared" si="20"/>
        <v>0</v>
      </c>
      <c r="N589" s="6" t="s">
        <v>1871</v>
      </c>
    </row>
    <row r="590" spans="1:14" x14ac:dyDescent="0.25">
      <c r="A590" s="7"/>
      <c r="B590" s="103" t="s">
        <v>752</v>
      </c>
      <c r="C590" s="103" t="s">
        <v>753</v>
      </c>
      <c r="D590" s="99" t="s">
        <v>90</v>
      </c>
      <c r="E590" s="99" t="s">
        <v>1115</v>
      </c>
      <c r="F590" s="100" t="s">
        <v>1155</v>
      </c>
      <c r="G590" s="99">
        <v>1981.13</v>
      </c>
      <c r="H590" s="101">
        <v>118.87</v>
      </c>
      <c r="I590" s="104">
        <v>2100</v>
      </c>
      <c r="J590" s="59">
        <f t="shared" si="19"/>
        <v>0</v>
      </c>
      <c r="K590" s="112" t="s">
        <v>1908</v>
      </c>
      <c r="L590" s="55">
        <v>2100</v>
      </c>
      <c r="M590" s="59">
        <f t="shared" si="20"/>
        <v>0</v>
      </c>
      <c r="N590" s="6" t="s">
        <v>1871</v>
      </c>
    </row>
    <row r="591" spans="1:14" ht="15.6" x14ac:dyDescent="0.25">
      <c r="A591" s="7"/>
      <c r="B591" s="53" t="s">
        <v>366</v>
      </c>
      <c r="C591" s="53" t="s">
        <v>659</v>
      </c>
      <c r="D591" s="49" t="s">
        <v>90</v>
      </c>
      <c r="E591" s="49" t="s">
        <v>1069</v>
      </c>
      <c r="F591" s="50" t="s">
        <v>1156</v>
      </c>
      <c r="G591" s="49">
        <v>806.6</v>
      </c>
      <c r="H591" s="54">
        <v>48.4</v>
      </c>
      <c r="I591" s="57">
        <v>855</v>
      </c>
      <c r="J591" s="59">
        <f t="shared" si="19"/>
        <v>0</v>
      </c>
      <c r="K591" s="64"/>
      <c r="L591" s="55"/>
      <c r="M591" s="59">
        <f t="shared" si="20"/>
        <v>855</v>
      </c>
      <c r="N591" s="83"/>
    </row>
    <row r="592" spans="1:14" x14ac:dyDescent="0.25">
      <c r="A592" s="7"/>
      <c r="B592" s="49" t="s">
        <v>1157</v>
      </c>
      <c r="C592" s="48" t="s">
        <v>1158</v>
      </c>
      <c r="D592" s="55" t="s">
        <v>761</v>
      </c>
      <c r="E592" s="49" t="s">
        <v>1159</v>
      </c>
      <c r="F592" s="50" t="s">
        <v>1160</v>
      </c>
      <c r="G592" s="49">
        <v>16037.74</v>
      </c>
      <c r="H592" s="49">
        <v>962.26</v>
      </c>
      <c r="I592" s="49">
        <v>17000</v>
      </c>
      <c r="J592" s="59">
        <f t="shared" si="19"/>
        <v>0</v>
      </c>
      <c r="K592" s="64" t="s">
        <v>1311</v>
      </c>
      <c r="L592" s="92">
        <v>17000</v>
      </c>
      <c r="M592" s="59">
        <f t="shared" si="20"/>
        <v>0</v>
      </c>
      <c r="N592" s="83" t="s">
        <v>1161</v>
      </c>
    </row>
    <row r="593" spans="1:14" ht="28.8" x14ac:dyDescent="0.25">
      <c r="A593" s="7"/>
      <c r="B593" s="7" t="s">
        <v>1067</v>
      </c>
      <c r="C593" s="47" t="s">
        <v>1068</v>
      </c>
      <c r="D593" s="91" t="s">
        <v>761</v>
      </c>
      <c r="E593" s="91" t="s">
        <v>1070</v>
      </c>
      <c r="F593" s="91" t="s">
        <v>1071</v>
      </c>
      <c r="G593" s="91">
        <v>85754.72</v>
      </c>
      <c r="H593" s="91">
        <v>5145.28</v>
      </c>
      <c r="I593" s="68">
        <v>90900</v>
      </c>
      <c r="J593" s="59">
        <f t="shared" si="19"/>
        <v>0</v>
      </c>
      <c r="K593" s="68" t="s">
        <v>1311</v>
      </c>
      <c r="L593" s="59">
        <v>90900</v>
      </c>
      <c r="M593" s="59">
        <f t="shared" si="20"/>
        <v>0</v>
      </c>
      <c r="N593" s="83" t="s">
        <v>1161</v>
      </c>
    </row>
    <row r="594" spans="1:14" ht="24" x14ac:dyDescent="0.25">
      <c r="A594" s="7"/>
      <c r="B594" s="49" t="s">
        <v>1162</v>
      </c>
      <c r="C594" s="48" t="s">
        <v>1003</v>
      </c>
      <c r="D594" s="49" t="s">
        <v>133</v>
      </c>
      <c r="E594" s="49" t="s">
        <v>1163</v>
      </c>
      <c r="F594" s="50" t="s">
        <v>1164</v>
      </c>
      <c r="G594" s="49">
        <v>20042.45</v>
      </c>
      <c r="H594" s="49">
        <v>1202.55</v>
      </c>
      <c r="I594" s="68">
        <v>21245</v>
      </c>
      <c r="J594" s="59">
        <f t="shared" si="19"/>
        <v>0</v>
      </c>
      <c r="K594" s="68" t="s">
        <v>1781</v>
      </c>
      <c r="L594" s="59">
        <v>21245</v>
      </c>
      <c r="M594" s="59">
        <f t="shared" si="20"/>
        <v>0</v>
      </c>
      <c r="N594" s="83" t="s">
        <v>1441</v>
      </c>
    </row>
    <row r="595" spans="1:14" ht="24" x14ac:dyDescent="0.25">
      <c r="A595" s="7"/>
      <c r="B595" s="49" t="s">
        <v>1162</v>
      </c>
      <c r="C595" s="53" t="s">
        <v>1003</v>
      </c>
      <c r="D595" s="49" t="s">
        <v>133</v>
      </c>
      <c r="E595" s="49" t="s">
        <v>1069</v>
      </c>
      <c r="F595" s="50" t="s">
        <v>1165</v>
      </c>
      <c r="G595" s="49">
        <v>49219.81</v>
      </c>
      <c r="H595" s="49">
        <v>2953.19</v>
      </c>
      <c r="I595" s="68">
        <v>52173</v>
      </c>
      <c r="J595" s="59">
        <f t="shared" si="19"/>
        <v>0</v>
      </c>
      <c r="K595" s="68" t="s">
        <v>1781</v>
      </c>
      <c r="L595" s="59">
        <v>52173</v>
      </c>
      <c r="M595" s="59">
        <f t="shared" si="20"/>
        <v>0</v>
      </c>
      <c r="N595" s="83" t="s">
        <v>1441</v>
      </c>
    </row>
    <row r="596" spans="1:14" x14ac:dyDescent="0.25">
      <c r="A596" s="7"/>
      <c r="B596" s="49" t="s">
        <v>1166</v>
      </c>
      <c r="C596" s="48" t="s">
        <v>1167</v>
      </c>
      <c r="D596" s="49" t="s">
        <v>533</v>
      </c>
      <c r="E596" s="49" t="s">
        <v>1159</v>
      </c>
      <c r="F596" s="50" t="s">
        <v>1168</v>
      </c>
      <c r="G596" s="49">
        <v>25000</v>
      </c>
      <c r="H596" s="49">
        <v>1500</v>
      </c>
      <c r="I596" s="68">
        <v>26500</v>
      </c>
      <c r="J596" s="59">
        <f t="shared" si="19"/>
        <v>0</v>
      </c>
      <c r="K596" s="68" t="s">
        <v>1311</v>
      </c>
      <c r="L596" s="59">
        <f>SUM(15339.12+11160.88)</f>
        <v>26500</v>
      </c>
      <c r="M596" s="59">
        <f t="shared" si="20"/>
        <v>0</v>
      </c>
      <c r="N596" s="83" t="s">
        <v>1220</v>
      </c>
    </row>
    <row r="597" spans="1:14" ht="24" x14ac:dyDescent="0.25">
      <c r="A597" s="7"/>
      <c r="B597" s="49" t="s">
        <v>1169</v>
      </c>
      <c r="C597" s="48" t="s">
        <v>1170</v>
      </c>
      <c r="D597" s="55" t="s">
        <v>12</v>
      </c>
      <c r="E597" s="49" t="s">
        <v>1171</v>
      </c>
      <c r="F597" s="50" t="s">
        <v>1172</v>
      </c>
      <c r="G597" s="49">
        <v>49132.08</v>
      </c>
      <c r="H597" s="49">
        <v>2947.92</v>
      </c>
      <c r="I597" s="68">
        <v>52080</v>
      </c>
      <c r="J597" s="59">
        <f t="shared" ref="J597:J658" si="21">SUM(G597+H597-I597)</f>
        <v>0</v>
      </c>
      <c r="K597" s="68" t="s">
        <v>1430</v>
      </c>
      <c r="L597" s="59">
        <v>52080</v>
      </c>
      <c r="M597" s="59">
        <f t="shared" si="20"/>
        <v>0</v>
      </c>
      <c r="N597" s="83" t="s">
        <v>1316</v>
      </c>
    </row>
    <row r="598" spans="1:14" ht="24" x14ac:dyDescent="0.25">
      <c r="A598" s="7"/>
      <c r="B598" s="49" t="s">
        <v>1173</v>
      </c>
      <c r="C598" s="48" t="s">
        <v>1174</v>
      </c>
      <c r="D598" s="55" t="s">
        <v>12</v>
      </c>
      <c r="E598" s="49" t="s">
        <v>1171</v>
      </c>
      <c r="F598" s="50" t="s">
        <v>1172</v>
      </c>
      <c r="G598" s="49">
        <v>23773.58</v>
      </c>
      <c r="H598" s="49">
        <v>1426.42</v>
      </c>
      <c r="I598" s="68">
        <v>25200</v>
      </c>
      <c r="J598" s="59">
        <f t="shared" si="21"/>
        <v>0</v>
      </c>
      <c r="K598" s="68" t="s">
        <v>1430</v>
      </c>
      <c r="L598" s="59">
        <v>25200</v>
      </c>
      <c r="M598" s="59">
        <f t="shared" si="20"/>
        <v>0</v>
      </c>
      <c r="N598" s="83" t="s">
        <v>1316</v>
      </c>
    </row>
    <row r="599" spans="1:14" ht="24" x14ac:dyDescent="0.25">
      <c r="A599" s="7"/>
      <c r="B599" s="49" t="s">
        <v>1175</v>
      </c>
      <c r="C599" s="48" t="s">
        <v>1176</v>
      </c>
      <c r="D599" s="55" t="s">
        <v>12</v>
      </c>
      <c r="E599" s="49" t="s">
        <v>1171</v>
      </c>
      <c r="F599" s="50" t="s">
        <v>1172</v>
      </c>
      <c r="G599" s="49">
        <v>27735.85</v>
      </c>
      <c r="H599" s="49">
        <v>1664.15</v>
      </c>
      <c r="I599" s="68">
        <v>29400</v>
      </c>
      <c r="J599" s="59">
        <f t="shared" si="21"/>
        <v>0</v>
      </c>
      <c r="K599" s="68" t="s">
        <v>1430</v>
      </c>
      <c r="L599" s="59">
        <v>29400</v>
      </c>
      <c r="M599" s="59">
        <f t="shared" si="20"/>
        <v>0</v>
      </c>
      <c r="N599" s="83" t="s">
        <v>1316</v>
      </c>
    </row>
    <row r="600" spans="1:14" ht="24" x14ac:dyDescent="0.25">
      <c r="A600" s="7"/>
      <c r="B600" s="49" t="s">
        <v>1177</v>
      </c>
      <c r="C600" s="48" t="s">
        <v>1178</v>
      </c>
      <c r="D600" s="55" t="s">
        <v>12</v>
      </c>
      <c r="E600" s="49" t="s">
        <v>1171</v>
      </c>
      <c r="F600" s="50" t="s">
        <v>1172</v>
      </c>
      <c r="G600" s="49">
        <v>34603.769999999997</v>
      </c>
      <c r="H600" s="49">
        <v>2076.23</v>
      </c>
      <c r="I600" s="68">
        <v>36680</v>
      </c>
      <c r="J600" s="59">
        <f t="shared" si="21"/>
        <v>0</v>
      </c>
      <c r="K600" s="68" t="s">
        <v>1430</v>
      </c>
      <c r="L600" s="59">
        <v>36680</v>
      </c>
      <c r="M600" s="59">
        <f t="shared" si="20"/>
        <v>0</v>
      </c>
      <c r="N600" s="83" t="s">
        <v>1316</v>
      </c>
    </row>
    <row r="601" spans="1:14" ht="24" x14ac:dyDescent="0.25">
      <c r="A601" s="7"/>
      <c r="B601" s="49" t="s">
        <v>1179</v>
      </c>
      <c r="C601" s="48" t="s">
        <v>1180</v>
      </c>
      <c r="D601" s="55" t="s">
        <v>12</v>
      </c>
      <c r="E601" s="49" t="s">
        <v>1171</v>
      </c>
      <c r="F601" s="50" t="s">
        <v>1172</v>
      </c>
      <c r="G601" s="49">
        <v>21660.38</v>
      </c>
      <c r="H601" s="49">
        <v>1299.6199999999999</v>
      </c>
      <c r="I601" s="68">
        <v>22960</v>
      </c>
      <c r="J601" s="59">
        <f t="shared" si="21"/>
        <v>0</v>
      </c>
      <c r="K601" s="68" t="s">
        <v>1430</v>
      </c>
      <c r="L601" s="59">
        <v>22960</v>
      </c>
      <c r="M601" s="59">
        <f t="shared" si="20"/>
        <v>0</v>
      </c>
      <c r="N601" s="83" t="s">
        <v>1316</v>
      </c>
    </row>
    <row r="602" spans="1:14" ht="24" x14ac:dyDescent="0.25">
      <c r="A602" s="7"/>
      <c r="B602" s="49" t="s">
        <v>1181</v>
      </c>
      <c r="C602" s="48" t="s">
        <v>1182</v>
      </c>
      <c r="D602" s="55" t="s">
        <v>12</v>
      </c>
      <c r="E602" s="49" t="s">
        <v>1171</v>
      </c>
      <c r="F602" s="50" t="s">
        <v>1172</v>
      </c>
      <c r="G602" s="49">
        <v>45962.25</v>
      </c>
      <c r="H602" s="49">
        <v>2757.75</v>
      </c>
      <c r="I602" s="68">
        <v>48720</v>
      </c>
      <c r="J602" s="59">
        <f t="shared" si="21"/>
        <v>0</v>
      </c>
      <c r="K602" s="68" t="s">
        <v>1430</v>
      </c>
      <c r="L602" s="59">
        <v>48720</v>
      </c>
      <c r="M602" s="59">
        <f t="shared" si="20"/>
        <v>0</v>
      </c>
      <c r="N602" s="83" t="s">
        <v>1316</v>
      </c>
    </row>
    <row r="603" spans="1:14" ht="24" x14ac:dyDescent="0.25">
      <c r="A603" s="7"/>
      <c r="B603" s="49" t="s">
        <v>1183</v>
      </c>
      <c r="C603" s="48" t="s">
        <v>1184</v>
      </c>
      <c r="D603" s="55" t="s">
        <v>12</v>
      </c>
      <c r="E603" s="49" t="s">
        <v>1171</v>
      </c>
      <c r="F603" s="50" t="s">
        <v>1172</v>
      </c>
      <c r="G603" s="49">
        <v>14792.45</v>
      </c>
      <c r="H603" s="49">
        <v>887.55</v>
      </c>
      <c r="I603" s="68">
        <v>15680</v>
      </c>
      <c r="J603" s="59">
        <f t="shared" si="21"/>
        <v>0</v>
      </c>
      <c r="K603" s="68" t="s">
        <v>1430</v>
      </c>
      <c r="L603" s="59">
        <v>15680</v>
      </c>
      <c r="M603" s="59">
        <f t="shared" si="20"/>
        <v>0</v>
      </c>
      <c r="N603" s="83" t="s">
        <v>1316</v>
      </c>
    </row>
    <row r="604" spans="1:14" ht="24" x14ac:dyDescent="0.25">
      <c r="A604" s="7"/>
      <c r="B604" s="49" t="s">
        <v>1185</v>
      </c>
      <c r="C604" s="48" t="s">
        <v>1186</v>
      </c>
      <c r="D604" s="55" t="s">
        <v>12</v>
      </c>
      <c r="E604" s="49" t="s">
        <v>1171</v>
      </c>
      <c r="F604" s="50" t="s">
        <v>1172</v>
      </c>
      <c r="G604" s="49">
        <v>10566.04</v>
      </c>
      <c r="H604" s="49">
        <v>633.96</v>
      </c>
      <c r="I604" s="68">
        <v>11200</v>
      </c>
      <c r="J604" s="59">
        <f t="shared" si="21"/>
        <v>0</v>
      </c>
      <c r="K604" s="81" t="s">
        <v>1792</v>
      </c>
      <c r="L604" s="59">
        <f>SUM(1013+10187)</f>
        <v>11200</v>
      </c>
      <c r="M604" s="59">
        <f t="shared" si="20"/>
        <v>0</v>
      </c>
      <c r="N604" s="83" t="s">
        <v>1316</v>
      </c>
    </row>
    <row r="605" spans="1:14" ht="24" x14ac:dyDescent="0.25">
      <c r="A605" s="7"/>
      <c r="B605" s="49" t="s">
        <v>1187</v>
      </c>
      <c r="C605" s="48" t="s">
        <v>1188</v>
      </c>
      <c r="D605" s="55" t="s">
        <v>12</v>
      </c>
      <c r="E605" s="49" t="s">
        <v>1171</v>
      </c>
      <c r="F605" s="50" t="s">
        <v>1172</v>
      </c>
      <c r="G605" s="49">
        <v>21132.080000000002</v>
      </c>
      <c r="H605" s="49">
        <v>1267.92</v>
      </c>
      <c r="I605" s="68">
        <f>SUM(14760+7640)</f>
        <v>22400</v>
      </c>
      <c r="J605" s="59">
        <f t="shared" si="21"/>
        <v>0</v>
      </c>
      <c r="K605" s="81" t="s">
        <v>1431</v>
      </c>
      <c r="L605" s="59">
        <f>SUM(14760+7640)</f>
        <v>22400</v>
      </c>
      <c r="M605" s="59">
        <f t="shared" si="20"/>
        <v>0</v>
      </c>
      <c r="N605" s="83" t="s">
        <v>1317</v>
      </c>
    </row>
    <row r="606" spans="1:14" ht="24" x14ac:dyDescent="0.25">
      <c r="A606" s="7"/>
      <c r="B606" s="49" t="s">
        <v>562</v>
      </c>
      <c r="C606" s="48" t="s">
        <v>1189</v>
      </c>
      <c r="D606" s="55" t="s">
        <v>12</v>
      </c>
      <c r="E606" s="49" t="s">
        <v>1171</v>
      </c>
      <c r="F606" s="50" t="s">
        <v>1172</v>
      </c>
      <c r="G606" s="49">
        <v>4754.72</v>
      </c>
      <c r="H606" s="49">
        <v>285.27999999999997</v>
      </c>
      <c r="I606" s="68">
        <v>5040</v>
      </c>
      <c r="J606" s="59">
        <f t="shared" si="21"/>
        <v>0</v>
      </c>
      <c r="K606" s="68" t="s">
        <v>1781</v>
      </c>
      <c r="L606" s="59">
        <v>5040</v>
      </c>
      <c r="M606" s="59">
        <f t="shared" si="20"/>
        <v>0</v>
      </c>
      <c r="N606" s="83" t="s">
        <v>1316</v>
      </c>
    </row>
    <row r="607" spans="1:14" ht="24" x14ac:dyDescent="0.25">
      <c r="A607" s="7"/>
      <c r="B607" s="49" t="s">
        <v>1190</v>
      </c>
      <c r="C607" s="48" t="s">
        <v>1191</v>
      </c>
      <c r="D607" s="55" t="s">
        <v>12</v>
      </c>
      <c r="E607" s="49" t="s">
        <v>1159</v>
      </c>
      <c r="F607" s="50" t="s">
        <v>1192</v>
      </c>
      <c r="G607" s="49">
        <v>5811.32</v>
      </c>
      <c r="H607" s="49">
        <v>348.68</v>
      </c>
      <c r="I607" s="68">
        <v>6160</v>
      </c>
      <c r="J607" s="59">
        <f t="shared" si="21"/>
        <v>0</v>
      </c>
      <c r="K607" s="68" t="s">
        <v>1781</v>
      </c>
      <c r="L607" s="59">
        <v>6160</v>
      </c>
      <c r="M607" s="59">
        <f t="shared" si="20"/>
        <v>0</v>
      </c>
      <c r="N607" s="83" t="s">
        <v>1316</v>
      </c>
    </row>
    <row r="608" spans="1:14" ht="24" x14ac:dyDescent="0.25">
      <c r="A608" s="7"/>
      <c r="B608" s="49" t="s">
        <v>1193</v>
      </c>
      <c r="C608" s="48" t="s">
        <v>1194</v>
      </c>
      <c r="D608" s="55" t="s">
        <v>12</v>
      </c>
      <c r="E608" s="49" t="s">
        <v>1159</v>
      </c>
      <c r="F608" s="50" t="s">
        <v>1192</v>
      </c>
      <c r="G608" s="49">
        <v>11622.64</v>
      </c>
      <c r="H608" s="49">
        <v>697.36</v>
      </c>
      <c r="I608" s="68">
        <v>12320</v>
      </c>
      <c r="J608" s="59">
        <f t="shared" si="21"/>
        <v>0</v>
      </c>
      <c r="K608" s="68" t="s">
        <v>1300</v>
      </c>
      <c r="L608" s="59">
        <v>12320</v>
      </c>
      <c r="M608" s="59">
        <f t="shared" si="20"/>
        <v>0</v>
      </c>
      <c r="N608" s="83" t="s">
        <v>1210</v>
      </c>
    </row>
    <row r="609" spans="1:14" ht="24" x14ac:dyDescent="0.25">
      <c r="A609" s="7"/>
      <c r="B609" s="49" t="s">
        <v>1195</v>
      </c>
      <c r="C609" s="48" t="s">
        <v>1196</v>
      </c>
      <c r="D609" s="55" t="s">
        <v>12</v>
      </c>
      <c r="E609" s="49" t="s">
        <v>1159</v>
      </c>
      <c r="F609" s="50" t="s">
        <v>1192</v>
      </c>
      <c r="G609" s="49">
        <v>11094.34</v>
      </c>
      <c r="H609" s="49">
        <v>665.66</v>
      </c>
      <c r="I609" s="68">
        <v>11760</v>
      </c>
      <c r="J609" s="59">
        <f t="shared" si="21"/>
        <v>0</v>
      </c>
      <c r="K609" s="68" t="s">
        <v>1300</v>
      </c>
      <c r="L609" s="59">
        <v>11760</v>
      </c>
      <c r="M609" s="59">
        <f t="shared" si="20"/>
        <v>0</v>
      </c>
      <c r="N609" s="83" t="s">
        <v>1210</v>
      </c>
    </row>
    <row r="610" spans="1:14" ht="24" x14ac:dyDescent="0.25">
      <c r="A610" s="7"/>
      <c r="B610" s="49" t="s">
        <v>1197</v>
      </c>
      <c r="C610" s="48" t="s">
        <v>1198</v>
      </c>
      <c r="D610" s="55" t="s">
        <v>12</v>
      </c>
      <c r="E610" s="49" t="s">
        <v>1159</v>
      </c>
      <c r="F610" s="50" t="s">
        <v>1192</v>
      </c>
      <c r="G610" s="49">
        <v>22452.83</v>
      </c>
      <c r="H610" s="49">
        <v>1347.17</v>
      </c>
      <c r="I610" s="68">
        <v>23800</v>
      </c>
      <c r="J610" s="59">
        <f t="shared" si="21"/>
        <v>0</v>
      </c>
      <c r="K610" s="68" t="s">
        <v>1300</v>
      </c>
      <c r="L610" s="59">
        <v>23800</v>
      </c>
      <c r="M610" s="59">
        <f t="shared" si="20"/>
        <v>0</v>
      </c>
      <c r="N610" s="83" t="s">
        <v>1210</v>
      </c>
    </row>
    <row r="611" spans="1:14" ht="24" x14ac:dyDescent="0.25">
      <c r="A611" s="7"/>
      <c r="B611" s="49" t="s">
        <v>1199</v>
      </c>
      <c r="C611" s="48" t="s">
        <v>1200</v>
      </c>
      <c r="D611" s="55" t="s">
        <v>12</v>
      </c>
      <c r="E611" s="49" t="s">
        <v>1159</v>
      </c>
      <c r="F611" s="50" t="s">
        <v>1192</v>
      </c>
      <c r="G611" s="49">
        <v>23773.58</v>
      </c>
      <c r="H611" s="49">
        <v>1426.42</v>
      </c>
      <c r="I611" s="68">
        <v>25200</v>
      </c>
      <c r="J611" s="59">
        <f t="shared" si="21"/>
        <v>0</v>
      </c>
      <c r="K611" s="68" t="s">
        <v>1300</v>
      </c>
      <c r="L611" s="59">
        <v>25200</v>
      </c>
      <c r="M611" s="59">
        <f t="shared" si="20"/>
        <v>0</v>
      </c>
      <c r="N611" s="83" t="s">
        <v>1210</v>
      </c>
    </row>
    <row r="612" spans="1:14" ht="24" x14ac:dyDescent="0.25">
      <c r="A612" s="7"/>
      <c r="B612" s="49" t="s">
        <v>1201</v>
      </c>
      <c r="C612" s="48" t="s">
        <v>1202</v>
      </c>
      <c r="D612" s="55" t="s">
        <v>12</v>
      </c>
      <c r="E612" s="49" t="s">
        <v>1159</v>
      </c>
      <c r="F612" s="50" t="s">
        <v>1192</v>
      </c>
      <c r="G612" s="49">
        <v>12943.4</v>
      </c>
      <c r="H612" s="49">
        <v>776.6</v>
      </c>
      <c r="I612" s="68">
        <v>13720</v>
      </c>
      <c r="J612" s="59">
        <f t="shared" si="21"/>
        <v>0</v>
      </c>
      <c r="K612" s="81" t="s">
        <v>1314</v>
      </c>
      <c r="L612" s="59">
        <f>SUM(200+13520)</f>
        <v>13720</v>
      </c>
      <c r="M612" s="59">
        <f t="shared" si="20"/>
        <v>0</v>
      </c>
      <c r="N612" s="83" t="s">
        <v>1210</v>
      </c>
    </row>
    <row r="613" spans="1:14" ht="24" x14ac:dyDescent="0.25">
      <c r="A613" s="7"/>
      <c r="B613" s="49" t="s">
        <v>1203</v>
      </c>
      <c r="C613" s="48" t="s">
        <v>1204</v>
      </c>
      <c r="D613" s="55" t="s">
        <v>12</v>
      </c>
      <c r="E613" s="49" t="s">
        <v>1159</v>
      </c>
      <c r="F613" s="50" t="s">
        <v>1192</v>
      </c>
      <c r="G613" s="49">
        <v>45698.11</v>
      </c>
      <c r="H613" s="49">
        <v>2741.89</v>
      </c>
      <c r="I613" s="68">
        <v>48440</v>
      </c>
      <c r="J613" s="59">
        <f t="shared" si="21"/>
        <v>0</v>
      </c>
      <c r="K613" s="68" t="s">
        <v>1300</v>
      </c>
      <c r="L613" s="59">
        <v>48440</v>
      </c>
      <c r="M613" s="59">
        <f t="shared" si="20"/>
        <v>0</v>
      </c>
      <c r="N613" s="83" t="s">
        <v>1210</v>
      </c>
    </row>
    <row r="614" spans="1:14" ht="48" x14ac:dyDescent="0.25">
      <c r="B614" s="5" t="s">
        <v>1221</v>
      </c>
      <c r="C614" s="4" t="s">
        <v>1063</v>
      </c>
      <c r="D614" s="6" t="s">
        <v>1342</v>
      </c>
      <c r="E614" s="6" t="s">
        <v>1065</v>
      </c>
      <c r="F614" s="46" t="s">
        <v>1064</v>
      </c>
      <c r="G614" s="8">
        <v>536312.25</v>
      </c>
      <c r="H614" s="8">
        <v>32178.75</v>
      </c>
      <c r="I614" s="6">
        <v>568491</v>
      </c>
      <c r="J614" s="8">
        <f t="shared" si="21"/>
        <v>0</v>
      </c>
      <c r="K614" s="4" t="s">
        <v>1876</v>
      </c>
      <c r="L614" s="8">
        <f>SUM(103118+81424.12+242170+141778.88)</f>
        <v>568491</v>
      </c>
      <c r="M614" s="8">
        <f t="shared" ref="M614:M677" si="22">SUM(I614-L614)</f>
        <v>0</v>
      </c>
      <c r="N614" s="5" t="s">
        <v>1066</v>
      </c>
    </row>
    <row r="615" spans="1:14" x14ac:dyDescent="0.25">
      <c r="B615" s="62" t="s">
        <v>1222</v>
      </c>
      <c r="C615" s="4" t="s">
        <v>1223</v>
      </c>
      <c r="D615" s="6" t="s">
        <v>1224</v>
      </c>
      <c r="E615" s="6" t="s">
        <v>1225</v>
      </c>
      <c r="F615" s="46" t="s">
        <v>1226</v>
      </c>
      <c r="G615" s="8">
        <v>35849.06</v>
      </c>
      <c r="H615" s="8">
        <v>2150.94</v>
      </c>
      <c r="I615" s="6">
        <v>38000</v>
      </c>
      <c r="J615" s="8">
        <f t="shared" si="21"/>
        <v>0</v>
      </c>
      <c r="K615" s="6" t="s">
        <v>1877</v>
      </c>
      <c r="L615" s="8">
        <v>38000</v>
      </c>
      <c r="M615" s="8">
        <f t="shared" si="22"/>
        <v>0</v>
      </c>
      <c r="N615" s="5" t="s">
        <v>1227</v>
      </c>
    </row>
    <row r="616" spans="1:14" x14ac:dyDescent="0.25">
      <c r="B616" s="62" t="s">
        <v>1233</v>
      </c>
      <c r="C616" s="4" t="s">
        <v>1228</v>
      </c>
      <c r="D616" s="6" t="s">
        <v>1229</v>
      </c>
      <c r="E616" s="6" t="s">
        <v>1232</v>
      </c>
      <c r="F616" s="46" t="s">
        <v>1230</v>
      </c>
      <c r="G616" s="8">
        <v>18867.919999999998</v>
      </c>
      <c r="H616" s="8">
        <v>1132.08</v>
      </c>
      <c r="I616" s="6">
        <v>20000</v>
      </c>
      <c r="J616" s="8">
        <f t="shared" si="21"/>
        <v>0</v>
      </c>
      <c r="K616" s="6" t="s">
        <v>1877</v>
      </c>
      <c r="L616" s="8">
        <v>20000</v>
      </c>
      <c r="M616" s="8">
        <f t="shared" si="22"/>
        <v>0</v>
      </c>
      <c r="N616" s="5" t="s">
        <v>1879</v>
      </c>
    </row>
    <row r="617" spans="1:14" ht="24" x14ac:dyDescent="0.25">
      <c r="B617" s="5" t="s">
        <v>1237</v>
      </c>
      <c r="C617" s="4" t="s">
        <v>1234</v>
      </c>
      <c r="D617" s="6" t="s">
        <v>1235</v>
      </c>
      <c r="E617" s="6" t="s">
        <v>1231</v>
      </c>
      <c r="F617" s="46" t="s">
        <v>1236</v>
      </c>
      <c r="G617" s="8">
        <v>8490.57</v>
      </c>
      <c r="H617" s="8">
        <v>509.43</v>
      </c>
      <c r="I617" s="6">
        <v>9000</v>
      </c>
      <c r="J617" s="8">
        <f t="shared" si="21"/>
        <v>0</v>
      </c>
      <c r="K617" s="4" t="s">
        <v>1909</v>
      </c>
      <c r="L617" s="8">
        <f>SUM(221.12+8778.88)</f>
        <v>9000</v>
      </c>
      <c r="M617" s="8">
        <f t="shared" si="22"/>
        <v>0</v>
      </c>
      <c r="N617" s="5" t="s">
        <v>1878</v>
      </c>
    </row>
    <row r="618" spans="1:14" x14ac:dyDescent="0.25">
      <c r="B618" s="5" t="s">
        <v>1238</v>
      </c>
      <c r="C618" s="4" t="s">
        <v>1239</v>
      </c>
      <c r="D618" s="6" t="s">
        <v>1240</v>
      </c>
      <c r="E618" s="6" t="s">
        <v>1241</v>
      </c>
      <c r="F618" s="46" t="s">
        <v>1242</v>
      </c>
      <c r="G618" s="8">
        <v>66037.740000000005</v>
      </c>
      <c r="H618" s="8">
        <v>3962.26</v>
      </c>
      <c r="I618" s="6">
        <v>70000</v>
      </c>
      <c r="J618" s="8">
        <f t="shared" si="21"/>
        <v>0</v>
      </c>
      <c r="K618" s="6" t="s">
        <v>1908</v>
      </c>
      <c r="L618" s="8">
        <v>70000</v>
      </c>
      <c r="M618" s="8">
        <f t="shared" si="22"/>
        <v>0</v>
      </c>
      <c r="N618" s="5" t="s">
        <v>1302</v>
      </c>
    </row>
    <row r="619" spans="1:14" x14ac:dyDescent="0.25">
      <c r="B619" s="5" t="s">
        <v>1247</v>
      </c>
      <c r="C619" s="4" t="s">
        <v>1248</v>
      </c>
      <c r="D619" s="6" t="s">
        <v>980</v>
      </c>
      <c r="E619" s="6" t="s">
        <v>1246</v>
      </c>
      <c r="F619" s="46" t="s">
        <v>1250</v>
      </c>
      <c r="G619" s="8">
        <v>68137.740000000005</v>
      </c>
      <c r="H619" s="8">
        <v>4088.26</v>
      </c>
      <c r="I619" s="6"/>
      <c r="J619" s="8">
        <f t="shared" si="21"/>
        <v>72226</v>
      </c>
      <c r="K619" s="6"/>
      <c r="L619" s="8"/>
      <c r="M619" s="8">
        <f t="shared" si="22"/>
        <v>0</v>
      </c>
      <c r="N619" s="5" t="s">
        <v>891</v>
      </c>
    </row>
    <row r="620" spans="1:14" x14ac:dyDescent="0.25">
      <c r="B620" s="5" t="s">
        <v>1251</v>
      </c>
      <c r="C620" s="4" t="s">
        <v>1252</v>
      </c>
      <c r="D620" s="6" t="s">
        <v>980</v>
      </c>
      <c r="E620" s="6" t="s">
        <v>1246</v>
      </c>
      <c r="F620" s="46" t="s">
        <v>1261</v>
      </c>
      <c r="G620" s="8">
        <v>44932.08</v>
      </c>
      <c r="H620" s="8">
        <v>2695.92</v>
      </c>
      <c r="I620" s="6"/>
      <c r="J620" s="8">
        <f t="shared" si="21"/>
        <v>47628</v>
      </c>
      <c r="K620" s="6"/>
      <c r="L620" s="8"/>
      <c r="M620" s="8">
        <f t="shared" si="22"/>
        <v>0</v>
      </c>
      <c r="N620" s="5" t="s">
        <v>891</v>
      </c>
    </row>
    <row r="621" spans="1:14" x14ac:dyDescent="0.25">
      <c r="B621" s="5" t="s">
        <v>1253</v>
      </c>
      <c r="C621" s="4" t="s">
        <v>1254</v>
      </c>
      <c r="D621" s="6" t="s">
        <v>980</v>
      </c>
      <c r="E621" s="6" t="s">
        <v>1246</v>
      </c>
      <c r="F621" s="46" t="s">
        <v>1262</v>
      </c>
      <c r="G621" s="8">
        <v>22419.81</v>
      </c>
      <c r="H621" s="8">
        <v>1345.19</v>
      </c>
      <c r="I621" s="6"/>
      <c r="J621" s="8">
        <f t="shared" si="21"/>
        <v>23765</v>
      </c>
      <c r="K621" s="6"/>
      <c r="L621" s="8"/>
      <c r="M621" s="8">
        <f t="shared" si="22"/>
        <v>0</v>
      </c>
      <c r="N621" s="5" t="s">
        <v>891</v>
      </c>
    </row>
    <row r="622" spans="1:14" x14ac:dyDescent="0.25">
      <c r="B622" s="5" t="s">
        <v>1256</v>
      </c>
      <c r="C622" s="4" t="s">
        <v>1255</v>
      </c>
      <c r="D622" s="6" t="s">
        <v>980</v>
      </c>
      <c r="E622" s="6" t="s">
        <v>1246</v>
      </c>
      <c r="F622" s="46" t="s">
        <v>1263</v>
      </c>
      <c r="G622" s="8">
        <v>120373.58</v>
      </c>
      <c r="H622" s="8">
        <v>7222.42</v>
      </c>
      <c r="I622" s="6"/>
      <c r="J622" s="8">
        <f t="shared" si="21"/>
        <v>127596</v>
      </c>
      <c r="K622" s="6"/>
      <c r="L622" s="8"/>
      <c r="M622" s="8">
        <f t="shared" si="22"/>
        <v>0</v>
      </c>
      <c r="N622" s="5" t="s">
        <v>891</v>
      </c>
    </row>
    <row r="623" spans="1:14" x14ac:dyDescent="0.25">
      <c r="B623" s="5" t="s">
        <v>1258</v>
      </c>
      <c r="C623" s="4" t="s">
        <v>1257</v>
      </c>
      <c r="D623" s="6" t="s">
        <v>980</v>
      </c>
      <c r="E623" s="6" t="s">
        <v>1246</v>
      </c>
      <c r="F623" s="46" t="s">
        <v>1264</v>
      </c>
      <c r="G623" s="8">
        <v>69860.38</v>
      </c>
      <c r="H623" s="8">
        <v>4191.62</v>
      </c>
      <c r="I623" s="6"/>
      <c r="J623" s="8">
        <f t="shared" si="21"/>
        <v>74052</v>
      </c>
      <c r="K623" s="6"/>
      <c r="L623" s="8"/>
      <c r="M623" s="8">
        <f t="shared" si="22"/>
        <v>0</v>
      </c>
      <c r="N623" s="5" t="s">
        <v>891</v>
      </c>
    </row>
    <row r="624" spans="1:14" x14ac:dyDescent="0.25">
      <c r="B624" s="5" t="s">
        <v>1259</v>
      </c>
      <c r="C624" s="4" t="s">
        <v>1260</v>
      </c>
      <c r="D624" s="6" t="s">
        <v>980</v>
      </c>
      <c r="E624" s="6" t="s">
        <v>1246</v>
      </c>
      <c r="F624" s="46" t="s">
        <v>1265</v>
      </c>
      <c r="G624" s="8">
        <v>27738.68</v>
      </c>
      <c r="H624" s="8">
        <v>1664.32</v>
      </c>
      <c r="I624" s="6"/>
      <c r="J624" s="8">
        <f t="shared" si="21"/>
        <v>29403</v>
      </c>
      <c r="K624" s="6"/>
      <c r="L624" s="8"/>
      <c r="M624" s="8">
        <f t="shared" si="22"/>
        <v>0</v>
      </c>
      <c r="N624" s="5" t="s">
        <v>891</v>
      </c>
    </row>
    <row r="625" spans="2:14" ht="24" x14ac:dyDescent="0.25">
      <c r="B625" s="5" t="s">
        <v>1266</v>
      </c>
      <c r="C625" s="4" t="s">
        <v>1267</v>
      </c>
      <c r="D625" s="6" t="s">
        <v>1268</v>
      </c>
      <c r="E625" s="6" t="s">
        <v>1269</v>
      </c>
      <c r="F625" s="46" t="s">
        <v>1270</v>
      </c>
      <c r="G625" s="8">
        <v>3773.58</v>
      </c>
      <c r="H625" s="8">
        <v>226.42</v>
      </c>
      <c r="I625" s="6">
        <v>4000</v>
      </c>
      <c r="J625" s="8">
        <f t="shared" si="21"/>
        <v>0</v>
      </c>
      <c r="K625" s="6" t="s">
        <v>1908</v>
      </c>
      <c r="L625" s="8">
        <v>4000</v>
      </c>
      <c r="M625" s="8">
        <f t="shared" si="22"/>
        <v>0</v>
      </c>
      <c r="N625" s="5" t="s">
        <v>1349</v>
      </c>
    </row>
    <row r="626" spans="2:14" ht="24" x14ac:dyDescent="0.25">
      <c r="B626" s="5" t="s">
        <v>1271</v>
      </c>
      <c r="C626" s="4" t="s">
        <v>1272</v>
      </c>
      <c r="D626" s="6" t="s">
        <v>1341</v>
      </c>
      <c r="E626" s="6" t="s">
        <v>1273</v>
      </c>
      <c r="F626" s="46" t="s">
        <v>1274</v>
      </c>
      <c r="G626" s="8">
        <v>28018.87</v>
      </c>
      <c r="H626" s="8">
        <v>1681.13</v>
      </c>
      <c r="I626" s="6">
        <v>29700</v>
      </c>
      <c r="J626" s="8">
        <f t="shared" si="21"/>
        <v>0</v>
      </c>
      <c r="K626" s="6" t="s">
        <v>1908</v>
      </c>
      <c r="L626" s="8">
        <v>29700</v>
      </c>
      <c r="M626" s="8">
        <f t="shared" si="22"/>
        <v>0</v>
      </c>
      <c r="N626" s="5" t="s">
        <v>1298</v>
      </c>
    </row>
    <row r="627" spans="2:14" x14ac:dyDescent="0.25">
      <c r="B627" s="5" t="s">
        <v>1275</v>
      </c>
      <c r="C627" s="4" t="s">
        <v>1276</v>
      </c>
      <c r="D627" s="6" t="s">
        <v>1344</v>
      </c>
      <c r="E627" s="6" t="s">
        <v>1277</v>
      </c>
      <c r="F627" s="46" t="s">
        <v>1278</v>
      </c>
      <c r="G627" s="8">
        <v>8490.57</v>
      </c>
      <c r="H627" s="8">
        <v>509.43</v>
      </c>
      <c r="I627" s="6">
        <v>9000</v>
      </c>
      <c r="J627" s="8">
        <f t="shared" si="21"/>
        <v>0</v>
      </c>
      <c r="K627" s="6" t="s">
        <v>1908</v>
      </c>
      <c r="L627" s="8">
        <v>9000</v>
      </c>
      <c r="M627" s="8">
        <f t="shared" si="22"/>
        <v>0</v>
      </c>
      <c r="N627" s="5" t="s">
        <v>1279</v>
      </c>
    </row>
    <row r="628" spans="2:14" x14ac:dyDescent="0.25">
      <c r="B628" s="5" t="s">
        <v>1247</v>
      </c>
      <c r="C628" s="4" t="s">
        <v>1248</v>
      </c>
      <c r="D628" s="6" t="s">
        <v>980</v>
      </c>
      <c r="E628" s="6" t="s">
        <v>1295</v>
      </c>
      <c r="F628" s="46" t="s">
        <v>1280</v>
      </c>
      <c r="G628" s="8">
        <v>-68137.740000000005</v>
      </c>
      <c r="H628" s="8">
        <v>-4088.26</v>
      </c>
      <c r="I628" s="6"/>
      <c r="J628" s="8">
        <f t="shared" ref="J628:J639" si="23">SUM(G628+H628-I628)</f>
        <v>-72226</v>
      </c>
      <c r="K628" s="6"/>
      <c r="L628" s="8"/>
      <c r="M628" s="8">
        <f t="shared" si="22"/>
        <v>0</v>
      </c>
      <c r="N628" s="5"/>
    </row>
    <row r="629" spans="2:14" x14ac:dyDescent="0.25">
      <c r="B629" s="5" t="s">
        <v>1251</v>
      </c>
      <c r="C629" s="4" t="s">
        <v>1252</v>
      </c>
      <c r="D629" s="6" t="s">
        <v>980</v>
      </c>
      <c r="E629" s="6" t="s">
        <v>1295</v>
      </c>
      <c r="F629" s="46" t="s">
        <v>1281</v>
      </c>
      <c r="G629" s="8">
        <v>-44932.08</v>
      </c>
      <c r="H629" s="8">
        <v>-2695.92</v>
      </c>
      <c r="I629" s="6"/>
      <c r="J629" s="8">
        <f t="shared" si="23"/>
        <v>-47628</v>
      </c>
      <c r="K629" s="6"/>
      <c r="L629" s="8"/>
      <c r="M629" s="8">
        <f t="shared" si="22"/>
        <v>0</v>
      </c>
      <c r="N629" s="5"/>
    </row>
    <row r="630" spans="2:14" x14ac:dyDescent="0.25">
      <c r="B630" s="5" t="s">
        <v>1253</v>
      </c>
      <c r="C630" s="4" t="s">
        <v>1254</v>
      </c>
      <c r="D630" s="6" t="s">
        <v>980</v>
      </c>
      <c r="E630" s="6" t="s">
        <v>1295</v>
      </c>
      <c r="F630" s="46" t="s">
        <v>1282</v>
      </c>
      <c r="G630" s="8">
        <v>-22419.81</v>
      </c>
      <c r="H630" s="8">
        <v>-1345.19</v>
      </c>
      <c r="I630" s="6"/>
      <c r="J630" s="8">
        <f t="shared" si="23"/>
        <v>-23765</v>
      </c>
      <c r="K630" s="6"/>
      <c r="L630" s="8"/>
      <c r="M630" s="8">
        <f t="shared" si="22"/>
        <v>0</v>
      </c>
      <c r="N630" s="5"/>
    </row>
    <row r="631" spans="2:14" ht="24" x14ac:dyDescent="0.25">
      <c r="B631" s="5" t="s">
        <v>1256</v>
      </c>
      <c r="C631" s="4" t="s">
        <v>1255</v>
      </c>
      <c r="D631" s="6" t="s">
        <v>980</v>
      </c>
      <c r="E631" s="6" t="s">
        <v>1295</v>
      </c>
      <c r="F631" s="46" t="s">
        <v>1283</v>
      </c>
      <c r="G631" s="8">
        <v>-120373.58</v>
      </c>
      <c r="H631" s="8">
        <v>-7222.42</v>
      </c>
      <c r="I631" s="6"/>
      <c r="J631" s="8">
        <f>SUM(G631+H631-I631)</f>
        <v>-127596</v>
      </c>
      <c r="K631" s="6"/>
      <c r="L631" s="8"/>
      <c r="M631" s="8">
        <f t="shared" si="22"/>
        <v>0</v>
      </c>
      <c r="N631" s="5"/>
    </row>
    <row r="632" spans="2:14" x14ac:dyDescent="0.25">
      <c r="B632" s="5" t="s">
        <v>1258</v>
      </c>
      <c r="C632" s="4" t="s">
        <v>1257</v>
      </c>
      <c r="D632" s="6" t="s">
        <v>980</v>
      </c>
      <c r="E632" s="6" t="s">
        <v>1295</v>
      </c>
      <c r="F632" s="46" t="s">
        <v>1284</v>
      </c>
      <c r="G632" s="8">
        <v>-69860.38</v>
      </c>
      <c r="H632" s="8">
        <v>-4191.62</v>
      </c>
      <c r="I632" s="6"/>
      <c r="J632" s="8">
        <f t="shared" si="23"/>
        <v>-74052</v>
      </c>
      <c r="K632" s="6"/>
      <c r="L632" s="8"/>
      <c r="M632" s="8">
        <f t="shared" si="22"/>
        <v>0</v>
      </c>
      <c r="N632" s="5"/>
    </row>
    <row r="633" spans="2:14" x14ac:dyDescent="0.25">
      <c r="B633" s="5" t="s">
        <v>1259</v>
      </c>
      <c r="C633" s="4" t="s">
        <v>1260</v>
      </c>
      <c r="D633" s="6" t="s">
        <v>980</v>
      </c>
      <c r="E633" s="6" t="s">
        <v>1295</v>
      </c>
      <c r="F633" s="46" t="s">
        <v>1285</v>
      </c>
      <c r="G633" s="8">
        <v>-27738.68</v>
      </c>
      <c r="H633" s="8">
        <v>-1664.32</v>
      </c>
      <c r="I633" s="6"/>
      <c r="J633" s="8">
        <f t="shared" si="23"/>
        <v>-29403</v>
      </c>
      <c r="K633" s="6"/>
      <c r="L633" s="8"/>
      <c r="M633" s="8">
        <f t="shared" si="22"/>
        <v>0</v>
      </c>
      <c r="N633" s="5"/>
    </row>
    <row r="634" spans="2:14" x14ac:dyDescent="0.25">
      <c r="B634" s="5" t="s">
        <v>1247</v>
      </c>
      <c r="C634" s="4" t="s">
        <v>1248</v>
      </c>
      <c r="D634" s="6" t="s">
        <v>980</v>
      </c>
      <c r="E634" s="6" t="s">
        <v>1295</v>
      </c>
      <c r="F634" s="46" t="s">
        <v>1286</v>
      </c>
      <c r="G634" s="8">
        <v>68137.740000000005</v>
      </c>
      <c r="H634" s="8">
        <v>4088.26</v>
      </c>
      <c r="I634" s="6">
        <v>72226</v>
      </c>
      <c r="J634" s="8">
        <f t="shared" si="23"/>
        <v>0</v>
      </c>
      <c r="K634" s="6" t="s">
        <v>1908</v>
      </c>
      <c r="L634" s="8">
        <v>72226</v>
      </c>
      <c r="M634" s="8">
        <f t="shared" si="22"/>
        <v>0</v>
      </c>
      <c r="N634" s="5" t="s">
        <v>1303</v>
      </c>
    </row>
    <row r="635" spans="2:14" x14ac:dyDescent="0.25">
      <c r="B635" s="5" t="s">
        <v>1251</v>
      </c>
      <c r="C635" s="4" t="s">
        <v>1252</v>
      </c>
      <c r="D635" s="6" t="s">
        <v>980</v>
      </c>
      <c r="E635" s="6" t="s">
        <v>1295</v>
      </c>
      <c r="F635" s="46" t="s">
        <v>1287</v>
      </c>
      <c r="G635" s="8">
        <v>44932.08</v>
      </c>
      <c r="H635" s="8">
        <v>2695.92</v>
      </c>
      <c r="I635" s="6">
        <v>47628</v>
      </c>
      <c r="J635" s="8">
        <f t="shared" si="23"/>
        <v>0</v>
      </c>
      <c r="K635" s="6" t="s">
        <v>1908</v>
      </c>
      <c r="L635" s="8">
        <f>SUM(22095.12)</f>
        <v>22095.119999999999</v>
      </c>
      <c r="M635" s="8">
        <f t="shared" si="22"/>
        <v>25532.880000000001</v>
      </c>
      <c r="N635" s="5" t="s">
        <v>1404</v>
      </c>
    </row>
    <row r="636" spans="2:14" x14ac:dyDescent="0.25">
      <c r="B636" s="5" t="s">
        <v>1253</v>
      </c>
      <c r="C636" s="4" t="s">
        <v>1254</v>
      </c>
      <c r="D636" s="6" t="s">
        <v>980</v>
      </c>
      <c r="E636" s="6" t="s">
        <v>1295</v>
      </c>
      <c r="F636" s="46" t="s">
        <v>1288</v>
      </c>
      <c r="G636" s="8">
        <v>22419.81</v>
      </c>
      <c r="H636" s="8">
        <v>1345.19</v>
      </c>
      <c r="I636" s="6"/>
      <c r="J636" s="8">
        <f t="shared" si="23"/>
        <v>23765</v>
      </c>
      <c r="K636" s="6"/>
      <c r="L636" s="8"/>
      <c r="M636" s="8">
        <f t="shared" si="22"/>
        <v>0</v>
      </c>
      <c r="N636" s="5"/>
    </row>
    <row r="637" spans="2:14" ht="24" x14ac:dyDescent="0.25">
      <c r="B637" s="5" t="s">
        <v>1256</v>
      </c>
      <c r="C637" s="4" t="s">
        <v>1255</v>
      </c>
      <c r="D637" s="6" t="s">
        <v>980</v>
      </c>
      <c r="E637" s="6" t="s">
        <v>1295</v>
      </c>
      <c r="F637" s="46" t="s">
        <v>1289</v>
      </c>
      <c r="G637" s="8">
        <v>120373.58</v>
      </c>
      <c r="H637" s="8">
        <v>7222.42</v>
      </c>
      <c r="I637" s="6">
        <v>127596</v>
      </c>
      <c r="J637" s="8">
        <f t="shared" si="23"/>
        <v>0</v>
      </c>
      <c r="K637" s="6"/>
      <c r="L637" s="8"/>
      <c r="M637" s="8">
        <f t="shared" si="22"/>
        <v>127596</v>
      </c>
      <c r="N637" s="5" t="s">
        <v>1307</v>
      </c>
    </row>
    <row r="638" spans="2:14" x14ac:dyDescent="0.25">
      <c r="B638" s="5" t="s">
        <v>1258</v>
      </c>
      <c r="C638" s="4" t="s">
        <v>1308</v>
      </c>
      <c r="D638" s="6" t="s">
        <v>980</v>
      </c>
      <c r="E638" s="6" t="s">
        <v>1295</v>
      </c>
      <c r="F638" s="46" t="s">
        <v>1290</v>
      </c>
      <c r="G638" s="8">
        <v>69860.38</v>
      </c>
      <c r="H638" s="8">
        <v>4191.62</v>
      </c>
      <c r="I638" s="6">
        <v>74052</v>
      </c>
      <c r="J638" s="8">
        <f t="shared" si="23"/>
        <v>0</v>
      </c>
      <c r="K638" s="6"/>
      <c r="L638" s="8"/>
      <c r="M638" s="8">
        <f t="shared" si="22"/>
        <v>74052</v>
      </c>
      <c r="N638" s="5" t="s">
        <v>1439</v>
      </c>
    </row>
    <row r="639" spans="2:14" x14ac:dyDescent="0.25">
      <c r="B639" s="5" t="s">
        <v>1259</v>
      </c>
      <c r="C639" s="4" t="s">
        <v>1260</v>
      </c>
      <c r="D639" s="6" t="s">
        <v>980</v>
      </c>
      <c r="E639" s="6" t="s">
        <v>1295</v>
      </c>
      <c r="F639" s="46" t="s">
        <v>1291</v>
      </c>
      <c r="G639" s="8">
        <v>27738.68</v>
      </c>
      <c r="H639" s="8">
        <v>1664.32</v>
      </c>
      <c r="I639" s="6">
        <v>29403</v>
      </c>
      <c r="J639" s="8">
        <f t="shared" si="23"/>
        <v>0</v>
      </c>
      <c r="K639" s="6"/>
      <c r="L639" s="8"/>
      <c r="M639" s="8">
        <f t="shared" si="22"/>
        <v>29403</v>
      </c>
      <c r="N639" s="5" t="s">
        <v>1527</v>
      </c>
    </row>
    <row r="640" spans="2:14" x14ac:dyDescent="0.25">
      <c r="B640" s="5" t="s">
        <v>1292</v>
      </c>
      <c r="C640" s="4" t="s">
        <v>1293</v>
      </c>
      <c r="D640" s="6" t="s">
        <v>1343</v>
      </c>
      <c r="E640" s="6" t="s">
        <v>1296</v>
      </c>
      <c r="F640" s="46" t="s">
        <v>1294</v>
      </c>
      <c r="G640" s="8">
        <v>8490.57</v>
      </c>
      <c r="H640" s="8">
        <v>509.43</v>
      </c>
      <c r="I640" s="6">
        <v>9000</v>
      </c>
      <c r="J640" s="8">
        <f t="shared" si="21"/>
        <v>0</v>
      </c>
      <c r="K640" s="6"/>
      <c r="L640" s="8"/>
      <c r="M640" s="8">
        <f t="shared" si="22"/>
        <v>9000</v>
      </c>
      <c r="N640" s="5" t="s">
        <v>1297</v>
      </c>
    </row>
    <row r="641" spans="2:14" ht="24" x14ac:dyDescent="0.25">
      <c r="B641" s="5" t="s">
        <v>1345</v>
      </c>
      <c r="C641" s="4" t="s">
        <v>1346</v>
      </c>
      <c r="D641" s="4" t="s">
        <v>1347</v>
      </c>
      <c r="E641" s="4" t="s">
        <v>1348</v>
      </c>
      <c r="F641" s="46" t="s">
        <v>1358</v>
      </c>
      <c r="G641" s="4">
        <v>18867.919999999998</v>
      </c>
      <c r="H641" s="8">
        <v>1132.08</v>
      </c>
      <c r="I641" s="6">
        <v>20000</v>
      </c>
      <c r="J641" s="8">
        <f t="shared" si="21"/>
        <v>0</v>
      </c>
      <c r="K641" s="6"/>
      <c r="L641" s="8"/>
      <c r="M641" s="8">
        <f t="shared" si="22"/>
        <v>20000</v>
      </c>
      <c r="N641" s="5" t="s">
        <v>1359</v>
      </c>
    </row>
    <row r="642" spans="2:14" x14ac:dyDescent="0.25">
      <c r="B642" s="5" t="s">
        <v>1352</v>
      </c>
      <c r="C642" s="4" t="s">
        <v>1351</v>
      </c>
      <c r="D642" s="6" t="s">
        <v>1353</v>
      </c>
      <c r="E642" s="4" t="s">
        <v>1348</v>
      </c>
      <c r="F642" s="46" t="s">
        <v>1355</v>
      </c>
      <c r="G642" s="8">
        <v>15094.34</v>
      </c>
      <c r="H642" s="8">
        <v>905.66</v>
      </c>
      <c r="I642" s="8">
        <v>16000</v>
      </c>
      <c r="J642" s="8">
        <f t="shared" si="21"/>
        <v>0</v>
      </c>
      <c r="K642" s="6"/>
      <c r="L642" s="8"/>
      <c r="M642" s="8">
        <f t="shared" si="22"/>
        <v>16000</v>
      </c>
      <c r="N642" s="5" t="s">
        <v>1356</v>
      </c>
    </row>
    <row r="643" spans="2:14" x14ac:dyDescent="0.25">
      <c r="B643" s="5" t="s">
        <v>1361</v>
      </c>
      <c r="C643" s="4" t="s">
        <v>1360</v>
      </c>
      <c r="D643" s="6" t="s">
        <v>1362</v>
      </c>
      <c r="E643" s="6" t="s">
        <v>1348</v>
      </c>
      <c r="F643" s="46" t="s">
        <v>1363</v>
      </c>
      <c r="G643" s="8">
        <v>33962.26</v>
      </c>
      <c r="H643" s="8">
        <v>2037.74</v>
      </c>
      <c r="I643" s="6">
        <v>36000</v>
      </c>
      <c r="J643" s="8">
        <f t="shared" si="21"/>
        <v>0</v>
      </c>
      <c r="K643" s="6"/>
      <c r="L643" s="8"/>
      <c r="M643" s="8">
        <f t="shared" si="22"/>
        <v>36000</v>
      </c>
      <c r="N643" s="5" t="s">
        <v>1365</v>
      </c>
    </row>
    <row r="644" spans="2:14" x14ac:dyDescent="0.25">
      <c r="B644" s="5" t="s">
        <v>1366</v>
      </c>
      <c r="C644" s="4" t="s">
        <v>1367</v>
      </c>
      <c r="D644" s="6" t="s">
        <v>1368</v>
      </c>
      <c r="E644" s="6" t="s">
        <v>1370</v>
      </c>
      <c r="F644" s="46" t="s">
        <v>1369</v>
      </c>
      <c r="G644" s="8">
        <v>47169.81</v>
      </c>
      <c r="H644" s="8">
        <v>2830.19</v>
      </c>
      <c r="I644" s="6">
        <v>44866.34</v>
      </c>
      <c r="J644" s="8">
        <f t="shared" si="21"/>
        <v>5133.6600000000035</v>
      </c>
      <c r="K644" s="6"/>
      <c r="L644" s="8"/>
      <c r="M644" s="8">
        <f t="shared" si="22"/>
        <v>44866.34</v>
      </c>
      <c r="N644" s="5" t="s">
        <v>1526</v>
      </c>
    </row>
    <row r="645" spans="2:14" ht="24" x14ac:dyDescent="0.25">
      <c r="B645" s="5" t="s">
        <v>1371</v>
      </c>
      <c r="C645" s="4" t="s">
        <v>1372</v>
      </c>
      <c r="D645" s="6" t="s">
        <v>1373</v>
      </c>
      <c r="E645" s="6" t="s">
        <v>1370</v>
      </c>
      <c r="F645" s="46" t="s">
        <v>1374</v>
      </c>
      <c r="G645" s="8">
        <v>35849.06</v>
      </c>
      <c r="H645" s="8">
        <v>2150.94</v>
      </c>
      <c r="I645" s="6">
        <v>38000</v>
      </c>
      <c r="J645" s="8">
        <f t="shared" si="21"/>
        <v>0</v>
      </c>
      <c r="K645" s="6"/>
      <c r="L645" s="8"/>
      <c r="M645" s="8">
        <f t="shared" si="22"/>
        <v>38000</v>
      </c>
      <c r="N645" s="5" t="s">
        <v>1405</v>
      </c>
    </row>
    <row r="646" spans="2:14" ht="24" x14ac:dyDescent="0.25">
      <c r="B646" s="5" t="s">
        <v>1375</v>
      </c>
      <c r="C646" s="4" t="s">
        <v>1376</v>
      </c>
      <c r="D646" s="6" t="s">
        <v>1377</v>
      </c>
      <c r="E646" s="6" t="s">
        <v>1379</v>
      </c>
      <c r="F646" s="46" t="s">
        <v>1378</v>
      </c>
      <c r="G646" s="8">
        <v>74801.89</v>
      </c>
      <c r="H646" s="8">
        <v>4488.1099999999997</v>
      </c>
      <c r="I646" s="6">
        <v>79290</v>
      </c>
      <c r="J646" s="8">
        <f t="shared" si="21"/>
        <v>0</v>
      </c>
      <c r="K646" s="6"/>
      <c r="L646" s="8"/>
      <c r="M646" s="8">
        <f t="shared" si="22"/>
        <v>79290</v>
      </c>
      <c r="N646" s="5" t="s">
        <v>1380</v>
      </c>
    </row>
    <row r="647" spans="2:14" ht="24" x14ac:dyDescent="0.25">
      <c r="B647" s="5" t="s">
        <v>1382</v>
      </c>
      <c r="C647" s="4" t="s">
        <v>1383</v>
      </c>
      <c r="D647" s="46" t="s">
        <v>1384</v>
      </c>
      <c r="E647" s="6" t="s">
        <v>1391</v>
      </c>
      <c r="F647" s="46" t="s">
        <v>1385</v>
      </c>
      <c r="G647" s="8">
        <v>46792.45</v>
      </c>
      <c r="H647" s="8">
        <v>2807.55</v>
      </c>
      <c r="I647" s="6">
        <v>49600</v>
      </c>
      <c r="J647" s="8">
        <f t="shared" si="21"/>
        <v>0</v>
      </c>
      <c r="K647" s="6"/>
      <c r="L647" s="8"/>
      <c r="M647" s="8">
        <f t="shared" si="22"/>
        <v>49600</v>
      </c>
      <c r="N647" s="5" t="s">
        <v>1386</v>
      </c>
    </row>
    <row r="648" spans="2:14" x14ac:dyDescent="0.25">
      <c r="B648" s="5" t="s">
        <v>1387</v>
      </c>
      <c r="C648" s="4" t="s">
        <v>1388</v>
      </c>
      <c r="D648" s="6" t="s">
        <v>1389</v>
      </c>
      <c r="E648" s="6" t="s">
        <v>1392</v>
      </c>
      <c r="F648" s="46" t="s">
        <v>1390</v>
      </c>
      <c r="G648" s="8">
        <v>5660.38</v>
      </c>
      <c r="H648" s="8">
        <v>339.62</v>
      </c>
      <c r="I648" s="6"/>
      <c r="J648" s="8">
        <f t="shared" si="21"/>
        <v>6000</v>
      </c>
      <c r="K648" s="6"/>
      <c r="L648" s="8"/>
      <c r="M648" s="8">
        <f t="shared" si="22"/>
        <v>0</v>
      </c>
      <c r="N648" s="5" t="s">
        <v>891</v>
      </c>
    </row>
    <row r="649" spans="2:14" ht="36" x14ac:dyDescent="0.25">
      <c r="B649" s="5" t="s">
        <v>1393</v>
      </c>
      <c r="C649" s="4" t="s">
        <v>1394</v>
      </c>
      <c r="D649" s="6" t="s">
        <v>1395</v>
      </c>
      <c r="E649" s="6" t="s">
        <v>1397</v>
      </c>
      <c r="F649" s="46" t="s">
        <v>1396</v>
      </c>
      <c r="G649" s="8">
        <v>547924.51</v>
      </c>
      <c r="H649" s="8">
        <v>32875.49</v>
      </c>
      <c r="I649" s="6">
        <v>580800</v>
      </c>
      <c r="J649" s="8">
        <f t="shared" si="21"/>
        <v>0</v>
      </c>
      <c r="K649" s="6"/>
      <c r="L649" s="8"/>
      <c r="M649" s="8">
        <f t="shared" si="22"/>
        <v>580800</v>
      </c>
      <c r="N649" s="5" t="s">
        <v>1398</v>
      </c>
    </row>
    <row r="650" spans="2:14" ht="24" x14ac:dyDescent="0.25">
      <c r="B650" s="5" t="s">
        <v>1399</v>
      </c>
      <c r="C650" s="4" t="s">
        <v>1400</v>
      </c>
      <c r="D650" s="6" t="s">
        <v>1401</v>
      </c>
      <c r="E650" s="6" t="s">
        <v>1403</v>
      </c>
      <c r="F650" s="46" t="s">
        <v>1402</v>
      </c>
      <c r="G650" s="8">
        <v>54433.96</v>
      </c>
      <c r="H650" s="8">
        <v>3266.04</v>
      </c>
      <c r="I650" s="6">
        <v>57700</v>
      </c>
      <c r="J650" s="8">
        <f t="shared" si="21"/>
        <v>0</v>
      </c>
      <c r="K650" s="6"/>
      <c r="L650" s="8"/>
      <c r="M650" s="8">
        <f t="shared" si="22"/>
        <v>57700</v>
      </c>
      <c r="N650" s="5" t="s">
        <v>1479</v>
      </c>
    </row>
    <row r="651" spans="2:14" ht="24" x14ac:dyDescent="0.25">
      <c r="B651" s="5" t="s">
        <v>1410</v>
      </c>
      <c r="C651" s="4" t="s">
        <v>1411</v>
      </c>
      <c r="D651" s="6" t="s">
        <v>1338</v>
      </c>
      <c r="E651" s="6" t="s">
        <v>1414</v>
      </c>
      <c r="F651" s="46" t="s">
        <v>1413</v>
      </c>
      <c r="G651" s="8">
        <v>335315.09000000003</v>
      </c>
      <c r="H651" s="8">
        <v>20118.91</v>
      </c>
      <c r="I651" s="6">
        <v>355434</v>
      </c>
      <c r="J651" s="8">
        <f t="shared" si="21"/>
        <v>0</v>
      </c>
      <c r="K651" s="6"/>
      <c r="L651" s="8"/>
      <c r="M651" s="8">
        <f t="shared" si="22"/>
        <v>355434</v>
      </c>
      <c r="N651" s="5" t="s">
        <v>1428</v>
      </c>
    </row>
    <row r="652" spans="2:14" x14ac:dyDescent="0.25">
      <c r="B652" s="5" t="s">
        <v>1415</v>
      </c>
      <c r="C652" s="4" t="s">
        <v>1416</v>
      </c>
      <c r="D652" s="6" t="s">
        <v>1417</v>
      </c>
      <c r="E652" s="6" t="s">
        <v>1419</v>
      </c>
      <c r="F652" s="46" t="s">
        <v>1418</v>
      </c>
      <c r="G652" s="8">
        <v>39622.639999999999</v>
      </c>
      <c r="H652" s="8">
        <v>2377.36</v>
      </c>
      <c r="I652" s="6">
        <v>37800</v>
      </c>
      <c r="J652" s="8">
        <f t="shared" si="21"/>
        <v>4200</v>
      </c>
      <c r="K652" s="6"/>
      <c r="L652" s="8"/>
      <c r="M652" s="8">
        <f t="shared" si="22"/>
        <v>37800</v>
      </c>
      <c r="N652" s="5" t="s">
        <v>1438</v>
      </c>
    </row>
    <row r="653" spans="2:14" x14ac:dyDescent="0.25">
      <c r="B653" s="5" t="s">
        <v>1420</v>
      </c>
      <c r="C653" s="4" t="s">
        <v>1421</v>
      </c>
      <c r="D653" s="6" t="s">
        <v>997</v>
      </c>
      <c r="E653" s="6" t="s">
        <v>1424</v>
      </c>
      <c r="F653" s="46" t="s">
        <v>1423</v>
      </c>
      <c r="G653" s="8">
        <v>34716.980000000003</v>
      </c>
      <c r="H653" s="8">
        <v>2083.02</v>
      </c>
      <c r="I653" s="6">
        <v>36800</v>
      </c>
      <c r="J653" s="8">
        <f t="shared" si="21"/>
        <v>0</v>
      </c>
      <c r="K653" s="6"/>
      <c r="L653" s="8"/>
      <c r="M653" s="8">
        <f t="shared" si="22"/>
        <v>36800</v>
      </c>
      <c r="N653" s="5" t="s">
        <v>1533</v>
      </c>
    </row>
    <row r="654" spans="2:14" x14ac:dyDescent="0.25">
      <c r="B654" s="5" t="s">
        <v>1427</v>
      </c>
      <c r="C654" s="4" t="s">
        <v>1426</v>
      </c>
      <c r="D654" s="6" t="s">
        <v>997</v>
      </c>
      <c r="E654" s="6" t="s">
        <v>1424</v>
      </c>
      <c r="F654" s="46" t="s">
        <v>1425</v>
      </c>
      <c r="G654" s="8">
        <v>99622.64</v>
      </c>
      <c r="H654" s="8">
        <v>5977.36</v>
      </c>
      <c r="I654" s="6">
        <v>105600</v>
      </c>
      <c r="J654" s="8">
        <f t="shared" si="21"/>
        <v>0</v>
      </c>
      <c r="K654" s="6"/>
      <c r="L654" s="8"/>
      <c r="M654" s="8">
        <f t="shared" si="22"/>
        <v>105600</v>
      </c>
      <c r="N654" s="5" t="s">
        <v>1533</v>
      </c>
    </row>
    <row r="655" spans="2:14" x14ac:dyDescent="0.25">
      <c r="B655" s="5" t="s">
        <v>1444</v>
      </c>
      <c r="C655" s="4" t="s">
        <v>1443</v>
      </c>
      <c r="D655" s="6" t="s">
        <v>1432</v>
      </c>
      <c r="E655" s="6" t="s">
        <v>1445</v>
      </c>
      <c r="F655" s="46" t="s">
        <v>1446</v>
      </c>
      <c r="G655" s="8">
        <v>9433.9599999999991</v>
      </c>
      <c r="H655" s="8">
        <v>566.04</v>
      </c>
      <c r="I655" s="6">
        <v>10000</v>
      </c>
      <c r="J655" s="8">
        <f t="shared" si="21"/>
        <v>0</v>
      </c>
      <c r="K655" s="6"/>
      <c r="L655" s="8"/>
      <c r="M655" s="8">
        <f t="shared" si="22"/>
        <v>10000</v>
      </c>
      <c r="N655" s="5" t="s">
        <v>1447</v>
      </c>
    </row>
    <row r="656" spans="2:14" x14ac:dyDescent="0.25">
      <c r="B656" s="5" t="s">
        <v>1469</v>
      </c>
      <c r="C656" s="4" t="s">
        <v>1470</v>
      </c>
      <c r="D656" s="6" t="s">
        <v>1433</v>
      </c>
      <c r="E656" s="6" t="s">
        <v>1434</v>
      </c>
      <c r="F656" s="46" t="s">
        <v>1435</v>
      </c>
      <c r="G656" s="8">
        <v>37735.85</v>
      </c>
      <c r="H656" s="8">
        <v>2264.15</v>
      </c>
      <c r="I656" s="6">
        <v>40000</v>
      </c>
      <c r="J656" s="8">
        <f t="shared" si="21"/>
        <v>0</v>
      </c>
      <c r="K656" s="6"/>
      <c r="L656" s="8"/>
      <c r="M656" s="8">
        <f t="shared" si="22"/>
        <v>40000</v>
      </c>
      <c r="N656" s="5" t="s">
        <v>1468</v>
      </c>
    </row>
    <row r="657" spans="2:14" x14ac:dyDescent="0.25">
      <c r="B657" s="5" t="s">
        <v>1449</v>
      </c>
      <c r="C657" s="4" t="s">
        <v>1448</v>
      </c>
      <c r="D657" s="6" t="s">
        <v>1335</v>
      </c>
      <c r="E657" s="6" t="s">
        <v>1445</v>
      </c>
      <c r="F657" s="46" t="s">
        <v>1451</v>
      </c>
      <c r="G657" s="8">
        <v>96291.51</v>
      </c>
      <c r="H657" s="8">
        <v>5777.49</v>
      </c>
      <c r="I657" s="6">
        <v>102069</v>
      </c>
      <c r="J657" s="8">
        <f t="shared" si="21"/>
        <v>0</v>
      </c>
      <c r="K657" s="6"/>
      <c r="L657" s="8"/>
      <c r="M657" s="8">
        <f t="shared" si="22"/>
        <v>102069</v>
      </c>
      <c r="N657" s="5" t="s">
        <v>1530</v>
      </c>
    </row>
    <row r="658" spans="2:14" ht="24" x14ac:dyDescent="0.25">
      <c r="B658" s="5" t="s">
        <v>1453</v>
      </c>
      <c r="C658" s="4" t="s">
        <v>1452</v>
      </c>
      <c r="D658" s="6" t="s">
        <v>1342</v>
      </c>
      <c r="E658" s="6" t="s">
        <v>1445</v>
      </c>
      <c r="F658" s="46" t="s">
        <v>1455</v>
      </c>
      <c r="G658" s="8">
        <v>244459.43</v>
      </c>
      <c r="H658" s="8">
        <v>14667.57</v>
      </c>
      <c r="I658" s="6">
        <v>259127</v>
      </c>
      <c r="J658" s="8">
        <f t="shared" si="21"/>
        <v>0</v>
      </c>
      <c r="K658" s="6"/>
      <c r="L658" s="8"/>
      <c r="M658" s="8">
        <f t="shared" si="22"/>
        <v>259127</v>
      </c>
      <c r="N658" s="5" t="s">
        <v>1463</v>
      </c>
    </row>
    <row r="659" spans="2:14" x14ac:dyDescent="0.25">
      <c r="B659" s="5" t="s">
        <v>1456</v>
      </c>
      <c r="C659" s="6" t="s">
        <v>1459</v>
      </c>
      <c r="D659" s="6" t="s">
        <v>1436</v>
      </c>
      <c r="E659" s="6" t="s">
        <v>1457</v>
      </c>
      <c r="F659" s="46" t="s">
        <v>1458</v>
      </c>
      <c r="G659" s="8">
        <v>9433.9599999999991</v>
      </c>
      <c r="H659" s="8">
        <v>566.04</v>
      </c>
      <c r="I659" s="6">
        <v>10000</v>
      </c>
      <c r="J659" s="8">
        <f t="shared" ref="J659:J661" si="24">SUM(G659+H659-I659)</f>
        <v>0</v>
      </c>
      <c r="K659" s="6"/>
      <c r="L659" s="8"/>
      <c r="M659" s="8">
        <f t="shared" si="22"/>
        <v>10000</v>
      </c>
      <c r="N659" s="5" t="s">
        <v>1437</v>
      </c>
    </row>
    <row r="660" spans="2:14" ht="24" x14ac:dyDescent="0.25">
      <c r="B660" s="5" t="s">
        <v>1375</v>
      </c>
      <c r="C660" s="4" t="s">
        <v>1376</v>
      </c>
      <c r="D660" s="6" t="s">
        <v>1377</v>
      </c>
      <c r="E660" s="6" t="s">
        <v>1457</v>
      </c>
      <c r="F660" s="46" t="s">
        <v>1462</v>
      </c>
      <c r="G660" s="8">
        <v>-74801.89</v>
      </c>
      <c r="H660" s="8">
        <v>-4488.1099999999997</v>
      </c>
      <c r="I660" s="6">
        <v>-79290</v>
      </c>
      <c r="J660" s="8">
        <f t="shared" si="24"/>
        <v>0</v>
      </c>
      <c r="K660" s="6"/>
      <c r="L660" s="8"/>
      <c r="M660" s="8">
        <f t="shared" si="22"/>
        <v>-79290</v>
      </c>
      <c r="N660" s="5" t="s">
        <v>1380</v>
      </c>
    </row>
    <row r="661" spans="2:14" ht="24" x14ac:dyDescent="0.25">
      <c r="B661" s="5" t="s">
        <v>1375</v>
      </c>
      <c r="C661" s="4" t="s">
        <v>1376</v>
      </c>
      <c r="D661" s="6" t="s">
        <v>1377</v>
      </c>
      <c r="E661" s="6" t="s">
        <v>1457</v>
      </c>
      <c r="F661" s="46" t="s">
        <v>1461</v>
      </c>
      <c r="G661" s="8">
        <v>74801.89</v>
      </c>
      <c r="H661" s="8">
        <v>4488.1099999999997</v>
      </c>
      <c r="I661" s="6">
        <v>79290</v>
      </c>
      <c r="J661" s="8">
        <f t="shared" si="24"/>
        <v>0</v>
      </c>
      <c r="K661" s="6"/>
      <c r="L661" s="8"/>
      <c r="M661" s="8">
        <f t="shared" si="22"/>
        <v>79290</v>
      </c>
      <c r="N661" s="5" t="s">
        <v>1380</v>
      </c>
    </row>
    <row r="662" spans="2:14" ht="24" x14ac:dyDescent="0.25">
      <c r="B662" s="5" t="s">
        <v>1471</v>
      </c>
      <c r="C662" s="4" t="s">
        <v>1473</v>
      </c>
      <c r="D662" s="6" t="s">
        <v>1474</v>
      </c>
      <c r="E662" s="6" t="s">
        <v>1477</v>
      </c>
      <c r="F662" s="46" t="s">
        <v>1475</v>
      </c>
      <c r="G662" s="8">
        <v>25660.38</v>
      </c>
      <c r="H662" s="8">
        <v>1539.62</v>
      </c>
      <c r="I662" s="6">
        <v>27200</v>
      </c>
      <c r="J662" s="8">
        <f t="shared" ref="J662:J676" si="25">SUM(G662+H662-I662)</f>
        <v>0</v>
      </c>
      <c r="K662" s="6"/>
      <c r="L662" s="8"/>
      <c r="M662" s="8">
        <f t="shared" si="22"/>
        <v>27200</v>
      </c>
      <c r="N662" s="5" t="s">
        <v>1579</v>
      </c>
    </row>
    <row r="663" spans="2:14" ht="24" x14ac:dyDescent="0.25">
      <c r="B663" s="5" t="s">
        <v>1472</v>
      </c>
      <c r="C663" s="4" t="s">
        <v>1482</v>
      </c>
      <c r="D663" s="6" t="s">
        <v>1474</v>
      </c>
      <c r="E663" s="6" t="s">
        <v>1478</v>
      </c>
      <c r="F663" s="46" t="s">
        <v>1476</v>
      </c>
      <c r="G663" s="8">
        <v>18867.919999999998</v>
      </c>
      <c r="H663" s="8">
        <v>1132.08</v>
      </c>
      <c r="I663" s="6">
        <v>20000</v>
      </c>
      <c r="J663" s="8">
        <f t="shared" si="25"/>
        <v>0</v>
      </c>
      <c r="K663" s="6"/>
      <c r="L663" s="8"/>
      <c r="M663" s="8">
        <f t="shared" si="22"/>
        <v>20000</v>
      </c>
      <c r="N663" s="5" t="s">
        <v>1579</v>
      </c>
    </row>
    <row r="664" spans="2:14" x14ac:dyDescent="0.25">
      <c r="B664" s="5" t="s">
        <v>1483</v>
      </c>
      <c r="C664" s="4" t="s">
        <v>1484</v>
      </c>
      <c r="D664" s="6" t="s">
        <v>1485</v>
      </c>
      <c r="E664" s="6" t="s">
        <v>1480</v>
      </c>
      <c r="F664" s="46" t="s">
        <v>1481</v>
      </c>
      <c r="G664" s="8">
        <v>54716.98</v>
      </c>
      <c r="H664" s="8">
        <v>3283.02</v>
      </c>
      <c r="I664" s="6">
        <v>58000</v>
      </c>
      <c r="J664" s="8">
        <f t="shared" si="25"/>
        <v>0</v>
      </c>
      <c r="K664" s="6"/>
      <c r="L664" s="8"/>
      <c r="M664" s="8">
        <f t="shared" si="22"/>
        <v>58000</v>
      </c>
      <c r="N664" s="5" t="s">
        <v>1529</v>
      </c>
    </row>
    <row r="665" spans="2:14" x14ac:dyDescent="0.25">
      <c r="B665" s="5" t="s">
        <v>1493</v>
      </c>
      <c r="C665" s="4" t="s">
        <v>1486</v>
      </c>
      <c r="D665" s="6" t="s">
        <v>980</v>
      </c>
      <c r="E665" s="6" t="s">
        <v>1480</v>
      </c>
      <c r="F665" s="46" t="s">
        <v>1499</v>
      </c>
      <c r="G665" s="8">
        <v>63540</v>
      </c>
      <c r="H665" s="8">
        <v>3812.4</v>
      </c>
      <c r="I665" s="41">
        <v>67352.399999999994</v>
      </c>
      <c r="J665" s="8">
        <f t="shared" si="25"/>
        <v>0</v>
      </c>
      <c r="K665" s="6"/>
      <c r="L665" s="8"/>
      <c r="M665" s="8">
        <f t="shared" si="22"/>
        <v>67352.399999999994</v>
      </c>
      <c r="N665" s="5" t="s">
        <v>1733</v>
      </c>
    </row>
    <row r="666" spans="2:14" ht="24" x14ac:dyDescent="0.25">
      <c r="B666" s="5" t="s">
        <v>1494</v>
      </c>
      <c r="C666" s="4" t="s">
        <v>1487</v>
      </c>
      <c r="D666" s="6" t="s">
        <v>980</v>
      </c>
      <c r="E666" s="6" t="s">
        <v>1480</v>
      </c>
      <c r="F666" s="46" t="s">
        <v>1500</v>
      </c>
      <c r="G666" s="8">
        <v>40547.17</v>
      </c>
      <c r="H666" s="8">
        <v>2432.83</v>
      </c>
      <c r="I666" s="6">
        <v>42980</v>
      </c>
      <c r="J666" s="8">
        <f t="shared" si="25"/>
        <v>0</v>
      </c>
      <c r="K666" s="6"/>
      <c r="L666" s="8"/>
      <c r="M666" s="8">
        <f t="shared" si="22"/>
        <v>42980</v>
      </c>
      <c r="N666" s="5" t="s">
        <v>1979</v>
      </c>
    </row>
    <row r="667" spans="2:14" x14ac:dyDescent="0.25">
      <c r="B667" s="5" t="s">
        <v>1495</v>
      </c>
      <c r="C667" s="4" t="s">
        <v>1488</v>
      </c>
      <c r="D667" s="6" t="s">
        <v>980</v>
      </c>
      <c r="E667" s="6" t="s">
        <v>1480</v>
      </c>
      <c r="F667" s="46" t="s">
        <v>1501</v>
      </c>
      <c r="G667" s="8">
        <v>18000</v>
      </c>
      <c r="H667" s="8">
        <v>1080</v>
      </c>
      <c r="I667" s="6"/>
      <c r="J667" s="8">
        <f t="shared" si="25"/>
        <v>19080</v>
      </c>
      <c r="K667" s="6"/>
      <c r="L667" s="8"/>
      <c r="M667" s="8">
        <f t="shared" si="22"/>
        <v>0</v>
      </c>
      <c r="N667" s="5" t="s">
        <v>891</v>
      </c>
    </row>
    <row r="668" spans="2:14" x14ac:dyDescent="0.25">
      <c r="B668" s="5" t="s">
        <v>1496</v>
      </c>
      <c r="C668" s="4" t="s">
        <v>1489</v>
      </c>
      <c r="D668" s="6" t="s">
        <v>980</v>
      </c>
      <c r="E668" s="6" t="s">
        <v>1480</v>
      </c>
      <c r="F668" s="46" t="s">
        <v>1502</v>
      </c>
      <c r="G668" s="8">
        <v>9000</v>
      </c>
      <c r="H668" s="8">
        <v>540</v>
      </c>
      <c r="I668" s="6"/>
      <c r="J668" s="8">
        <f t="shared" si="25"/>
        <v>9540</v>
      </c>
      <c r="K668" s="6"/>
      <c r="L668" s="8"/>
      <c r="M668" s="8">
        <f t="shared" si="22"/>
        <v>0</v>
      </c>
      <c r="N668" s="5" t="s">
        <v>1733</v>
      </c>
    </row>
    <row r="669" spans="2:14" x14ac:dyDescent="0.25">
      <c r="B669" s="5" t="s">
        <v>1497</v>
      </c>
      <c r="C669" s="4" t="s">
        <v>1490</v>
      </c>
      <c r="D669" s="6" t="s">
        <v>980</v>
      </c>
      <c r="E669" s="6" t="s">
        <v>1480</v>
      </c>
      <c r="F669" s="46" t="s">
        <v>1503</v>
      </c>
      <c r="G669" s="8">
        <v>107100</v>
      </c>
      <c r="H669" s="8">
        <v>6426</v>
      </c>
      <c r="I669" s="41">
        <v>113526</v>
      </c>
      <c r="J669" s="8">
        <f t="shared" si="25"/>
        <v>0</v>
      </c>
      <c r="K669" s="6"/>
      <c r="L669" s="8"/>
      <c r="M669" s="8">
        <f t="shared" si="22"/>
        <v>113526</v>
      </c>
      <c r="N669" s="5" t="s">
        <v>1733</v>
      </c>
    </row>
    <row r="670" spans="2:14" x14ac:dyDescent="0.25">
      <c r="B670" s="5" t="s">
        <v>1498</v>
      </c>
      <c r="C670" s="4" t="s">
        <v>1491</v>
      </c>
      <c r="D670" s="6" t="s">
        <v>980</v>
      </c>
      <c r="E670" s="6" t="s">
        <v>1480</v>
      </c>
      <c r="F670" s="46" t="s">
        <v>1504</v>
      </c>
      <c r="G670" s="8">
        <v>64980</v>
      </c>
      <c r="H670" s="8">
        <v>3898.8</v>
      </c>
      <c r="I670" s="41">
        <v>68878.8</v>
      </c>
      <c r="J670" s="8">
        <f t="shared" si="25"/>
        <v>0</v>
      </c>
      <c r="K670" s="6"/>
      <c r="L670" s="8"/>
      <c r="M670" s="8">
        <f t="shared" si="22"/>
        <v>68878.8</v>
      </c>
      <c r="N670" s="5" t="s">
        <v>891</v>
      </c>
    </row>
    <row r="671" spans="2:14" x14ac:dyDescent="0.25">
      <c r="B671" s="5" t="s">
        <v>1506</v>
      </c>
      <c r="C671" s="4" t="s">
        <v>1505</v>
      </c>
      <c r="D671" s="6" t="s">
        <v>980</v>
      </c>
      <c r="E671" s="6" t="s">
        <v>1480</v>
      </c>
      <c r="F671" s="46" t="s">
        <v>1507</v>
      </c>
      <c r="G671" s="8">
        <v>18000</v>
      </c>
      <c r="H671" s="8">
        <v>1080</v>
      </c>
      <c r="I671" s="6"/>
      <c r="J671" s="8">
        <f t="shared" si="25"/>
        <v>19080</v>
      </c>
      <c r="K671" s="6"/>
      <c r="L671" s="8"/>
      <c r="M671" s="8">
        <f t="shared" si="22"/>
        <v>0</v>
      </c>
      <c r="N671" s="5" t="s">
        <v>891</v>
      </c>
    </row>
    <row r="672" spans="2:14" x14ac:dyDescent="0.25">
      <c r="B672" s="5" t="s">
        <v>1513</v>
      </c>
      <c r="C672" s="4" t="s">
        <v>1515</v>
      </c>
      <c r="D672" s="6" t="s">
        <v>1514</v>
      </c>
      <c r="E672" s="6" t="s">
        <v>1511</v>
      </c>
      <c r="F672" s="46" t="s">
        <v>1516</v>
      </c>
      <c r="G672" s="8">
        <v>18867.919999999998</v>
      </c>
      <c r="H672" s="8">
        <v>1132.08</v>
      </c>
      <c r="I672" s="6"/>
      <c r="J672" s="8">
        <f t="shared" si="25"/>
        <v>20000</v>
      </c>
      <c r="K672" s="6"/>
      <c r="L672" s="8"/>
      <c r="M672" s="8">
        <f t="shared" si="22"/>
        <v>0</v>
      </c>
      <c r="N672" s="5" t="s">
        <v>891</v>
      </c>
    </row>
    <row r="673" spans="2:14" ht="24" x14ac:dyDescent="0.25">
      <c r="B673" s="5" t="s">
        <v>1512</v>
      </c>
      <c r="C673" s="4" t="s">
        <v>1508</v>
      </c>
      <c r="D673" s="6" t="s">
        <v>1509</v>
      </c>
      <c r="E673" s="6" t="s">
        <v>1511</v>
      </c>
      <c r="F673" s="46" t="s">
        <v>1510</v>
      </c>
      <c r="G673" s="8">
        <v>160377.35999999999</v>
      </c>
      <c r="H673" s="8">
        <v>9622.64</v>
      </c>
      <c r="I673" s="6">
        <v>170000</v>
      </c>
      <c r="J673" s="8">
        <f t="shared" si="25"/>
        <v>0</v>
      </c>
      <c r="K673" s="6"/>
      <c r="L673" s="8"/>
      <c r="M673" s="8">
        <f t="shared" si="22"/>
        <v>170000</v>
      </c>
      <c r="N673" s="5" t="s">
        <v>891</v>
      </c>
    </row>
    <row r="674" spans="2:14" x14ac:dyDescent="0.25">
      <c r="B674" s="5" t="s">
        <v>1522</v>
      </c>
      <c r="C674" s="4" t="s">
        <v>1518</v>
      </c>
      <c r="D674" s="6" t="s">
        <v>1017</v>
      </c>
      <c r="E674" s="6" t="s">
        <v>1521</v>
      </c>
      <c r="F674" s="46" t="s">
        <v>1524</v>
      </c>
      <c r="G674" s="8">
        <v>18867.919999999998</v>
      </c>
      <c r="H674" s="8">
        <v>1132.08</v>
      </c>
      <c r="I674" s="6">
        <v>20000</v>
      </c>
      <c r="J674" s="8">
        <f t="shared" si="25"/>
        <v>0</v>
      </c>
      <c r="K674" s="6"/>
      <c r="L674" s="8"/>
      <c r="M674" s="8">
        <f t="shared" si="22"/>
        <v>20000</v>
      </c>
      <c r="N674" s="5" t="s">
        <v>1803</v>
      </c>
    </row>
    <row r="675" spans="2:14" x14ac:dyDescent="0.25">
      <c r="B675" s="5" t="s">
        <v>1523</v>
      </c>
      <c r="C675" s="4" t="s">
        <v>1519</v>
      </c>
      <c r="D675" s="6" t="s">
        <v>1017</v>
      </c>
      <c r="E675" s="6" t="s">
        <v>1521</v>
      </c>
      <c r="F675" s="46" t="s">
        <v>1525</v>
      </c>
      <c r="G675" s="8">
        <v>22830.19</v>
      </c>
      <c r="H675" s="8">
        <v>1369.81</v>
      </c>
      <c r="I675" s="6">
        <v>24200</v>
      </c>
      <c r="J675" s="8">
        <f t="shared" si="25"/>
        <v>0</v>
      </c>
      <c r="K675" s="6"/>
      <c r="L675" s="8"/>
      <c r="M675" s="8">
        <f t="shared" si="22"/>
        <v>24200</v>
      </c>
      <c r="N675" s="5" t="s">
        <v>1803</v>
      </c>
    </row>
    <row r="676" spans="2:14" ht="24" x14ac:dyDescent="0.25">
      <c r="B676" s="76" t="s">
        <v>1534</v>
      </c>
      <c r="C676" s="4" t="s">
        <v>1536</v>
      </c>
      <c r="D676" s="6" t="s">
        <v>533</v>
      </c>
      <c r="E676" s="6" t="s">
        <v>1538</v>
      </c>
      <c r="F676" s="46" t="s">
        <v>1540</v>
      </c>
      <c r="G676" s="8">
        <v>8230.19</v>
      </c>
      <c r="H676" s="8">
        <v>493.81</v>
      </c>
      <c r="I676" s="6"/>
      <c r="J676" s="8">
        <f t="shared" si="25"/>
        <v>8724</v>
      </c>
      <c r="K676" s="6"/>
      <c r="L676" s="8"/>
      <c r="M676" s="8">
        <f t="shared" si="22"/>
        <v>0</v>
      </c>
      <c r="N676" s="5" t="s">
        <v>1542</v>
      </c>
    </row>
    <row r="677" spans="2:14" ht="24" x14ac:dyDescent="0.25">
      <c r="B677" s="76" t="s">
        <v>1535</v>
      </c>
      <c r="C677" s="4" t="s">
        <v>1537</v>
      </c>
      <c r="D677" s="6" t="s">
        <v>533</v>
      </c>
      <c r="E677" s="6" t="s">
        <v>1539</v>
      </c>
      <c r="F677" s="46" t="s">
        <v>1541</v>
      </c>
      <c r="G677" s="8">
        <v>9433.9599999999991</v>
      </c>
      <c r="H677" s="8">
        <v>566.04</v>
      </c>
      <c r="I677" s="6"/>
      <c r="J677" s="8">
        <f t="shared" ref="J677:J740" si="26">SUM(G677+H677-I677)</f>
        <v>10000</v>
      </c>
      <c r="K677" s="6"/>
      <c r="L677" s="8"/>
      <c r="M677" s="8">
        <f t="shared" si="22"/>
        <v>0</v>
      </c>
      <c r="N677" s="5" t="s">
        <v>1542</v>
      </c>
    </row>
    <row r="678" spans="2:14" ht="24" x14ac:dyDescent="0.25">
      <c r="B678" s="76" t="s">
        <v>1545</v>
      </c>
      <c r="C678" s="4" t="s">
        <v>1543</v>
      </c>
      <c r="D678" s="4" t="s">
        <v>1544</v>
      </c>
      <c r="E678" s="6" t="s">
        <v>1546</v>
      </c>
      <c r="F678" s="46" t="s">
        <v>1547</v>
      </c>
      <c r="G678" s="8">
        <v>9433.9599999999991</v>
      </c>
      <c r="H678" s="8">
        <v>566.04</v>
      </c>
      <c r="I678" s="6">
        <v>10000</v>
      </c>
      <c r="J678" s="8">
        <f t="shared" si="26"/>
        <v>0</v>
      </c>
      <c r="K678" s="6"/>
      <c r="L678" s="8"/>
      <c r="M678" s="8">
        <f t="shared" ref="M678:M741" si="27">SUM(I678-L678)</f>
        <v>10000</v>
      </c>
      <c r="N678" s="5" t="s">
        <v>1890</v>
      </c>
    </row>
    <row r="679" spans="2:14" ht="24" x14ac:dyDescent="0.25">
      <c r="B679" s="5" t="s">
        <v>1549</v>
      </c>
      <c r="C679" s="4" t="s">
        <v>1550</v>
      </c>
      <c r="D679" s="46" t="s">
        <v>1551</v>
      </c>
      <c r="E679" s="6" t="s">
        <v>1552</v>
      </c>
      <c r="F679" s="46" t="s">
        <v>1553</v>
      </c>
      <c r="G679" s="8">
        <v>52547.17</v>
      </c>
      <c r="H679" s="8">
        <v>3152.83</v>
      </c>
      <c r="I679" s="6"/>
      <c r="J679" s="8">
        <f t="shared" si="26"/>
        <v>55700</v>
      </c>
      <c r="K679" s="6"/>
      <c r="L679" s="8"/>
      <c r="M679" s="8">
        <f t="shared" si="27"/>
        <v>0</v>
      </c>
      <c r="N679" s="5" t="s">
        <v>891</v>
      </c>
    </row>
    <row r="680" spans="2:14" ht="24" x14ac:dyDescent="0.25">
      <c r="B680" s="5" t="s">
        <v>1554</v>
      </c>
      <c r="C680" s="4" t="s">
        <v>1555</v>
      </c>
      <c r="D680" s="46" t="s">
        <v>980</v>
      </c>
      <c r="E680" s="6" t="s">
        <v>1552</v>
      </c>
      <c r="F680" s="46" t="s">
        <v>1566</v>
      </c>
      <c r="G680" s="8">
        <v>45090</v>
      </c>
      <c r="H680" s="8">
        <v>2705.4</v>
      </c>
      <c r="I680" s="6">
        <v>47795.4</v>
      </c>
      <c r="J680" s="8">
        <f t="shared" si="26"/>
        <v>0</v>
      </c>
      <c r="K680" s="6"/>
      <c r="L680" s="8"/>
      <c r="M680" s="8">
        <f t="shared" si="27"/>
        <v>47795.4</v>
      </c>
      <c r="N680" s="5" t="s">
        <v>1803</v>
      </c>
    </row>
    <row r="681" spans="2:14" ht="24" x14ac:dyDescent="0.25">
      <c r="B681" s="5" t="s">
        <v>1557</v>
      </c>
      <c r="C681" s="4" t="s">
        <v>1558</v>
      </c>
      <c r="D681" s="46" t="s">
        <v>980</v>
      </c>
      <c r="E681" s="6" t="s">
        <v>1552</v>
      </c>
      <c r="F681" s="46" t="s">
        <v>1567</v>
      </c>
      <c r="G681" s="8">
        <v>94339.62</v>
      </c>
      <c r="H681" s="8">
        <v>5660.38</v>
      </c>
      <c r="I681" s="6">
        <v>100000</v>
      </c>
      <c r="J681" s="8">
        <f t="shared" si="26"/>
        <v>0</v>
      </c>
      <c r="K681" s="6"/>
      <c r="L681" s="8"/>
      <c r="M681" s="8">
        <f t="shared" si="27"/>
        <v>100000</v>
      </c>
      <c r="N681" s="5" t="s">
        <v>1803</v>
      </c>
    </row>
    <row r="682" spans="2:14" ht="24" x14ac:dyDescent="0.25">
      <c r="B682" s="5" t="s">
        <v>1557</v>
      </c>
      <c r="C682" s="4" t="s">
        <v>1558</v>
      </c>
      <c r="D682" s="46" t="s">
        <v>980</v>
      </c>
      <c r="E682" s="6" t="s">
        <v>1552</v>
      </c>
      <c r="F682" s="46" t="s">
        <v>1568</v>
      </c>
      <c r="G682" s="8">
        <v>19716.98</v>
      </c>
      <c r="H682" s="8">
        <v>1183.02</v>
      </c>
      <c r="I682" s="6">
        <v>20900</v>
      </c>
      <c r="J682" s="8">
        <f t="shared" si="26"/>
        <v>0</v>
      </c>
      <c r="K682" s="6"/>
      <c r="L682" s="8"/>
      <c r="M682" s="8">
        <f t="shared" si="27"/>
        <v>20900</v>
      </c>
      <c r="N682" s="5" t="s">
        <v>1803</v>
      </c>
    </row>
    <row r="683" spans="2:14" ht="24" x14ac:dyDescent="0.25">
      <c r="B683" s="5" t="s">
        <v>1559</v>
      </c>
      <c r="C683" s="4" t="s">
        <v>1560</v>
      </c>
      <c r="D683" s="46" t="s">
        <v>1561</v>
      </c>
      <c r="E683" s="6" t="s">
        <v>1552</v>
      </c>
      <c r="F683" s="46" t="s">
        <v>1569</v>
      </c>
      <c r="G683" s="8">
        <v>15094.34</v>
      </c>
      <c r="H683" s="8">
        <v>905.66</v>
      </c>
      <c r="I683" s="41">
        <v>16000</v>
      </c>
      <c r="J683" s="8">
        <f t="shared" si="26"/>
        <v>0</v>
      </c>
      <c r="K683" s="6"/>
      <c r="L683" s="8"/>
      <c r="M683" s="8">
        <f t="shared" si="27"/>
        <v>16000</v>
      </c>
      <c r="N683" s="5" t="s">
        <v>1733</v>
      </c>
    </row>
    <row r="684" spans="2:14" ht="24" x14ac:dyDescent="0.25">
      <c r="B684" s="5" t="s">
        <v>1562</v>
      </c>
      <c r="C684" s="4" t="s">
        <v>1563</v>
      </c>
      <c r="D684" s="46" t="s">
        <v>1561</v>
      </c>
      <c r="E684" s="6" t="s">
        <v>1552</v>
      </c>
      <c r="F684" s="46" t="s">
        <v>1570</v>
      </c>
      <c r="G684" s="8">
        <v>9000</v>
      </c>
      <c r="H684" s="8">
        <v>540</v>
      </c>
      <c r="I684" s="6"/>
      <c r="J684" s="8">
        <f t="shared" si="26"/>
        <v>9540</v>
      </c>
      <c r="K684" s="6"/>
      <c r="L684" s="8"/>
      <c r="M684" s="8">
        <f t="shared" si="27"/>
        <v>0</v>
      </c>
      <c r="N684" s="5" t="s">
        <v>891</v>
      </c>
    </row>
    <row r="685" spans="2:14" ht="24" x14ac:dyDescent="0.25">
      <c r="B685" s="5" t="s">
        <v>1564</v>
      </c>
      <c r="C685" s="4" t="s">
        <v>1565</v>
      </c>
      <c r="D685" s="46" t="s">
        <v>1561</v>
      </c>
      <c r="E685" s="6" t="s">
        <v>1552</v>
      </c>
      <c r="F685" s="46" t="s">
        <v>1571</v>
      </c>
      <c r="G685" s="8">
        <v>18000</v>
      </c>
      <c r="H685" s="8">
        <v>1080</v>
      </c>
      <c r="I685" s="6"/>
      <c r="J685" s="8">
        <f t="shared" si="26"/>
        <v>19080</v>
      </c>
      <c r="K685" s="6"/>
      <c r="L685" s="8"/>
      <c r="M685" s="8">
        <f t="shared" si="27"/>
        <v>0</v>
      </c>
      <c r="N685" s="5" t="s">
        <v>891</v>
      </c>
    </row>
    <row r="686" spans="2:14" x14ac:dyDescent="0.25">
      <c r="B686" s="5" t="s">
        <v>1573</v>
      </c>
      <c r="C686" s="4" t="s">
        <v>1574</v>
      </c>
      <c r="D686" s="46" t="s">
        <v>1575</v>
      </c>
      <c r="E686" s="6" t="s">
        <v>1538</v>
      </c>
      <c r="F686" s="46" t="s">
        <v>1576</v>
      </c>
      <c r="G686" s="8">
        <v>9433.9599999999991</v>
      </c>
      <c r="H686" s="8">
        <v>566.04</v>
      </c>
      <c r="I686" s="6">
        <v>10000</v>
      </c>
      <c r="J686" s="8">
        <f t="shared" si="26"/>
        <v>0</v>
      </c>
      <c r="K686" s="6"/>
      <c r="L686" s="8"/>
      <c r="M686" s="8">
        <f t="shared" si="27"/>
        <v>10000</v>
      </c>
      <c r="N686" s="5" t="s">
        <v>1793</v>
      </c>
    </row>
    <row r="687" spans="2:14" x14ac:dyDescent="0.25">
      <c r="B687" s="5" t="s">
        <v>1532</v>
      </c>
      <c r="C687" s="4" t="s">
        <v>1577</v>
      </c>
      <c r="D687" s="6" t="s">
        <v>1531</v>
      </c>
      <c r="E687" s="6" t="s">
        <v>1538</v>
      </c>
      <c r="F687" s="46" t="s">
        <v>1578</v>
      </c>
      <c r="G687" s="8">
        <v>9433.9599999999991</v>
      </c>
      <c r="H687" s="8">
        <v>566.04</v>
      </c>
      <c r="I687" s="6">
        <v>10000</v>
      </c>
      <c r="J687" s="8">
        <f t="shared" si="26"/>
        <v>0</v>
      </c>
      <c r="K687" s="6"/>
      <c r="L687" s="8"/>
      <c r="M687" s="8">
        <f t="shared" si="27"/>
        <v>10000</v>
      </c>
      <c r="N687" s="5" t="s">
        <v>891</v>
      </c>
    </row>
    <row r="688" spans="2:14" x14ac:dyDescent="0.25">
      <c r="B688" s="2" t="s">
        <v>1583</v>
      </c>
      <c r="C688" s="5" t="s">
        <v>1584</v>
      </c>
      <c r="D688" s="5" t="s">
        <v>1707</v>
      </c>
      <c r="E688" s="5" t="s">
        <v>1708</v>
      </c>
      <c r="F688" s="5" t="s">
        <v>1581</v>
      </c>
      <c r="G688" s="5">
        <v>46698.11</v>
      </c>
      <c r="H688" s="5">
        <v>2801.89</v>
      </c>
      <c r="I688" s="6"/>
      <c r="J688" s="8">
        <f t="shared" si="26"/>
        <v>49500</v>
      </c>
      <c r="K688" s="6"/>
      <c r="L688" s="8"/>
      <c r="M688" s="8">
        <f t="shared" si="27"/>
        <v>0</v>
      </c>
      <c r="N688" s="5" t="s">
        <v>891</v>
      </c>
    </row>
    <row r="689" spans="2:14" x14ac:dyDescent="0.25">
      <c r="B689" s="2" t="s">
        <v>1585</v>
      </c>
      <c r="C689" s="5" t="s">
        <v>1586</v>
      </c>
      <c r="D689" s="5" t="s">
        <v>1707</v>
      </c>
      <c r="E689" s="5" t="s">
        <v>1708</v>
      </c>
      <c r="F689" s="5" t="s">
        <v>1582</v>
      </c>
      <c r="G689" s="5">
        <v>8490.57</v>
      </c>
      <c r="H689" s="5">
        <v>509.43</v>
      </c>
      <c r="I689" s="6"/>
      <c r="J689" s="8">
        <f t="shared" si="26"/>
        <v>9000</v>
      </c>
      <c r="K689" s="6"/>
      <c r="L689" s="8"/>
      <c r="M689" s="8">
        <f t="shared" si="27"/>
        <v>0</v>
      </c>
      <c r="N689" s="5" t="s">
        <v>891</v>
      </c>
    </row>
    <row r="690" spans="2:14" x14ac:dyDescent="0.25">
      <c r="B690" s="5" t="s">
        <v>1709</v>
      </c>
      <c r="C690" s="5" t="s">
        <v>1710</v>
      </c>
      <c r="D690" s="5" t="s">
        <v>1707</v>
      </c>
      <c r="E690" s="5" t="s">
        <v>1711</v>
      </c>
      <c r="F690" s="5" t="s">
        <v>1712</v>
      </c>
      <c r="G690" s="5">
        <v>23245.279999999999</v>
      </c>
      <c r="H690" s="5">
        <v>1394.72</v>
      </c>
      <c r="I690" s="6"/>
      <c r="J690" s="8">
        <f t="shared" si="26"/>
        <v>24640</v>
      </c>
      <c r="K690" s="6"/>
      <c r="L690" s="8"/>
      <c r="M690" s="8">
        <f t="shared" si="27"/>
        <v>0</v>
      </c>
      <c r="N690" s="5" t="s">
        <v>891</v>
      </c>
    </row>
    <row r="691" spans="2:14" x14ac:dyDescent="0.25">
      <c r="B691" s="5" t="s">
        <v>1587</v>
      </c>
      <c r="C691" s="5" t="s">
        <v>1588</v>
      </c>
      <c r="D691" s="5" t="s">
        <v>1707</v>
      </c>
      <c r="E691" s="5" t="s">
        <v>1708</v>
      </c>
      <c r="F691" s="5" t="s">
        <v>1591</v>
      </c>
      <c r="G691" s="5">
        <v>35311.32</v>
      </c>
      <c r="H691" s="5">
        <v>2118.6799999999998</v>
      </c>
      <c r="I691" s="6"/>
      <c r="J691" s="8">
        <f t="shared" si="26"/>
        <v>37430</v>
      </c>
      <c r="K691" s="6"/>
      <c r="L691" s="8"/>
      <c r="M691" s="8">
        <f t="shared" si="27"/>
        <v>0</v>
      </c>
      <c r="N691" s="5" t="s">
        <v>891</v>
      </c>
    </row>
    <row r="692" spans="2:14" x14ac:dyDescent="0.25">
      <c r="B692" s="5" t="s">
        <v>1589</v>
      </c>
      <c r="C692" s="5" t="s">
        <v>1590</v>
      </c>
      <c r="D692" s="5" t="s">
        <v>1707</v>
      </c>
      <c r="E692" s="5" t="s">
        <v>1708</v>
      </c>
      <c r="F692" s="5" t="s">
        <v>1713</v>
      </c>
      <c r="G692" s="5">
        <v>37551.89</v>
      </c>
      <c r="H692" s="5">
        <v>2253.11</v>
      </c>
      <c r="I692" s="6"/>
      <c r="J692" s="8">
        <f t="shared" si="26"/>
        <v>39805</v>
      </c>
      <c r="K692" s="6"/>
      <c r="L692" s="8"/>
      <c r="M692" s="8">
        <f t="shared" si="27"/>
        <v>0</v>
      </c>
      <c r="N692" s="5" t="s">
        <v>891</v>
      </c>
    </row>
    <row r="693" spans="2:14" x14ac:dyDescent="0.25">
      <c r="B693" s="5" t="s">
        <v>1592</v>
      </c>
      <c r="C693" s="5" t="s">
        <v>1596</v>
      </c>
      <c r="D693" s="5" t="s">
        <v>1707</v>
      </c>
      <c r="E693" s="5" t="s">
        <v>1708</v>
      </c>
      <c r="F693" s="5" t="s">
        <v>1714</v>
      </c>
      <c r="G693" s="5">
        <v>10566.04</v>
      </c>
      <c r="H693" s="5">
        <v>633.96</v>
      </c>
      <c r="I693" s="6"/>
      <c r="J693" s="8">
        <f t="shared" si="26"/>
        <v>11200</v>
      </c>
      <c r="K693" s="6"/>
      <c r="L693" s="8"/>
      <c r="M693" s="8">
        <f t="shared" si="27"/>
        <v>0</v>
      </c>
      <c r="N693" s="5" t="s">
        <v>891</v>
      </c>
    </row>
    <row r="694" spans="2:14" x14ac:dyDescent="0.25">
      <c r="B694" s="5" t="s">
        <v>1593</v>
      </c>
      <c r="C694" s="5" t="s">
        <v>811</v>
      </c>
      <c r="D694" s="5" t="s">
        <v>1707</v>
      </c>
      <c r="E694" s="5" t="s">
        <v>1708</v>
      </c>
      <c r="F694" s="5" t="s">
        <v>1714</v>
      </c>
      <c r="G694" s="5">
        <v>13207.55</v>
      </c>
      <c r="H694" s="5">
        <v>792.45</v>
      </c>
      <c r="I694" s="6"/>
      <c r="J694" s="8">
        <f t="shared" si="26"/>
        <v>14000</v>
      </c>
      <c r="K694" s="6"/>
      <c r="L694" s="8"/>
      <c r="M694" s="8">
        <f t="shared" si="27"/>
        <v>0</v>
      </c>
      <c r="N694" s="5" t="s">
        <v>891</v>
      </c>
    </row>
    <row r="695" spans="2:14" x14ac:dyDescent="0.25">
      <c r="B695" s="5" t="s">
        <v>1594</v>
      </c>
      <c r="C695" s="5" t="s">
        <v>1597</v>
      </c>
      <c r="D695" s="5" t="s">
        <v>1707</v>
      </c>
      <c r="E695" s="5" t="s">
        <v>1708</v>
      </c>
      <c r="F695" s="5" t="s">
        <v>1714</v>
      </c>
      <c r="G695" s="5">
        <v>13207.55</v>
      </c>
      <c r="H695" s="5">
        <v>792.45</v>
      </c>
      <c r="I695" s="6"/>
      <c r="J695" s="8">
        <f t="shared" si="26"/>
        <v>14000</v>
      </c>
      <c r="K695" s="6"/>
      <c r="L695" s="8"/>
      <c r="M695" s="8">
        <f t="shared" si="27"/>
        <v>0</v>
      </c>
      <c r="N695" s="5" t="s">
        <v>891</v>
      </c>
    </row>
    <row r="696" spans="2:14" x14ac:dyDescent="0.25">
      <c r="B696" s="2" t="s">
        <v>1595</v>
      </c>
      <c r="C696" s="5" t="s">
        <v>1598</v>
      </c>
      <c r="D696" s="5" t="s">
        <v>1707</v>
      </c>
      <c r="E696" s="5" t="s">
        <v>1708</v>
      </c>
      <c r="F696" s="5" t="s">
        <v>1714</v>
      </c>
      <c r="G696" s="5">
        <v>26415.09</v>
      </c>
      <c r="H696" s="5">
        <v>1584.91</v>
      </c>
      <c r="I696" s="6"/>
      <c r="J696" s="8">
        <f t="shared" si="26"/>
        <v>28000</v>
      </c>
      <c r="K696" s="6"/>
      <c r="L696" s="8"/>
      <c r="M696" s="8">
        <f t="shared" si="27"/>
        <v>0</v>
      </c>
      <c r="N696" s="5" t="s">
        <v>891</v>
      </c>
    </row>
    <row r="697" spans="2:14" x14ac:dyDescent="0.25">
      <c r="B697" s="5" t="s">
        <v>1599</v>
      </c>
      <c r="C697" s="5" t="s">
        <v>1600</v>
      </c>
      <c r="D697" s="5" t="s">
        <v>1707</v>
      </c>
      <c r="E697" s="5" t="s">
        <v>1708</v>
      </c>
      <c r="F697" s="5" t="s">
        <v>1714</v>
      </c>
      <c r="G697" s="5">
        <v>13207.55</v>
      </c>
      <c r="H697" s="5">
        <v>792.45</v>
      </c>
      <c r="I697" s="6"/>
      <c r="J697" s="8">
        <f t="shared" si="26"/>
        <v>14000</v>
      </c>
      <c r="K697" s="6"/>
      <c r="L697" s="8"/>
      <c r="M697" s="8">
        <f t="shared" si="27"/>
        <v>0</v>
      </c>
      <c r="N697" s="5" t="s">
        <v>891</v>
      </c>
    </row>
    <row r="698" spans="2:14" x14ac:dyDescent="0.25">
      <c r="B698" s="5" t="s">
        <v>1601</v>
      </c>
      <c r="C698" s="5" t="s">
        <v>1602</v>
      </c>
      <c r="D698" s="5" t="s">
        <v>1707</v>
      </c>
      <c r="E698" s="5" t="s">
        <v>1708</v>
      </c>
      <c r="F698" s="5" t="s">
        <v>1714</v>
      </c>
      <c r="G698" s="5">
        <v>19811.32</v>
      </c>
      <c r="H698" s="5">
        <v>1188.68</v>
      </c>
      <c r="I698" s="6"/>
      <c r="J698" s="8">
        <f t="shared" si="26"/>
        <v>21000</v>
      </c>
      <c r="K698" s="6"/>
      <c r="L698" s="8"/>
      <c r="M698" s="8">
        <f t="shared" si="27"/>
        <v>0</v>
      </c>
      <c r="N698" s="5" t="s">
        <v>891</v>
      </c>
    </row>
    <row r="699" spans="2:14" x14ac:dyDescent="0.25">
      <c r="B699" s="5" t="s">
        <v>1603</v>
      </c>
      <c r="C699" s="5" t="s">
        <v>1604</v>
      </c>
      <c r="D699" s="5" t="s">
        <v>1707</v>
      </c>
      <c r="E699" s="5" t="s">
        <v>1708</v>
      </c>
      <c r="F699" s="5" t="s">
        <v>1715</v>
      </c>
      <c r="G699" s="5">
        <v>16981.13</v>
      </c>
      <c r="H699" s="5">
        <v>1018.87</v>
      </c>
      <c r="I699" s="6"/>
      <c r="J699" s="8">
        <f t="shared" si="26"/>
        <v>18000</v>
      </c>
      <c r="K699" s="6"/>
      <c r="L699" s="8"/>
      <c r="M699" s="8">
        <f t="shared" si="27"/>
        <v>0</v>
      </c>
      <c r="N699" s="5" t="s">
        <v>891</v>
      </c>
    </row>
    <row r="700" spans="2:14" x14ac:dyDescent="0.25">
      <c r="B700" s="5" t="s">
        <v>1605</v>
      </c>
      <c r="C700" s="5" t="s">
        <v>1606</v>
      </c>
      <c r="D700" s="5" t="s">
        <v>1707</v>
      </c>
      <c r="E700" s="5" t="s">
        <v>1708</v>
      </c>
      <c r="F700" s="5" t="s">
        <v>1716</v>
      </c>
      <c r="G700" s="5">
        <v>39075.47</v>
      </c>
      <c r="H700" s="5">
        <v>2344.5300000000002</v>
      </c>
      <c r="I700" s="6"/>
      <c r="J700" s="8">
        <f t="shared" si="26"/>
        <v>41420</v>
      </c>
      <c r="K700" s="6"/>
      <c r="L700" s="8"/>
      <c r="M700" s="8">
        <f t="shared" si="27"/>
        <v>0</v>
      </c>
      <c r="N700" s="5" t="s">
        <v>891</v>
      </c>
    </row>
    <row r="701" spans="2:14" x14ac:dyDescent="0.25">
      <c r="B701" s="5" t="s">
        <v>1607</v>
      </c>
      <c r="C701" s="5" t="s">
        <v>1608</v>
      </c>
      <c r="D701" s="5" t="s">
        <v>1707</v>
      </c>
      <c r="E701" s="5" t="s">
        <v>1708</v>
      </c>
      <c r="F701" s="5" t="s">
        <v>1716</v>
      </c>
      <c r="G701" s="5">
        <v>49650.94</v>
      </c>
      <c r="H701" s="5">
        <v>2979.06</v>
      </c>
      <c r="I701" s="6"/>
      <c r="J701" s="8">
        <f t="shared" si="26"/>
        <v>52630</v>
      </c>
      <c r="K701" s="6"/>
      <c r="L701" s="8"/>
      <c r="M701" s="8">
        <f t="shared" si="27"/>
        <v>0</v>
      </c>
      <c r="N701" s="5" t="s">
        <v>891</v>
      </c>
    </row>
    <row r="702" spans="2:14" x14ac:dyDescent="0.25">
      <c r="B702" s="5" t="s">
        <v>1609</v>
      </c>
      <c r="C702" s="5" t="s">
        <v>1610</v>
      </c>
      <c r="D702" s="5" t="s">
        <v>1707</v>
      </c>
      <c r="E702" s="5" t="s">
        <v>1708</v>
      </c>
      <c r="F702" s="5" t="s">
        <v>1716</v>
      </c>
      <c r="G702" s="5">
        <v>33877.360000000001</v>
      </c>
      <c r="H702" s="5">
        <v>2032.64</v>
      </c>
      <c r="I702" s="6"/>
      <c r="J702" s="8">
        <f t="shared" si="26"/>
        <v>35910</v>
      </c>
      <c r="K702" s="6"/>
      <c r="L702" s="8"/>
      <c r="M702" s="8">
        <f t="shared" si="27"/>
        <v>0</v>
      </c>
      <c r="N702" s="5" t="s">
        <v>891</v>
      </c>
    </row>
    <row r="703" spans="2:14" x14ac:dyDescent="0.25">
      <c r="B703" s="5" t="s">
        <v>1611</v>
      </c>
      <c r="C703" s="5" t="s">
        <v>1612</v>
      </c>
      <c r="D703" s="5" t="s">
        <v>1707</v>
      </c>
      <c r="E703" s="5" t="s">
        <v>1708</v>
      </c>
      <c r="F703" s="5" t="s">
        <v>1615</v>
      </c>
      <c r="G703" s="5">
        <v>95874.53</v>
      </c>
      <c r="H703" s="5">
        <v>5752.47</v>
      </c>
      <c r="I703" s="6"/>
      <c r="J703" s="8">
        <f t="shared" si="26"/>
        <v>101627</v>
      </c>
      <c r="K703" s="6"/>
      <c r="L703" s="8"/>
      <c r="M703" s="8">
        <f t="shared" si="27"/>
        <v>0</v>
      </c>
      <c r="N703" s="5" t="s">
        <v>891</v>
      </c>
    </row>
    <row r="704" spans="2:14" x14ac:dyDescent="0.25">
      <c r="B704" s="5" t="s">
        <v>1613</v>
      </c>
      <c r="C704" s="5" t="s">
        <v>1614</v>
      </c>
      <c r="D704" s="5" t="s">
        <v>1707</v>
      </c>
      <c r="E704" s="5" t="s">
        <v>1708</v>
      </c>
      <c r="F704" s="5" t="s">
        <v>1716</v>
      </c>
      <c r="G704" s="5">
        <v>34952.83</v>
      </c>
      <c r="H704" s="5">
        <v>2097.17</v>
      </c>
      <c r="I704" s="6"/>
      <c r="J704" s="8">
        <f t="shared" si="26"/>
        <v>37050</v>
      </c>
      <c r="K704" s="6"/>
      <c r="L704" s="8"/>
      <c r="M704" s="8">
        <f t="shared" si="27"/>
        <v>0</v>
      </c>
      <c r="N704" s="5" t="s">
        <v>891</v>
      </c>
    </row>
    <row r="705" spans="2:14" x14ac:dyDescent="0.25">
      <c r="B705" s="5" t="s">
        <v>1616</v>
      </c>
      <c r="C705" s="5" t="s">
        <v>1617</v>
      </c>
      <c r="D705" s="5" t="s">
        <v>1707</v>
      </c>
      <c r="E705" s="5" t="s">
        <v>1708</v>
      </c>
      <c r="F705" s="5" t="s">
        <v>1717</v>
      </c>
      <c r="G705" s="5">
        <v>33679.24</v>
      </c>
      <c r="H705" s="5">
        <v>2020.76</v>
      </c>
      <c r="I705" s="6"/>
      <c r="J705" s="8">
        <f t="shared" si="26"/>
        <v>35700</v>
      </c>
      <c r="K705" s="6"/>
      <c r="L705" s="8"/>
      <c r="M705" s="8">
        <f t="shared" si="27"/>
        <v>0</v>
      </c>
      <c r="N705" s="5" t="s">
        <v>891</v>
      </c>
    </row>
    <row r="706" spans="2:14" x14ac:dyDescent="0.25">
      <c r="B706" s="5" t="s">
        <v>1618</v>
      </c>
      <c r="C706" s="5" t="s">
        <v>1619</v>
      </c>
      <c r="D706" s="5" t="s">
        <v>1707</v>
      </c>
      <c r="E706" s="5" t="s">
        <v>1708</v>
      </c>
      <c r="F706" s="5" t="s">
        <v>1717</v>
      </c>
      <c r="G706" s="5">
        <v>3863.2</v>
      </c>
      <c r="H706" s="5">
        <v>231.8</v>
      </c>
      <c r="I706" s="6"/>
      <c r="J706" s="8">
        <f t="shared" si="26"/>
        <v>4095</v>
      </c>
      <c r="K706" s="6"/>
      <c r="L706" s="8"/>
      <c r="M706" s="8">
        <f t="shared" si="27"/>
        <v>0</v>
      </c>
      <c r="N706" s="5" t="s">
        <v>891</v>
      </c>
    </row>
    <row r="707" spans="2:14" x14ac:dyDescent="0.25">
      <c r="B707" s="5" t="s">
        <v>1620</v>
      </c>
      <c r="C707" s="5" t="s">
        <v>1621</v>
      </c>
      <c r="D707" s="5" t="s">
        <v>1707</v>
      </c>
      <c r="E707" s="5" t="s">
        <v>1708</v>
      </c>
      <c r="F707" s="5" t="s">
        <v>1717</v>
      </c>
      <c r="G707" s="5">
        <v>3863.2</v>
      </c>
      <c r="H707" s="5">
        <v>231.8</v>
      </c>
      <c r="I707" s="6"/>
      <c r="J707" s="8">
        <f t="shared" si="26"/>
        <v>4095</v>
      </c>
      <c r="K707" s="6"/>
      <c r="L707" s="8"/>
      <c r="M707" s="8">
        <f t="shared" si="27"/>
        <v>0</v>
      </c>
      <c r="N707" s="5" t="s">
        <v>891</v>
      </c>
    </row>
    <row r="708" spans="2:14" x14ac:dyDescent="0.25">
      <c r="B708" s="5" t="s">
        <v>1622</v>
      </c>
      <c r="C708" s="5" t="s">
        <v>1623</v>
      </c>
      <c r="D708" s="5" t="s">
        <v>1707</v>
      </c>
      <c r="E708" s="5" t="s">
        <v>1708</v>
      </c>
      <c r="F708" s="5" t="s">
        <v>1717</v>
      </c>
      <c r="G708" s="5">
        <v>3863.2</v>
      </c>
      <c r="H708" s="5">
        <v>231.8</v>
      </c>
      <c r="I708" s="6"/>
      <c r="J708" s="8">
        <f t="shared" si="26"/>
        <v>4095</v>
      </c>
      <c r="K708" s="6"/>
      <c r="L708" s="8"/>
      <c r="M708" s="8">
        <f t="shared" si="27"/>
        <v>0</v>
      </c>
      <c r="N708" s="5" t="s">
        <v>891</v>
      </c>
    </row>
    <row r="709" spans="2:14" x14ac:dyDescent="0.25">
      <c r="B709" s="5" t="s">
        <v>1624</v>
      </c>
      <c r="C709" s="5" t="s">
        <v>1625</v>
      </c>
      <c r="D709" s="5" t="s">
        <v>1707</v>
      </c>
      <c r="E709" s="5" t="s">
        <v>1708</v>
      </c>
      <c r="F709" s="5" t="s">
        <v>1717</v>
      </c>
      <c r="G709" s="5">
        <v>3863.2</v>
      </c>
      <c r="H709" s="5">
        <v>231.8</v>
      </c>
      <c r="I709" s="6"/>
      <c r="J709" s="8">
        <f t="shared" si="26"/>
        <v>4095</v>
      </c>
      <c r="K709" s="6"/>
      <c r="L709" s="8"/>
      <c r="M709" s="8">
        <f t="shared" si="27"/>
        <v>0</v>
      </c>
      <c r="N709" s="5" t="s">
        <v>891</v>
      </c>
    </row>
    <row r="710" spans="2:14" x14ac:dyDescent="0.25">
      <c r="B710" s="5" t="s">
        <v>1626</v>
      </c>
      <c r="C710" s="5" t="s">
        <v>1627</v>
      </c>
      <c r="D710" s="5" t="s">
        <v>1707</v>
      </c>
      <c r="E710" s="5" t="s">
        <v>1708</v>
      </c>
      <c r="F710" s="5" t="s">
        <v>1717</v>
      </c>
      <c r="G710" s="5">
        <v>3863.21</v>
      </c>
      <c r="H710" s="5">
        <v>231.79</v>
      </c>
      <c r="I710" s="6"/>
      <c r="J710" s="8">
        <f t="shared" si="26"/>
        <v>4095</v>
      </c>
      <c r="K710" s="6"/>
      <c r="L710" s="8"/>
      <c r="M710" s="8">
        <f t="shared" si="27"/>
        <v>0</v>
      </c>
      <c r="N710" s="5" t="s">
        <v>891</v>
      </c>
    </row>
    <row r="711" spans="2:14" x14ac:dyDescent="0.25">
      <c r="B711" s="5" t="s">
        <v>1628</v>
      </c>
      <c r="C711" s="5" t="s">
        <v>1629</v>
      </c>
      <c r="D711" s="5" t="s">
        <v>1707</v>
      </c>
      <c r="E711" s="5" t="s">
        <v>1708</v>
      </c>
      <c r="F711" s="5" t="s">
        <v>1717</v>
      </c>
      <c r="G711" s="5">
        <v>3863.21</v>
      </c>
      <c r="H711" s="5">
        <v>231.79</v>
      </c>
      <c r="I711" s="6"/>
      <c r="J711" s="8">
        <f t="shared" si="26"/>
        <v>4095</v>
      </c>
      <c r="K711" s="6"/>
      <c r="L711" s="8"/>
      <c r="M711" s="8">
        <f t="shared" si="27"/>
        <v>0</v>
      </c>
      <c r="N711" s="5" t="s">
        <v>891</v>
      </c>
    </row>
    <row r="712" spans="2:14" x14ac:dyDescent="0.25">
      <c r="B712" s="5" t="s">
        <v>1630</v>
      </c>
      <c r="C712" s="5" t="s">
        <v>1631</v>
      </c>
      <c r="D712" s="5" t="s">
        <v>1707</v>
      </c>
      <c r="E712" s="5" t="s">
        <v>1708</v>
      </c>
      <c r="F712" s="5" t="s">
        <v>1717</v>
      </c>
      <c r="G712" s="5">
        <v>3863.21</v>
      </c>
      <c r="H712" s="5">
        <v>231.79</v>
      </c>
      <c r="I712" s="6"/>
      <c r="J712" s="8">
        <f t="shared" si="26"/>
        <v>4095</v>
      </c>
      <c r="K712" s="6"/>
      <c r="L712" s="8"/>
      <c r="M712" s="8">
        <f t="shared" si="27"/>
        <v>0</v>
      </c>
      <c r="N712" s="5" t="s">
        <v>891</v>
      </c>
    </row>
    <row r="713" spans="2:14" x14ac:dyDescent="0.25">
      <c r="B713" s="5" t="s">
        <v>1632</v>
      </c>
      <c r="C713" s="5" t="s">
        <v>1633</v>
      </c>
      <c r="D713" s="5" t="s">
        <v>1707</v>
      </c>
      <c r="E713" s="5" t="s">
        <v>1708</v>
      </c>
      <c r="F713" s="5" t="s">
        <v>1717</v>
      </c>
      <c r="G713" s="5">
        <v>3863.21</v>
      </c>
      <c r="H713" s="5">
        <v>231.79</v>
      </c>
      <c r="I713" s="6"/>
      <c r="J713" s="8">
        <f t="shared" si="26"/>
        <v>4095</v>
      </c>
      <c r="K713" s="6"/>
      <c r="L713" s="8"/>
      <c r="M713" s="8">
        <f t="shared" si="27"/>
        <v>0</v>
      </c>
      <c r="N713" s="5" t="s">
        <v>891</v>
      </c>
    </row>
    <row r="714" spans="2:14" x14ac:dyDescent="0.25">
      <c r="B714" s="5" t="s">
        <v>1634</v>
      </c>
      <c r="C714" s="5" t="s">
        <v>1635</v>
      </c>
      <c r="D714" s="5" t="s">
        <v>1707</v>
      </c>
      <c r="E714" s="5" t="s">
        <v>1708</v>
      </c>
      <c r="F714" s="5" t="s">
        <v>1717</v>
      </c>
      <c r="G714" s="5">
        <v>3863.21</v>
      </c>
      <c r="H714" s="5">
        <v>231.79</v>
      </c>
      <c r="I714" s="6"/>
      <c r="J714" s="8">
        <f t="shared" si="26"/>
        <v>4095</v>
      </c>
      <c r="K714" s="6"/>
      <c r="L714" s="8"/>
      <c r="M714" s="8">
        <f t="shared" si="27"/>
        <v>0</v>
      </c>
      <c r="N714" s="5" t="s">
        <v>891</v>
      </c>
    </row>
    <row r="715" spans="2:14" x14ac:dyDescent="0.25">
      <c r="B715" s="5" t="s">
        <v>1636</v>
      </c>
      <c r="C715" s="5" t="s">
        <v>1637</v>
      </c>
      <c r="D715" s="5" t="s">
        <v>1707</v>
      </c>
      <c r="E715" s="5" t="s">
        <v>1708</v>
      </c>
      <c r="F715" s="5" t="s">
        <v>1717</v>
      </c>
      <c r="G715" s="5">
        <v>3863.21</v>
      </c>
      <c r="H715" s="5">
        <v>231.79</v>
      </c>
      <c r="I715" s="6"/>
      <c r="J715" s="8">
        <f t="shared" si="26"/>
        <v>4095</v>
      </c>
      <c r="K715" s="6"/>
      <c r="L715" s="8"/>
      <c r="M715" s="8">
        <f t="shared" si="27"/>
        <v>0</v>
      </c>
      <c r="N715" s="5" t="s">
        <v>891</v>
      </c>
    </row>
    <row r="716" spans="2:14" x14ac:dyDescent="0.25">
      <c r="B716" s="5" t="s">
        <v>1638</v>
      </c>
      <c r="C716" s="5" t="s">
        <v>1639</v>
      </c>
      <c r="D716" s="5" t="s">
        <v>1707</v>
      </c>
      <c r="E716" s="5" t="s">
        <v>1708</v>
      </c>
      <c r="F716" s="5" t="s">
        <v>1717</v>
      </c>
      <c r="G716" s="5">
        <v>3863.21</v>
      </c>
      <c r="H716" s="5">
        <v>231.79</v>
      </c>
      <c r="I716" s="6"/>
      <c r="J716" s="8">
        <f t="shared" si="26"/>
        <v>4095</v>
      </c>
      <c r="K716" s="6"/>
      <c r="L716" s="8"/>
      <c r="M716" s="8">
        <f t="shared" si="27"/>
        <v>0</v>
      </c>
      <c r="N716" s="5" t="s">
        <v>891</v>
      </c>
    </row>
    <row r="717" spans="2:14" x14ac:dyDescent="0.25">
      <c r="B717" s="5" t="s">
        <v>1640</v>
      </c>
      <c r="C717" s="5" t="s">
        <v>1641</v>
      </c>
      <c r="D717" s="5" t="s">
        <v>1707</v>
      </c>
      <c r="E717" s="5" t="s">
        <v>1708</v>
      </c>
      <c r="F717" s="5" t="s">
        <v>1717</v>
      </c>
      <c r="G717" s="5">
        <v>3863.21</v>
      </c>
      <c r="H717" s="5">
        <v>231.79</v>
      </c>
      <c r="I717" s="6"/>
      <c r="J717" s="8">
        <f t="shared" si="26"/>
        <v>4095</v>
      </c>
      <c r="K717" s="6"/>
      <c r="L717" s="8"/>
      <c r="M717" s="8">
        <f t="shared" si="27"/>
        <v>0</v>
      </c>
      <c r="N717" s="5" t="s">
        <v>891</v>
      </c>
    </row>
    <row r="718" spans="2:14" x14ac:dyDescent="0.25">
      <c r="B718" s="5" t="s">
        <v>1642</v>
      </c>
      <c r="C718" s="5" t="s">
        <v>1643</v>
      </c>
      <c r="D718" s="5" t="s">
        <v>1707</v>
      </c>
      <c r="E718" s="5" t="s">
        <v>1708</v>
      </c>
      <c r="F718" s="5" t="s">
        <v>1717</v>
      </c>
      <c r="G718" s="5">
        <v>3863.21</v>
      </c>
      <c r="H718" s="5">
        <v>231.79</v>
      </c>
      <c r="I718" s="6"/>
      <c r="J718" s="8">
        <f t="shared" si="26"/>
        <v>4095</v>
      </c>
      <c r="K718" s="6"/>
      <c r="L718" s="8"/>
      <c r="M718" s="8">
        <f t="shared" si="27"/>
        <v>0</v>
      </c>
      <c r="N718" s="5" t="s">
        <v>891</v>
      </c>
    </row>
    <row r="719" spans="2:14" x14ac:dyDescent="0.25">
      <c r="B719" s="5" t="s">
        <v>1644</v>
      </c>
      <c r="C719" s="5" t="s">
        <v>1645</v>
      </c>
      <c r="D719" s="5" t="s">
        <v>1707</v>
      </c>
      <c r="E719" s="5" t="s">
        <v>1708</v>
      </c>
      <c r="F719" s="5" t="s">
        <v>1717</v>
      </c>
      <c r="G719" s="5">
        <v>3863.21</v>
      </c>
      <c r="H719" s="5">
        <v>231.79</v>
      </c>
      <c r="I719" s="6"/>
      <c r="J719" s="8">
        <f t="shared" si="26"/>
        <v>4095</v>
      </c>
      <c r="K719" s="6"/>
      <c r="L719" s="8"/>
      <c r="M719" s="8">
        <f t="shared" si="27"/>
        <v>0</v>
      </c>
      <c r="N719" s="5" t="s">
        <v>891</v>
      </c>
    </row>
    <row r="720" spans="2:14" x14ac:dyDescent="0.25">
      <c r="B720" s="5" t="s">
        <v>1646</v>
      </c>
      <c r="C720" s="5" t="s">
        <v>1647</v>
      </c>
      <c r="D720" s="5" t="s">
        <v>1707</v>
      </c>
      <c r="E720" s="5" t="s">
        <v>1708</v>
      </c>
      <c r="F720" s="5" t="s">
        <v>1717</v>
      </c>
      <c r="G720" s="5">
        <v>4952.83</v>
      </c>
      <c r="H720" s="5">
        <v>297.17</v>
      </c>
      <c r="I720" s="6"/>
      <c r="J720" s="8">
        <f t="shared" si="26"/>
        <v>5250</v>
      </c>
      <c r="K720" s="6"/>
      <c r="L720" s="8"/>
      <c r="M720" s="8">
        <f t="shared" si="27"/>
        <v>0</v>
      </c>
      <c r="N720" s="5" t="s">
        <v>891</v>
      </c>
    </row>
    <row r="721" spans="2:14" x14ac:dyDescent="0.25">
      <c r="B721" s="5" t="s">
        <v>1648</v>
      </c>
      <c r="C721" s="5" t="s">
        <v>1649</v>
      </c>
      <c r="D721" s="5" t="s">
        <v>1707</v>
      </c>
      <c r="E721" s="5" t="s">
        <v>1708</v>
      </c>
      <c r="F721" s="5" t="s">
        <v>1717</v>
      </c>
      <c r="G721" s="5">
        <v>3863.21</v>
      </c>
      <c r="H721" s="5">
        <v>231.79</v>
      </c>
      <c r="I721" s="6"/>
      <c r="J721" s="8">
        <f t="shared" si="26"/>
        <v>4095</v>
      </c>
      <c r="K721" s="6"/>
      <c r="L721" s="8"/>
      <c r="M721" s="8">
        <f t="shared" si="27"/>
        <v>0</v>
      </c>
      <c r="N721" s="5" t="s">
        <v>891</v>
      </c>
    </row>
    <row r="722" spans="2:14" x14ac:dyDescent="0.25">
      <c r="B722" s="5" t="s">
        <v>1650</v>
      </c>
      <c r="C722" s="5" t="s">
        <v>1651</v>
      </c>
      <c r="D722" s="5" t="s">
        <v>1707</v>
      </c>
      <c r="E722" s="5" t="s">
        <v>1708</v>
      </c>
      <c r="F722" s="5" t="s">
        <v>1717</v>
      </c>
      <c r="G722" s="5">
        <v>3863.21</v>
      </c>
      <c r="H722" s="5">
        <v>231.79</v>
      </c>
      <c r="I722" s="6"/>
      <c r="J722" s="8">
        <f t="shared" si="26"/>
        <v>4095</v>
      </c>
      <c r="K722" s="6"/>
      <c r="L722" s="8"/>
      <c r="M722" s="8">
        <f t="shared" si="27"/>
        <v>0</v>
      </c>
      <c r="N722" s="5" t="s">
        <v>891</v>
      </c>
    </row>
    <row r="723" spans="2:14" x14ac:dyDescent="0.25">
      <c r="B723" s="5" t="s">
        <v>1652</v>
      </c>
      <c r="C723" s="5" t="s">
        <v>1653</v>
      </c>
      <c r="D723" s="5" t="s">
        <v>1707</v>
      </c>
      <c r="E723" s="5" t="s">
        <v>1708</v>
      </c>
      <c r="F723" s="5" t="s">
        <v>1717</v>
      </c>
      <c r="G723" s="5">
        <v>4952.83</v>
      </c>
      <c r="H723" s="5">
        <v>297.17</v>
      </c>
      <c r="I723" s="6"/>
      <c r="J723" s="8">
        <f t="shared" si="26"/>
        <v>5250</v>
      </c>
      <c r="K723" s="6"/>
      <c r="L723" s="8"/>
      <c r="M723" s="8">
        <f t="shared" si="27"/>
        <v>0</v>
      </c>
      <c r="N723" s="5" t="s">
        <v>891</v>
      </c>
    </row>
    <row r="724" spans="2:14" x14ac:dyDescent="0.25">
      <c r="B724" s="5" t="s">
        <v>1654</v>
      </c>
      <c r="C724" s="5" t="s">
        <v>1655</v>
      </c>
      <c r="D724" s="5" t="s">
        <v>1707</v>
      </c>
      <c r="E724" s="5" t="s">
        <v>1708</v>
      </c>
      <c r="F724" s="5" t="s">
        <v>1717</v>
      </c>
      <c r="G724" s="5">
        <v>1901.88</v>
      </c>
      <c r="H724" s="5">
        <v>114.12</v>
      </c>
      <c r="I724" s="6"/>
      <c r="J724" s="8">
        <f t="shared" si="26"/>
        <v>2016</v>
      </c>
      <c r="K724" s="6"/>
      <c r="L724" s="8"/>
      <c r="M724" s="8">
        <f t="shared" si="27"/>
        <v>0</v>
      </c>
      <c r="N724" s="5" t="s">
        <v>891</v>
      </c>
    </row>
    <row r="725" spans="2:14" x14ac:dyDescent="0.25">
      <c r="B725" s="5" t="s">
        <v>1656</v>
      </c>
      <c r="C725" s="5" t="s">
        <v>1657</v>
      </c>
      <c r="D725" s="5" t="s">
        <v>1707</v>
      </c>
      <c r="E725" s="5" t="s">
        <v>1708</v>
      </c>
      <c r="F725" s="5" t="s">
        <v>1717</v>
      </c>
      <c r="G725" s="5">
        <v>4952.83</v>
      </c>
      <c r="H725" s="5">
        <v>297.17</v>
      </c>
      <c r="I725" s="6"/>
      <c r="J725" s="8">
        <f t="shared" si="26"/>
        <v>5250</v>
      </c>
      <c r="K725" s="6"/>
      <c r="L725" s="8"/>
      <c r="M725" s="8">
        <f t="shared" si="27"/>
        <v>0</v>
      </c>
      <c r="N725" s="5" t="s">
        <v>891</v>
      </c>
    </row>
    <row r="726" spans="2:14" x14ac:dyDescent="0.25">
      <c r="B726" s="5" t="s">
        <v>1658</v>
      </c>
      <c r="C726" s="5" t="s">
        <v>1659</v>
      </c>
      <c r="D726" s="5" t="s">
        <v>1707</v>
      </c>
      <c r="E726" s="5" t="s">
        <v>1708</v>
      </c>
      <c r="F726" s="5" t="s">
        <v>1717</v>
      </c>
      <c r="G726" s="5">
        <v>3863.21</v>
      </c>
      <c r="H726" s="5">
        <v>231.79</v>
      </c>
      <c r="I726" s="6"/>
      <c r="J726" s="8">
        <f t="shared" si="26"/>
        <v>4095</v>
      </c>
      <c r="K726" s="6"/>
      <c r="L726" s="8"/>
      <c r="M726" s="8">
        <f t="shared" si="27"/>
        <v>0</v>
      </c>
      <c r="N726" s="5" t="s">
        <v>891</v>
      </c>
    </row>
    <row r="727" spans="2:14" x14ac:dyDescent="0.25">
      <c r="B727" s="5" t="s">
        <v>1660</v>
      </c>
      <c r="C727" s="5" t="s">
        <v>1661</v>
      </c>
      <c r="D727" s="5" t="s">
        <v>1707</v>
      </c>
      <c r="E727" s="5" t="s">
        <v>1708</v>
      </c>
      <c r="F727" s="5" t="s">
        <v>1717</v>
      </c>
      <c r="G727" s="5">
        <v>3863.21</v>
      </c>
      <c r="H727" s="5">
        <v>231.79</v>
      </c>
      <c r="I727" s="6"/>
      <c r="J727" s="8">
        <f t="shared" si="26"/>
        <v>4095</v>
      </c>
      <c r="K727" s="6"/>
      <c r="L727" s="8"/>
      <c r="M727" s="8">
        <f t="shared" si="27"/>
        <v>0</v>
      </c>
      <c r="N727" s="5" t="s">
        <v>891</v>
      </c>
    </row>
    <row r="728" spans="2:14" x14ac:dyDescent="0.25">
      <c r="B728" s="5" t="s">
        <v>1662</v>
      </c>
      <c r="C728" s="5" t="s">
        <v>1663</v>
      </c>
      <c r="D728" s="5" t="s">
        <v>1707</v>
      </c>
      <c r="E728" s="5" t="s">
        <v>1708</v>
      </c>
      <c r="F728" s="5" t="s">
        <v>1717</v>
      </c>
      <c r="G728" s="5">
        <v>3863.21</v>
      </c>
      <c r="H728" s="5">
        <v>231.79</v>
      </c>
      <c r="I728" s="6"/>
      <c r="J728" s="8">
        <f t="shared" si="26"/>
        <v>4095</v>
      </c>
      <c r="K728" s="6"/>
      <c r="L728" s="8"/>
      <c r="M728" s="8">
        <f t="shared" si="27"/>
        <v>0</v>
      </c>
      <c r="N728" s="5" t="s">
        <v>891</v>
      </c>
    </row>
    <row r="729" spans="2:14" x14ac:dyDescent="0.25">
      <c r="B729" s="2" t="s">
        <v>1664</v>
      </c>
      <c r="C729" s="5" t="s">
        <v>1665</v>
      </c>
      <c r="D729" s="5" t="s">
        <v>1707</v>
      </c>
      <c r="E729" s="5" t="s">
        <v>1708</v>
      </c>
      <c r="F729" s="5" t="s">
        <v>1719</v>
      </c>
      <c r="G729" s="5">
        <v>63230.19</v>
      </c>
      <c r="H729" s="5">
        <v>3793.81</v>
      </c>
      <c r="I729" s="6"/>
      <c r="J729" s="8">
        <f t="shared" si="26"/>
        <v>67024</v>
      </c>
      <c r="K729" s="6"/>
      <c r="L729" s="8"/>
      <c r="M729" s="8">
        <f t="shared" si="27"/>
        <v>0</v>
      </c>
      <c r="N729" s="5" t="s">
        <v>891</v>
      </c>
    </row>
    <row r="730" spans="2:14" x14ac:dyDescent="0.25">
      <c r="B730" s="5" t="s">
        <v>1666</v>
      </c>
      <c r="C730" s="5" t="s">
        <v>1667</v>
      </c>
      <c r="D730" s="5" t="s">
        <v>1707</v>
      </c>
      <c r="E730" s="5" t="s">
        <v>1708</v>
      </c>
      <c r="F730" s="5" t="s">
        <v>1720</v>
      </c>
      <c r="G730" s="5">
        <v>3863.2</v>
      </c>
      <c r="H730" s="5">
        <v>231.8</v>
      </c>
      <c r="I730" s="6"/>
      <c r="J730" s="8">
        <f t="shared" si="26"/>
        <v>4095</v>
      </c>
      <c r="K730" s="6"/>
      <c r="L730" s="8"/>
      <c r="M730" s="8">
        <f t="shared" si="27"/>
        <v>0</v>
      </c>
      <c r="N730" s="5" t="s">
        <v>891</v>
      </c>
    </row>
    <row r="731" spans="2:14" x14ac:dyDescent="0.25">
      <c r="B731" s="5" t="s">
        <v>1668</v>
      </c>
      <c r="C731" s="5" t="s">
        <v>1669</v>
      </c>
      <c r="D731" s="5" t="s">
        <v>1707</v>
      </c>
      <c r="E731" s="5" t="s">
        <v>1708</v>
      </c>
      <c r="F731" s="5" t="s">
        <v>1721</v>
      </c>
      <c r="G731" s="5">
        <v>3863.21</v>
      </c>
      <c r="H731" s="5">
        <v>231.79</v>
      </c>
      <c r="I731" s="6"/>
      <c r="J731" s="8">
        <f t="shared" si="26"/>
        <v>4095</v>
      </c>
      <c r="K731" s="6"/>
      <c r="L731" s="8"/>
      <c r="M731" s="8">
        <f t="shared" si="27"/>
        <v>0</v>
      </c>
      <c r="N731" s="5" t="s">
        <v>891</v>
      </c>
    </row>
    <row r="732" spans="2:14" x14ac:dyDescent="0.25">
      <c r="B732" s="5" t="s">
        <v>1670</v>
      </c>
      <c r="C732" s="5" t="s">
        <v>1671</v>
      </c>
      <c r="D732" s="5" t="s">
        <v>1707</v>
      </c>
      <c r="E732" s="5" t="s">
        <v>1708</v>
      </c>
      <c r="F732" s="5" t="s">
        <v>1721</v>
      </c>
      <c r="G732" s="5">
        <v>3863.21</v>
      </c>
      <c r="H732" s="5">
        <v>231.79</v>
      </c>
      <c r="I732" s="6"/>
      <c r="J732" s="8">
        <f t="shared" si="26"/>
        <v>4095</v>
      </c>
      <c r="K732" s="6"/>
      <c r="L732" s="8"/>
      <c r="M732" s="8">
        <f t="shared" si="27"/>
        <v>0</v>
      </c>
      <c r="N732" s="5" t="s">
        <v>891</v>
      </c>
    </row>
    <row r="733" spans="2:14" x14ac:dyDescent="0.25">
      <c r="B733" s="5" t="s">
        <v>1672</v>
      </c>
      <c r="C733" s="5" t="s">
        <v>1673</v>
      </c>
      <c r="D733" s="5" t="s">
        <v>1707</v>
      </c>
      <c r="E733" s="5" t="s">
        <v>1708</v>
      </c>
      <c r="F733" s="5" t="s">
        <v>1721</v>
      </c>
      <c r="G733" s="5">
        <v>3863.21</v>
      </c>
      <c r="H733" s="5">
        <v>231.79</v>
      </c>
      <c r="I733" s="6"/>
      <c r="J733" s="8">
        <f t="shared" si="26"/>
        <v>4095</v>
      </c>
      <c r="K733" s="6"/>
      <c r="L733" s="8"/>
      <c r="M733" s="8">
        <f t="shared" si="27"/>
        <v>0</v>
      </c>
      <c r="N733" s="5" t="s">
        <v>891</v>
      </c>
    </row>
    <row r="734" spans="2:14" x14ac:dyDescent="0.25">
      <c r="B734" s="5" t="s">
        <v>1674</v>
      </c>
      <c r="C734" s="5" t="s">
        <v>1675</v>
      </c>
      <c r="D734" s="5" t="s">
        <v>1707</v>
      </c>
      <c r="E734" s="5" t="s">
        <v>1708</v>
      </c>
      <c r="F734" s="5" t="s">
        <v>1721</v>
      </c>
      <c r="G734" s="5">
        <v>3863.21</v>
      </c>
      <c r="H734" s="5">
        <v>231.79</v>
      </c>
      <c r="I734" s="6"/>
      <c r="J734" s="8">
        <f t="shared" si="26"/>
        <v>4095</v>
      </c>
      <c r="K734" s="6"/>
      <c r="L734" s="8"/>
      <c r="M734" s="8">
        <f t="shared" si="27"/>
        <v>0</v>
      </c>
      <c r="N734" s="5" t="s">
        <v>891</v>
      </c>
    </row>
    <row r="735" spans="2:14" x14ac:dyDescent="0.25">
      <c r="B735" s="5" t="s">
        <v>1676</v>
      </c>
      <c r="C735" s="5" t="s">
        <v>1677</v>
      </c>
      <c r="D735" s="5" t="s">
        <v>1707</v>
      </c>
      <c r="E735" s="5" t="s">
        <v>1708</v>
      </c>
      <c r="F735" s="5" t="s">
        <v>1721</v>
      </c>
      <c r="G735" s="5">
        <v>3863.21</v>
      </c>
      <c r="H735" s="5">
        <v>231.79</v>
      </c>
      <c r="I735" s="6"/>
      <c r="J735" s="8">
        <f t="shared" si="26"/>
        <v>4095</v>
      </c>
      <c r="K735" s="6"/>
      <c r="L735" s="8"/>
      <c r="M735" s="8">
        <f t="shared" si="27"/>
        <v>0</v>
      </c>
      <c r="N735" s="5" t="s">
        <v>891</v>
      </c>
    </row>
    <row r="736" spans="2:14" x14ac:dyDescent="0.25">
      <c r="B736" s="5" t="s">
        <v>1678</v>
      </c>
      <c r="C736" s="5" t="s">
        <v>1679</v>
      </c>
      <c r="D736" s="5" t="s">
        <v>1707</v>
      </c>
      <c r="E736" s="5" t="s">
        <v>1708</v>
      </c>
      <c r="F736" s="5" t="s">
        <v>1721</v>
      </c>
      <c r="G736" s="5">
        <v>3863.21</v>
      </c>
      <c r="H736" s="5">
        <v>231.79</v>
      </c>
      <c r="I736" s="6"/>
      <c r="J736" s="8">
        <f t="shared" si="26"/>
        <v>4095</v>
      </c>
      <c r="K736" s="6"/>
      <c r="L736" s="8"/>
      <c r="M736" s="8">
        <f t="shared" si="27"/>
        <v>0</v>
      </c>
      <c r="N736" s="5" t="s">
        <v>891</v>
      </c>
    </row>
    <row r="737" spans="2:14" x14ac:dyDescent="0.25">
      <c r="B737" s="5" t="s">
        <v>1680</v>
      </c>
      <c r="C737" s="5" t="s">
        <v>1681</v>
      </c>
      <c r="D737" s="5" t="s">
        <v>1707</v>
      </c>
      <c r="E737" s="5" t="s">
        <v>1708</v>
      </c>
      <c r="F737" s="5" t="s">
        <v>1721</v>
      </c>
      <c r="G737" s="5">
        <v>9443.39</v>
      </c>
      <c r="H737" s="5">
        <v>566.61</v>
      </c>
      <c r="I737" s="6"/>
      <c r="J737" s="8">
        <f t="shared" si="26"/>
        <v>10010</v>
      </c>
      <c r="K737" s="6"/>
      <c r="L737" s="8"/>
      <c r="M737" s="8">
        <f t="shared" si="27"/>
        <v>0</v>
      </c>
      <c r="N737" s="5" t="s">
        <v>891</v>
      </c>
    </row>
    <row r="738" spans="2:14" x14ac:dyDescent="0.25">
      <c r="B738" s="5" t="s">
        <v>1682</v>
      </c>
      <c r="C738" s="5" t="s">
        <v>1683</v>
      </c>
      <c r="D738" s="5" t="s">
        <v>1707</v>
      </c>
      <c r="E738" s="5" t="s">
        <v>1708</v>
      </c>
      <c r="F738" s="5" t="s">
        <v>1721</v>
      </c>
      <c r="G738" s="5">
        <v>20339.62</v>
      </c>
      <c r="H738" s="5">
        <v>1220.3800000000001</v>
      </c>
      <c r="I738" s="6"/>
      <c r="J738" s="8">
        <f t="shared" si="26"/>
        <v>21560</v>
      </c>
      <c r="K738" s="6"/>
      <c r="L738" s="8"/>
      <c r="M738" s="8">
        <f t="shared" si="27"/>
        <v>0</v>
      </c>
      <c r="N738" s="5" t="s">
        <v>891</v>
      </c>
    </row>
    <row r="739" spans="2:14" x14ac:dyDescent="0.25">
      <c r="B739" s="5" t="s">
        <v>1684</v>
      </c>
      <c r="C739" s="5" t="s">
        <v>1685</v>
      </c>
      <c r="D739" s="5" t="s">
        <v>1707</v>
      </c>
      <c r="E739" s="5" t="s">
        <v>1708</v>
      </c>
      <c r="F739" s="5" t="s">
        <v>1694</v>
      </c>
      <c r="G739" s="5">
        <v>1852.83</v>
      </c>
      <c r="H739" s="5">
        <v>111.17</v>
      </c>
      <c r="I739" s="6"/>
      <c r="J739" s="8">
        <f t="shared" si="26"/>
        <v>1964</v>
      </c>
      <c r="K739" s="6"/>
      <c r="L739" s="8"/>
      <c r="M739" s="8">
        <f t="shared" si="27"/>
        <v>0</v>
      </c>
      <c r="N739" s="5" t="s">
        <v>891</v>
      </c>
    </row>
    <row r="740" spans="2:14" x14ac:dyDescent="0.25">
      <c r="B740" s="5" t="s">
        <v>1686</v>
      </c>
      <c r="C740" s="5" t="s">
        <v>1687</v>
      </c>
      <c r="D740" s="5" t="s">
        <v>1707</v>
      </c>
      <c r="E740" s="5" t="s">
        <v>1708</v>
      </c>
      <c r="F740" s="5" t="s">
        <v>1694</v>
      </c>
      <c r="G740" s="5">
        <v>2510.38</v>
      </c>
      <c r="H740" s="5">
        <v>150.62</v>
      </c>
      <c r="I740" s="6"/>
      <c r="J740" s="8">
        <f t="shared" si="26"/>
        <v>2661</v>
      </c>
      <c r="K740" s="6"/>
      <c r="L740" s="8"/>
      <c r="M740" s="8">
        <f t="shared" si="27"/>
        <v>0</v>
      </c>
      <c r="N740" s="5" t="s">
        <v>891</v>
      </c>
    </row>
    <row r="741" spans="2:14" x14ac:dyDescent="0.25">
      <c r="B741" s="5" t="s">
        <v>1688</v>
      </c>
      <c r="C741" s="5" t="s">
        <v>1689</v>
      </c>
      <c r="D741" s="5" t="s">
        <v>1707</v>
      </c>
      <c r="E741" s="5" t="s">
        <v>1708</v>
      </c>
      <c r="F741" s="5" t="s">
        <v>1694</v>
      </c>
      <c r="G741" s="5">
        <v>6017.92</v>
      </c>
      <c r="H741" s="5">
        <v>361.08</v>
      </c>
      <c r="I741" s="6"/>
      <c r="J741" s="8">
        <f t="shared" ref="J741:J772" si="28">SUM(G741+H741-I741)</f>
        <v>6379</v>
      </c>
      <c r="K741" s="6"/>
      <c r="L741" s="8"/>
      <c r="M741" s="8">
        <f t="shared" si="27"/>
        <v>0</v>
      </c>
      <c r="N741" s="5" t="s">
        <v>891</v>
      </c>
    </row>
    <row r="742" spans="2:14" x14ac:dyDescent="0.25">
      <c r="B742" s="5" t="s">
        <v>1690</v>
      </c>
      <c r="C742" s="5" t="s">
        <v>1691</v>
      </c>
      <c r="D742" s="5" t="s">
        <v>1707</v>
      </c>
      <c r="E742" s="5" t="s">
        <v>1708</v>
      </c>
      <c r="F742" s="5" t="s">
        <v>1694</v>
      </c>
      <c r="G742" s="5">
        <v>8366.98</v>
      </c>
      <c r="H742" s="5">
        <v>502.02</v>
      </c>
      <c r="I742" s="6"/>
      <c r="J742" s="8">
        <f t="shared" si="28"/>
        <v>8869</v>
      </c>
      <c r="K742" s="6"/>
      <c r="L742" s="8"/>
      <c r="M742" s="8">
        <f t="shared" ref="M742:M772" si="29">SUM(I742-L742)</f>
        <v>0</v>
      </c>
      <c r="N742" s="5" t="s">
        <v>891</v>
      </c>
    </row>
    <row r="743" spans="2:14" x14ac:dyDescent="0.25">
      <c r="B743" s="5" t="s">
        <v>1692</v>
      </c>
      <c r="C743" s="5" t="s">
        <v>1693</v>
      </c>
      <c r="D743" s="5" t="s">
        <v>1707</v>
      </c>
      <c r="E743" s="5" t="s">
        <v>1708</v>
      </c>
      <c r="F743" s="5" t="s">
        <v>1694</v>
      </c>
      <c r="G743" s="5">
        <v>4011.32</v>
      </c>
      <c r="H743" s="5">
        <v>240.68</v>
      </c>
      <c r="I743" s="6"/>
      <c r="J743" s="8">
        <f t="shared" si="28"/>
        <v>4252</v>
      </c>
      <c r="K743" s="6"/>
      <c r="L743" s="8"/>
      <c r="M743" s="8">
        <f t="shared" si="29"/>
        <v>0</v>
      </c>
      <c r="N743" s="5" t="s">
        <v>891</v>
      </c>
    </row>
    <row r="744" spans="2:14" x14ac:dyDescent="0.25">
      <c r="B744" s="5" t="s">
        <v>1695</v>
      </c>
      <c r="C744" s="5" t="s">
        <v>1696</v>
      </c>
      <c r="D744" s="5" t="s">
        <v>1707</v>
      </c>
      <c r="E744" s="5" t="s">
        <v>1708</v>
      </c>
      <c r="F744" s="5" t="s">
        <v>1697</v>
      </c>
      <c r="G744" s="5">
        <v>12316.04</v>
      </c>
      <c r="H744" s="5">
        <v>738.96</v>
      </c>
      <c r="I744" s="6"/>
      <c r="J744" s="8">
        <f t="shared" si="28"/>
        <v>13055</v>
      </c>
      <c r="K744" s="6"/>
      <c r="L744" s="8"/>
      <c r="M744" s="8">
        <f t="shared" si="29"/>
        <v>0</v>
      </c>
      <c r="N744" s="5" t="s">
        <v>891</v>
      </c>
    </row>
    <row r="745" spans="2:14" x14ac:dyDescent="0.25">
      <c r="B745" s="5" t="s">
        <v>1684</v>
      </c>
      <c r="C745" s="5" t="s">
        <v>1685</v>
      </c>
      <c r="D745" s="5" t="s">
        <v>1707</v>
      </c>
      <c r="E745" s="5" t="s">
        <v>1708</v>
      </c>
      <c r="F745" s="5" t="s">
        <v>1697</v>
      </c>
      <c r="G745" s="5">
        <v>40646.230000000003</v>
      </c>
      <c r="H745" s="5">
        <v>2438.77</v>
      </c>
      <c r="I745" s="6"/>
      <c r="J745" s="8">
        <f t="shared" si="28"/>
        <v>43085</v>
      </c>
      <c r="K745" s="6"/>
      <c r="L745" s="8"/>
      <c r="M745" s="8">
        <f t="shared" si="29"/>
        <v>0</v>
      </c>
      <c r="N745" s="5" t="s">
        <v>891</v>
      </c>
    </row>
    <row r="746" spans="2:14" x14ac:dyDescent="0.25">
      <c r="B746" s="5" t="s">
        <v>1686</v>
      </c>
      <c r="C746" s="5" t="s">
        <v>1687</v>
      </c>
      <c r="D746" s="5" t="s">
        <v>1707</v>
      </c>
      <c r="E746" s="5" t="s">
        <v>1708</v>
      </c>
      <c r="F746" s="5" t="s">
        <v>1697</v>
      </c>
      <c r="G746" s="5">
        <v>4226.41</v>
      </c>
      <c r="H746" s="5">
        <v>253.59</v>
      </c>
      <c r="I746" s="6"/>
      <c r="J746" s="8">
        <f t="shared" si="28"/>
        <v>4480</v>
      </c>
      <c r="K746" s="6"/>
      <c r="L746" s="8"/>
      <c r="M746" s="8">
        <f t="shared" si="29"/>
        <v>0</v>
      </c>
      <c r="N746" s="5" t="s">
        <v>891</v>
      </c>
    </row>
    <row r="747" spans="2:14" x14ac:dyDescent="0.25">
      <c r="B747" s="5" t="s">
        <v>1688</v>
      </c>
      <c r="C747" s="5" t="s">
        <v>1689</v>
      </c>
      <c r="D747" s="5" t="s">
        <v>1707</v>
      </c>
      <c r="E747" s="5" t="s">
        <v>1708</v>
      </c>
      <c r="F747" s="5" t="s">
        <v>1697</v>
      </c>
      <c r="G747" s="5">
        <v>21462.26</v>
      </c>
      <c r="H747" s="5">
        <v>1287.74</v>
      </c>
      <c r="I747" s="6"/>
      <c r="J747" s="8">
        <f t="shared" si="28"/>
        <v>22750</v>
      </c>
      <c r="K747" s="6"/>
      <c r="L747" s="8"/>
      <c r="M747" s="8">
        <f t="shared" si="29"/>
        <v>0</v>
      </c>
      <c r="N747" s="5" t="s">
        <v>891</v>
      </c>
    </row>
    <row r="748" spans="2:14" x14ac:dyDescent="0.25">
      <c r="B748" s="5" t="s">
        <v>1698</v>
      </c>
      <c r="C748" s="5" t="s">
        <v>1699</v>
      </c>
      <c r="D748" s="5" t="s">
        <v>1707</v>
      </c>
      <c r="E748" s="5" t="s">
        <v>1708</v>
      </c>
      <c r="F748" s="5" t="s">
        <v>1702</v>
      </c>
      <c r="G748" s="5">
        <v>5956.6</v>
      </c>
      <c r="H748" s="5">
        <v>357.4</v>
      </c>
      <c r="I748" s="6"/>
      <c r="J748" s="8">
        <f t="shared" si="28"/>
        <v>6314</v>
      </c>
      <c r="K748" s="6"/>
      <c r="L748" s="8"/>
      <c r="M748" s="8">
        <f t="shared" si="29"/>
        <v>0</v>
      </c>
      <c r="N748" s="5" t="s">
        <v>891</v>
      </c>
    </row>
    <row r="749" spans="2:14" x14ac:dyDescent="0.25">
      <c r="B749" s="5" t="s">
        <v>1700</v>
      </c>
      <c r="C749" s="5" t="s">
        <v>1701</v>
      </c>
      <c r="D749" s="5" t="s">
        <v>1707</v>
      </c>
      <c r="E749" s="5" t="s">
        <v>1708</v>
      </c>
      <c r="F749" s="5" t="s">
        <v>1702</v>
      </c>
      <c r="G749" s="5">
        <v>4912.26</v>
      </c>
      <c r="H749" s="5">
        <v>294.74</v>
      </c>
      <c r="I749" s="6"/>
      <c r="J749" s="8">
        <f t="shared" si="28"/>
        <v>5207</v>
      </c>
      <c r="K749" s="6"/>
      <c r="L749" s="8"/>
      <c r="M749" s="8">
        <f t="shared" si="29"/>
        <v>0</v>
      </c>
      <c r="N749" s="5" t="s">
        <v>891</v>
      </c>
    </row>
    <row r="750" spans="2:14" x14ac:dyDescent="0.25">
      <c r="B750" s="5" t="s">
        <v>1703</v>
      </c>
      <c r="C750" s="5" t="s">
        <v>1704</v>
      </c>
      <c r="D750" s="5" t="s">
        <v>1707</v>
      </c>
      <c r="E750" s="5" t="s">
        <v>1708</v>
      </c>
      <c r="F750" s="5" t="s">
        <v>1702</v>
      </c>
      <c r="G750" s="5">
        <v>17320.759999999998</v>
      </c>
      <c r="H750" s="5">
        <v>1039.24</v>
      </c>
      <c r="I750" s="6"/>
      <c r="J750" s="8">
        <f t="shared" si="28"/>
        <v>18360</v>
      </c>
      <c r="K750" s="6"/>
      <c r="L750" s="8"/>
      <c r="M750" s="8">
        <f t="shared" si="29"/>
        <v>0</v>
      </c>
      <c r="N750" s="5" t="s">
        <v>891</v>
      </c>
    </row>
    <row r="751" spans="2:14" x14ac:dyDescent="0.25">
      <c r="B751" s="5" t="s">
        <v>1705</v>
      </c>
      <c r="C751" s="5" t="s">
        <v>1706</v>
      </c>
      <c r="D751" s="5" t="s">
        <v>1707</v>
      </c>
      <c r="E751" s="5" t="s">
        <v>1708</v>
      </c>
      <c r="F751" s="5" t="s">
        <v>1702</v>
      </c>
      <c r="G751" s="5">
        <v>17320.759999999998</v>
      </c>
      <c r="H751" s="5">
        <v>1039.24</v>
      </c>
      <c r="I751" s="6"/>
      <c r="J751" s="8">
        <f t="shared" si="28"/>
        <v>18360</v>
      </c>
      <c r="K751" s="6"/>
      <c r="L751" s="8"/>
      <c r="M751" s="8">
        <f t="shared" si="29"/>
        <v>0</v>
      </c>
      <c r="N751" s="5" t="s">
        <v>891</v>
      </c>
    </row>
    <row r="752" spans="2:14" x14ac:dyDescent="0.25">
      <c r="B752" s="5" t="s">
        <v>1722</v>
      </c>
      <c r="C752" s="4" t="s">
        <v>1723</v>
      </c>
      <c r="D752" s="5" t="s">
        <v>1707</v>
      </c>
      <c r="E752" s="5" t="s">
        <v>1725</v>
      </c>
      <c r="F752" s="46" t="s">
        <v>1724</v>
      </c>
      <c r="G752" s="8">
        <v>12452.83</v>
      </c>
      <c r="H752" s="8">
        <v>747.17</v>
      </c>
      <c r="I752" s="6"/>
      <c r="J752" s="8">
        <f t="shared" si="28"/>
        <v>13200</v>
      </c>
      <c r="K752" s="6"/>
      <c r="L752" s="8"/>
      <c r="M752" s="8">
        <f t="shared" si="29"/>
        <v>0</v>
      </c>
      <c r="N752" s="5" t="s">
        <v>891</v>
      </c>
    </row>
    <row r="753" spans="2:14" x14ac:dyDescent="0.25">
      <c r="B753" s="5" t="s">
        <v>1726</v>
      </c>
      <c r="C753" s="4" t="s">
        <v>1727</v>
      </c>
      <c r="D753" s="5" t="s">
        <v>1707</v>
      </c>
      <c r="E753" s="5" t="s">
        <v>1725</v>
      </c>
      <c r="F753" s="46" t="s">
        <v>1724</v>
      </c>
      <c r="G753" s="8">
        <v>14462.26</v>
      </c>
      <c r="H753" s="8">
        <v>867.74</v>
      </c>
      <c r="I753" s="6"/>
      <c r="J753" s="8">
        <f t="shared" si="28"/>
        <v>15330</v>
      </c>
      <c r="K753" s="6"/>
      <c r="L753" s="8"/>
      <c r="M753" s="8">
        <f t="shared" si="29"/>
        <v>0</v>
      </c>
      <c r="N753" s="5" t="s">
        <v>891</v>
      </c>
    </row>
    <row r="754" spans="2:14" x14ac:dyDescent="0.25">
      <c r="B754" s="5" t="s">
        <v>1729</v>
      </c>
      <c r="C754" s="4" t="s">
        <v>1728</v>
      </c>
      <c r="D754" s="5" t="s">
        <v>1707</v>
      </c>
      <c r="E754" s="5" t="s">
        <v>1725</v>
      </c>
      <c r="F754" s="46" t="s">
        <v>1724</v>
      </c>
      <c r="G754" s="8">
        <v>51245.279999999999</v>
      </c>
      <c r="H754" s="8">
        <v>3074.72</v>
      </c>
      <c r="I754" s="6"/>
      <c r="J754" s="8">
        <f t="shared" si="28"/>
        <v>54320</v>
      </c>
      <c r="K754" s="6"/>
      <c r="L754" s="8"/>
      <c r="M754" s="8">
        <f t="shared" si="29"/>
        <v>0</v>
      </c>
      <c r="N754" s="5" t="s">
        <v>891</v>
      </c>
    </row>
    <row r="755" spans="2:14" ht="24" x14ac:dyDescent="0.25">
      <c r="B755" s="75" t="s">
        <v>1559</v>
      </c>
      <c r="C755" s="77" t="s">
        <v>1565</v>
      </c>
      <c r="D755" s="79" t="s">
        <v>1561</v>
      </c>
      <c r="E755" s="75" t="s">
        <v>1725</v>
      </c>
      <c r="F755" s="79" t="s">
        <v>1730</v>
      </c>
      <c r="G755" s="80">
        <v>-18000</v>
      </c>
      <c r="H755" s="80">
        <v>-1080</v>
      </c>
      <c r="I755" s="78"/>
      <c r="J755" s="80">
        <f t="shared" si="28"/>
        <v>-19080</v>
      </c>
      <c r="K755" s="6"/>
      <c r="L755" s="8"/>
      <c r="M755" s="8">
        <f t="shared" si="29"/>
        <v>0</v>
      </c>
      <c r="N755" s="5" t="s">
        <v>891</v>
      </c>
    </row>
    <row r="756" spans="2:14" ht="24" x14ac:dyDescent="0.25">
      <c r="B756" s="75" t="s">
        <v>1562</v>
      </c>
      <c r="C756" s="77" t="s">
        <v>1563</v>
      </c>
      <c r="D756" s="79" t="s">
        <v>1561</v>
      </c>
      <c r="E756" s="75" t="s">
        <v>1725</v>
      </c>
      <c r="F756" s="79" t="s">
        <v>1731</v>
      </c>
      <c r="G756" s="80">
        <v>-9000</v>
      </c>
      <c r="H756" s="80">
        <v>-540</v>
      </c>
      <c r="I756" s="78"/>
      <c r="J756" s="80">
        <f t="shared" si="28"/>
        <v>-9540</v>
      </c>
      <c r="K756" s="6"/>
      <c r="L756" s="8"/>
      <c r="M756" s="8">
        <f t="shared" si="29"/>
        <v>0</v>
      </c>
      <c r="N756" s="5" t="s">
        <v>891</v>
      </c>
    </row>
    <row r="757" spans="2:14" ht="24" x14ac:dyDescent="0.25">
      <c r="B757" s="75" t="s">
        <v>1506</v>
      </c>
      <c r="C757" s="77" t="s">
        <v>1505</v>
      </c>
      <c r="D757" s="79" t="s">
        <v>980</v>
      </c>
      <c r="E757" s="75" t="s">
        <v>1725</v>
      </c>
      <c r="F757" s="79" t="s">
        <v>1732</v>
      </c>
      <c r="G757" s="80">
        <v>-18000</v>
      </c>
      <c r="H757" s="80">
        <v>-1080</v>
      </c>
      <c r="I757" s="78"/>
      <c r="J757" s="80">
        <f t="shared" si="28"/>
        <v>-19080</v>
      </c>
      <c r="K757" s="6"/>
      <c r="L757" s="8"/>
      <c r="M757" s="8">
        <f t="shared" si="29"/>
        <v>0</v>
      </c>
      <c r="N757" s="5" t="s">
        <v>891</v>
      </c>
    </row>
    <row r="758" spans="2:14" x14ac:dyDescent="0.25">
      <c r="B758" s="75" t="s">
        <v>1495</v>
      </c>
      <c r="C758" s="77" t="s">
        <v>1488</v>
      </c>
      <c r="D758" s="78" t="s">
        <v>980</v>
      </c>
      <c r="E758" s="78" t="s">
        <v>1734</v>
      </c>
      <c r="F758" s="79" t="s">
        <v>1737</v>
      </c>
      <c r="G758" s="80">
        <v>-18000</v>
      </c>
      <c r="H758" s="80">
        <v>-1080</v>
      </c>
      <c r="I758" s="78"/>
      <c r="J758" s="80">
        <f t="shared" si="28"/>
        <v>-19080</v>
      </c>
      <c r="K758" s="6"/>
      <c r="L758" s="8"/>
      <c r="M758" s="8">
        <f t="shared" si="29"/>
        <v>0</v>
      </c>
      <c r="N758" s="5" t="s">
        <v>891</v>
      </c>
    </row>
    <row r="759" spans="2:14" x14ac:dyDescent="0.25">
      <c r="B759" s="75" t="s">
        <v>1496</v>
      </c>
      <c r="C759" s="77" t="s">
        <v>1489</v>
      </c>
      <c r="D759" s="78" t="s">
        <v>980</v>
      </c>
      <c r="E759" s="78" t="s">
        <v>1734</v>
      </c>
      <c r="F759" s="79" t="s">
        <v>1735</v>
      </c>
      <c r="G759" s="80">
        <v>-9000</v>
      </c>
      <c r="H759" s="80">
        <v>-540</v>
      </c>
      <c r="I759" s="78"/>
      <c r="J759" s="80">
        <f t="shared" si="28"/>
        <v>-9540</v>
      </c>
      <c r="K759" s="6"/>
      <c r="L759" s="8"/>
      <c r="M759" s="8">
        <f t="shared" si="29"/>
        <v>0</v>
      </c>
      <c r="N759" s="5" t="s">
        <v>891</v>
      </c>
    </row>
    <row r="760" spans="2:14" ht="24" x14ac:dyDescent="0.25">
      <c r="B760" s="5" t="s">
        <v>1741</v>
      </c>
      <c r="C760" s="4" t="s">
        <v>1742</v>
      </c>
      <c r="D760" s="6" t="s">
        <v>1743</v>
      </c>
      <c r="E760" s="6" t="s">
        <v>1734</v>
      </c>
      <c r="F760" s="46" t="s">
        <v>1744</v>
      </c>
      <c r="G760" s="8">
        <v>216981.13</v>
      </c>
      <c r="H760" s="8">
        <v>13018.87</v>
      </c>
      <c r="I760" s="6">
        <v>220000</v>
      </c>
      <c r="J760" s="8">
        <f t="shared" si="28"/>
        <v>10000</v>
      </c>
      <c r="K760" s="6"/>
      <c r="L760" s="8"/>
      <c r="M760" s="8">
        <f t="shared" si="29"/>
        <v>220000</v>
      </c>
      <c r="N760" s="5" t="s">
        <v>1542</v>
      </c>
    </row>
    <row r="761" spans="2:14" ht="24" x14ac:dyDescent="0.25">
      <c r="B761" s="5" t="s">
        <v>1494</v>
      </c>
      <c r="C761" s="4" t="s">
        <v>1558</v>
      </c>
      <c r="D761" s="6" t="s">
        <v>133</v>
      </c>
      <c r="E761" s="6" t="s">
        <v>1747</v>
      </c>
      <c r="F761" s="46" t="s">
        <v>1748</v>
      </c>
      <c r="G761" s="8">
        <v>75.47</v>
      </c>
      <c r="H761" s="8">
        <v>4.53</v>
      </c>
      <c r="I761" s="6">
        <v>80</v>
      </c>
      <c r="J761" s="8">
        <f t="shared" si="28"/>
        <v>0</v>
      </c>
      <c r="K761" s="6"/>
      <c r="L761" s="8"/>
      <c r="M761" s="8">
        <f t="shared" si="29"/>
        <v>80</v>
      </c>
      <c r="N761" s="5" t="s">
        <v>1803</v>
      </c>
    </row>
    <row r="762" spans="2:14" x14ac:dyDescent="0.25">
      <c r="B762" s="5" t="s">
        <v>1749</v>
      </c>
      <c r="C762" s="4" t="s">
        <v>1750</v>
      </c>
      <c r="D762" s="6" t="s">
        <v>133</v>
      </c>
      <c r="E762" s="6" t="s">
        <v>1747</v>
      </c>
      <c r="F762" s="46" t="s">
        <v>1751</v>
      </c>
      <c r="G762" s="8">
        <v>64620</v>
      </c>
      <c r="H762" s="8">
        <v>3877.2</v>
      </c>
      <c r="I762" s="6">
        <v>68497.2</v>
      </c>
      <c r="J762" s="8">
        <f t="shared" si="28"/>
        <v>0</v>
      </c>
      <c r="K762" s="6"/>
      <c r="L762" s="8"/>
      <c r="M762" s="8">
        <f t="shared" si="29"/>
        <v>68497.2</v>
      </c>
      <c r="N762" s="5" t="s">
        <v>1978</v>
      </c>
    </row>
    <row r="763" spans="2:14" x14ac:dyDescent="0.25">
      <c r="B763" s="5" t="s">
        <v>1752</v>
      </c>
      <c r="C763" s="4" t="s">
        <v>1753</v>
      </c>
      <c r="D763" s="6" t="s">
        <v>133</v>
      </c>
      <c r="E763" s="6" t="s">
        <v>1747</v>
      </c>
      <c r="F763" s="46" t="s">
        <v>1754</v>
      </c>
      <c r="G763" s="8">
        <v>2283.02</v>
      </c>
      <c r="H763" s="8">
        <v>136.97999999999999</v>
      </c>
      <c r="I763" s="6">
        <v>2420</v>
      </c>
      <c r="J763" s="8">
        <f t="shared" si="28"/>
        <v>0</v>
      </c>
      <c r="K763" s="6"/>
      <c r="L763" s="8"/>
      <c r="M763" s="8">
        <f t="shared" si="29"/>
        <v>2420</v>
      </c>
      <c r="N763" s="5" t="s">
        <v>1803</v>
      </c>
    </row>
    <row r="764" spans="2:14" ht="24" x14ac:dyDescent="0.25">
      <c r="B764" s="5" t="s">
        <v>1755</v>
      </c>
      <c r="C764" s="4" t="s">
        <v>1756</v>
      </c>
      <c r="D764" s="46" t="s">
        <v>1561</v>
      </c>
      <c r="E764" s="6" t="s">
        <v>1757</v>
      </c>
      <c r="F764" s="46" t="s">
        <v>1758</v>
      </c>
      <c r="G764" s="8">
        <v>2283.02</v>
      </c>
      <c r="H764" s="8">
        <v>136.97999999999999</v>
      </c>
      <c r="I764" s="6">
        <v>2420</v>
      </c>
      <c r="J764" s="8">
        <f t="shared" si="28"/>
        <v>0</v>
      </c>
      <c r="K764" s="6"/>
      <c r="L764" s="8"/>
      <c r="M764" s="8">
        <f t="shared" si="29"/>
        <v>2420</v>
      </c>
      <c r="N764" s="5" t="s">
        <v>1803</v>
      </c>
    </row>
    <row r="765" spans="2:14" ht="24" x14ac:dyDescent="0.25">
      <c r="B765" s="5" t="s">
        <v>1759</v>
      </c>
      <c r="C765" s="4" t="s">
        <v>1565</v>
      </c>
      <c r="D765" s="46" t="s">
        <v>1561</v>
      </c>
      <c r="E765" s="6" t="s">
        <v>1757</v>
      </c>
      <c r="F765" s="46" t="s">
        <v>1760</v>
      </c>
      <c r="G765" s="8">
        <v>2283.02</v>
      </c>
      <c r="H765" s="8">
        <v>136.97999999999999</v>
      </c>
      <c r="I765" s="6">
        <v>2420</v>
      </c>
      <c r="J765" s="8">
        <f t="shared" si="28"/>
        <v>0</v>
      </c>
      <c r="K765" s="6"/>
      <c r="L765" s="8"/>
      <c r="M765" s="8">
        <f t="shared" si="29"/>
        <v>2420</v>
      </c>
      <c r="N765" s="5" t="s">
        <v>1803</v>
      </c>
    </row>
    <row r="766" spans="2:14" ht="24" x14ac:dyDescent="0.25">
      <c r="B766" s="5" t="s">
        <v>1761</v>
      </c>
      <c r="C766" s="4" t="s">
        <v>1762</v>
      </c>
      <c r="D766" s="6" t="s">
        <v>1763</v>
      </c>
      <c r="E766" s="6" t="s">
        <v>1757</v>
      </c>
      <c r="F766" s="46" t="s">
        <v>1764</v>
      </c>
      <c r="G766" s="8">
        <v>96000</v>
      </c>
      <c r="H766" s="8">
        <v>5760</v>
      </c>
      <c r="I766" s="6">
        <v>96672</v>
      </c>
      <c r="J766" s="8">
        <f t="shared" si="28"/>
        <v>5088</v>
      </c>
      <c r="K766" s="6"/>
      <c r="L766" s="8"/>
      <c r="M766" s="8">
        <f t="shared" si="29"/>
        <v>96672</v>
      </c>
      <c r="N766" s="5" t="s">
        <v>1802</v>
      </c>
    </row>
    <row r="767" spans="2:14" x14ac:dyDescent="0.25">
      <c r="B767" s="5" t="s">
        <v>1495</v>
      </c>
      <c r="C767" s="4" t="s">
        <v>1765</v>
      </c>
      <c r="D767" s="6" t="s">
        <v>133</v>
      </c>
      <c r="E767" s="6" t="s">
        <v>1766</v>
      </c>
      <c r="F767" s="46" t="s">
        <v>1767</v>
      </c>
      <c r="G767" s="8">
        <v>18000</v>
      </c>
      <c r="H767" s="8">
        <v>1080</v>
      </c>
      <c r="I767" s="6">
        <v>19080</v>
      </c>
      <c r="J767" s="8">
        <f t="shared" si="28"/>
        <v>0</v>
      </c>
      <c r="K767" s="6"/>
      <c r="L767" s="8"/>
      <c r="M767" s="8">
        <f t="shared" si="29"/>
        <v>19080</v>
      </c>
      <c r="N767" s="5" t="s">
        <v>1803</v>
      </c>
    </row>
    <row r="768" spans="2:14" x14ac:dyDescent="0.25">
      <c r="B768" s="5" t="s">
        <v>1768</v>
      </c>
      <c r="C768" s="4" t="s">
        <v>1489</v>
      </c>
      <c r="D768" s="6" t="s">
        <v>133</v>
      </c>
      <c r="E768" s="6" t="s">
        <v>1766</v>
      </c>
      <c r="F768" s="46" t="s">
        <v>1770</v>
      </c>
      <c r="G768" s="8">
        <v>9000</v>
      </c>
      <c r="H768" s="8">
        <v>540</v>
      </c>
      <c r="I768" s="6">
        <v>9540</v>
      </c>
      <c r="J768" s="8">
        <f t="shared" si="28"/>
        <v>0</v>
      </c>
      <c r="K768" s="6"/>
      <c r="L768" s="8"/>
      <c r="M768" s="8">
        <f t="shared" si="29"/>
        <v>9540</v>
      </c>
      <c r="N768" s="5" t="s">
        <v>1803</v>
      </c>
    </row>
    <row r="769" spans="2:15" ht="24" x14ac:dyDescent="0.25">
      <c r="B769" s="5" t="s">
        <v>1772</v>
      </c>
      <c r="C769" s="4" t="s">
        <v>1771</v>
      </c>
      <c r="D769" s="6" t="s">
        <v>1331</v>
      </c>
      <c r="E769" s="6" t="s">
        <v>1766</v>
      </c>
      <c r="F769" s="46" t="s">
        <v>1774</v>
      </c>
      <c r="G769" s="8">
        <v>3773.58</v>
      </c>
      <c r="H769" s="8">
        <v>226.42</v>
      </c>
      <c r="I769" s="6">
        <v>4000</v>
      </c>
      <c r="J769" s="8">
        <f t="shared" si="28"/>
        <v>0</v>
      </c>
      <c r="K769" s="6"/>
      <c r="L769" s="8"/>
      <c r="M769" s="8">
        <f t="shared" si="29"/>
        <v>4000</v>
      </c>
      <c r="N769" s="5" t="s">
        <v>1803</v>
      </c>
    </row>
    <row r="770" spans="2:15" x14ac:dyDescent="0.25">
      <c r="B770" s="5" t="s">
        <v>1775</v>
      </c>
      <c r="C770" s="4" t="s">
        <v>1776</v>
      </c>
      <c r="D770" s="6" t="s">
        <v>1794</v>
      </c>
      <c r="E770" s="6" t="s">
        <v>1766</v>
      </c>
      <c r="F770" s="46" t="s">
        <v>1777</v>
      </c>
      <c r="G770" s="8">
        <v>24684.91</v>
      </c>
      <c r="H770" s="8">
        <v>1481.09</v>
      </c>
      <c r="I770" s="6">
        <v>26166</v>
      </c>
      <c r="J770" s="8">
        <f t="shared" si="28"/>
        <v>0</v>
      </c>
      <c r="K770" s="6"/>
      <c r="L770" s="8"/>
      <c r="M770" s="8">
        <f t="shared" si="29"/>
        <v>26166</v>
      </c>
      <c r="N770" s="5" t="s">
        <v>1795</v>
      </c>
    </row>
    <row r="771" spans="2:15" ht="24" x14ac:dyDescent="0.25">
      <c r="B771" s="5" t="s">
        <v>1779</v>
      </c>
      <c r="C771" s="4" t="s">
        <v>1778</v>
      </c>
      <c r="D771" s="4" t="s">
        <v>1320</v>
      </c>
      <c r="E771" s="6" t="s">
        <v>1781</v>
      </c>
      <c r="F771" s="46" t="s">
        <v>1782</v>
      </c>
      <c r="G771" s="8"/>
      <c r="H771" s="8"/>
      <c r="I771" s="6"/>
      <c r="J771" s="8">
        <f t="shared" si="28"/>
        <v>0</v>
      </c>
      <c r="K771" s="6"/>
      <c r="L771" s="8"/>
      <c r="M771" s="8">
        <f t="shared" si="29"/>
        <v>0</v>
      </c>
      <c r="N771" s="5" t="s">
        <v>1035</v>
      </c>
    </row>
    <row r="772" spans="2:15" ht="24" x14ac:dyDescent="0.25">
      <c r="B772" s="75" t="s">
        <v>1797</v>
      </c>
      <c r="C772" s="77" t="s">
        <v>1798</v>
      </c>
      <c r="D772" s="77" t="s">
        <v>1800</v>
      </c>
      <c r="E772" s="78" t="s">
        <v>1801</v>
      </c>
      <c r="F772" s="78" t="s">
        <v>1799</v>
      </c>
      <c r="G772" s="80">
        <v>-52547.17</v>
      </c>
      <c r="H772" s="80">
        <v>-3152.83</v>
      </c>
      <c r="I772" s="78"/>
      <c r="J772" s="80">
        <f t="shared" si="28"/>
        <v>-55700</v>
      </c>
      <c r="K772" s="6"/>
      <c r="L772" s="8"/>
      <c r="M772" s="8">
        <f t="shared" si="29"/>
        <v>0</v>
      </c>
      <c r="N772" s="5" t="s">
        <v>891</v>
      </c>
    </row>
    <row r="773" spans="2:15" ht="24" x14ac:dyDescent="0.25">
      <c r="B773" s="5" t="s">
        <v>1807</v>
      </c>
      <c r="C773" s="4" t="s">
        <v>1808</v>
      </c>
      <c r="D773" s="6" t="s">
        <v>1809</v>
      </c>
      <c r="E773" s="6" t="s">
        <v>1811</v>
      </c>
      <c r="F773" s="46" t="s">
        <v>1810</v>
      </c>
      <c r="G773" s="8">
        <v>70754.720000000001</v>
      </c>
      <c r="H773" s="8">
        <v>4245.28</v>
      </c>
      <c r="I773" s="6">
        <v>75000</v>
      </c>
      <c r="J773" s="8">
        <f>SUM(G773+H773-I773)</f>
        <v>0</v>
      </c>
      <c r="K773" s="6"/>
      <c r="L773" s="6"/>
      <c r="M773" s="8"/>
      <c r="N773" s="8">
        <f t="shared" ref="N773:N833" si="30">SUM(I773-M773)</f>
        <v>75000</v>
      </c>
      <c r="O773" s="5"/>
    </row>
    <row r="774" spans="2:15" x14ac:dyDescent="0.25">
      <c r="B774" s="5" t="s">
        <v>2040</v>
      </c>
      <c r="C774" s="4" t="s">
        <v>1812</v>
      </c>
      <c r="D774" s="6" t="s">
        <v>1813</v>
      </c>
      <c r="E774" s="6" t="s">
        <v>1811</v>
      </c>
      <c r="F774" s="46" t="s">
        <v>1814</v>
      </c>
      <c r="G774" s="8">
        <v>85754.72</v>
      </c>
      <c r="H774" s="8">
        <v>5145.28</v>
      </c>
      <c r="I774" s="6">
        <v>86355</v>
      </c>
      <c r="J774" s="8">
        <f t="shared" ref="J774:J832" si="31">SUM(G774+H774-I774)</f>
        <v>4545</v>
      </c>
      <c r="K774" s="6"/>
      <c r="L774" s="6"/>
      <c r="M774" s="8"/>
      <c r="N774" s="8">
        <f t="shared" si="30"/>
        <v>86355</v>
      </c>
      <c r="O774" s="5"/>
    </row>
    <row r="775" spans="2:15" ht="24" x14ac:dyDescent="0.25">
      <c r="B775" s="5" t="s">
        <v>1815</v>
      </c>
      <c r="C775" s="4" t="s">
        <v>1816</v>
      </c>
      <c r="D775" s="6" t="s">
        <v>1817</v>
      </c>
      <c r="E775" s="6" t="s">
        <v>1811</v>
      </c>
      <c r="F775" s="46" t="s">
        <v>1818</v>
      </c>
      <c r="G775" s="8">
        <v>26679.25</v>
      </c>
      <c r="H775" s="8">
        <v>1600.75</v>
      </c>
      <c r="I775" s="6"/>
      <c r="J775" s="8">
        <f t="shared" si="31"/>
        <v>28280</v>
      </c>
      <c r="K775" s="6"/>
      <c r="L775" s="6"/>
      <c r="M775" s="8"/>
      <c r="N775" s="8">
        <f t="shared" si="30"/>
        <v>0</v>
      </c>
      <c r="O775" s="5"/>
    </row>
    <row r="776" spans="2:15" ht="24" x14ac:dyDescent="0.25">
      <c r="B776" s="5" t="s">
        <v>1819</v>
      </c>
      <c r="C776" s="4" t="s">
        <v>1820</v>
      </c>
      <c r="D776" s="6" t="s">
        <v>1817</v>
      </c>
      <c r="E776" s="6" t="s">
        <v>1811</v>
      </c>
      <c r="F776" s="46" t="s">
        <v>1818</v>
      </c>
      <c r="G776" s="8">
        <v>10301.89</v>
      </c>
      <c r="H776" s="8">
        <v>618.11</v>
      </c>
      <c r="I776" s="6"/>
      <c r="J776" s="8">
        <f t="shared" si="31"/>
        <v>10920</v>
      </c>
      <c r="K776" s="6"/>
      <c r="L776" s="6"/>
      <c r="M776" s="8"/>
      <c r="N776" s="8">
        <f t="shared" si="30"/>
        <v>0</v>
      </c>
      <c r="O776" s="5"/>
    </row>
    <row r="777" spans="2:15" ht="24" x14ac:dyDescent="0.25">
      <c r="B777" s="5" t="s">
        <v>1822</v>
      </c>
      <c r="C777" s="4" t="s">
        <v>1821</v>
      </c>
      <c r="D777" s="6" t="s">
        <v>1817</v>
      </c>
      <c r="E777" s="6" t="s">
        <v>1811</v>
      </c>
      <c r="F777" s="46" t="s">
        <v>1818</v>
      </c>
      <c r="G777" s="8">
        <v>34867.919999999998</v>
      </c>
      <c r="H777" s="8">
        <v>2092.08</v>
      </c>
      <c r="I777" s="6"/>
      <c r="J777" s="8">
        <f t="shared" si="31"/>
        <v>36960</v>
      </c>
      <c r="K777" s="6"/>
      <c r="L777" s="6"/>
      <c r="M777" s="8"/>
      <c r="N777" s="8">
        <f t="shared" si="30"/>
        <v>0</v>
      </c>
      <c r="O777" s="5"/>
    </row>
    <row r="778" spans="2:15" ht="24" x14ac:dyDescent="0.25">
      <c r="B778" s="5" t="s">
        <v>1823</v>
      </c>
      <c r="C778" s="4" t="s">
        <v>1824</v>
      </c>
      <c r="D778" s="6" t="s">
        <v>1817</v>
      </c>
      <c r="E778" s="6" t="s">
        <v>1811</v>
      </c>
      <c r="F778" s="46" t="s">
        <v>1818</v>
      </c>
      <c r="G778" s="8">
        <v>20603.77</v>
      </c>
      <c r="H778" s="8">
        <v>1236.23</v>
      </c>
      <c r="I778" s="6"/>
      <c r="J778" s="8">
        <f t="shared" si="31"/>
        <v>21840</v>
      </c>
      <c r="K778" s="6"/>
      <c r="L778" s="6"/>
      <c r="M778" s="8"/>
      <c r="N778" s="8">
        <f t="shared" si="30"/>
        <v>0</v>
      </c>
      <c r="O778" s="5"/>
    </row>
    <row r="779" spans="2:15" ht="24" x14ac:dyDescent="0.25">
      <c r="B779" s="5" t="s">
        <v>1825</v>
      </c>
      <c r="C779" s="4" t="s">
        <v>1826</v>
      </c>
      <c r="D779" s="6" t="s">
        <v>1817</v>
      </c>
      <c r="E779" s="6" t="s">
        <v>1811</v>
      </c>
      <c r="F779" s="46" t="s">
        <v>1818</v>
      </c>
      <c r="G779" s="8">
        <v>5018.87</v>
      </c>
      <c r="H779" s="8">
        <v>301.13</v>
      </c>
      <c r="I779" s="6"/>
      <c r="J779" s="8">
        <f t="shared" si="31"/>
        <v>5320</v>
      </c>
      <c r="K779" s="6"/>
      <c r="L779" s="6"/>
      <c r="M779" s="8"/>
      <c r="N779" s="8">
        <f t="shared" si="30"/>
        <v>0</v>
      </c>
      <c r="O779" s="5"/>
    </row>
    <row r="780" spans="2:15" ht="24" x14ac:dyDescent="0.25">
      <c r="B780" s="5" t="s">
        <v>1828</v>
      </c>
      <c r="C780" s="4" t="s">
        <v>1827</v>
      </c>
      <c r="D780" s="6" t="s">
        <v>1817</v>
      </c>
      <c r="E780" s="6" t="s">
        <v>1811</v>
      </c>
      <c r="F780" s="46" t="s">
        <v>1818</v>
      </c>
      <c r="G780" s="8">
        <v>3433.96</v>
      </c>
      <c r="H780" s="8">
        <v>206.04</v>
      </c>
      <c r="I780" s="6"/>
      <c r="J780" s="8">
        <f t="shared" si="31"/>
        <v>3640</v>
      </c>
      <c r="K780" s="6"/>
      <c r="L780" s="6"/>
      <c r="M780" s="8"/>
      <c r="N780" s="8">
        <f t="shared" si="30"/>
        <v>0</v>
      </c>
      <c r="O780" s="5"/>
    </row>
    <row r="781" spans="2:15" ht="24" x14ac:dyDescent="0.25">
      <c r="B781" s="5" t="s">
        <v>1830</v>
      </c>
      <c r="C781" s="4" t="s">
        <v>1829</v>
      </c>
      <c r="D781" s="6" t="s">
        <v>1817</v>
      </c>
      <c r="E781" s="6" t="s">
        <v>1811</v>
      </c>
      <c r="F781" s="46" t="s">
        <v>1818</v>
      </c>
      <c r="G781" s="8">
        <v>20339.62</v>
      </c>
      <c r="H781" s="8">
        <v>1220.3800000000001</v>
      </c>
      <c r="I781" s="6"/>
      <c r="J781" s="8">
        <f t="shared" si="31"/>
        <v>21560</v>
      </c>
      <c r="K781" s="6"/>
      <c r="L781" s="6"/>
      <c r="M781" s="8"/>
      <c r="N781" s="8">
        <f t="shared" si="30"/>
        <v>0</v>
      </c>
      <c r="O781" s="5"/>
    </row>
    <row r="782" spans="2:15" ht="24" x14ac:dyDescent="0.25">
      <c r="B782" s="5" t="s">
        <v>1831</v>
      </c>
      <c r="C782" s="4" t="s">
        <v>1832</v>
      </c>
      <c r="D782" s="6" t="s">
        <v>1817</v>
      </c>
      <c r="E782" s="6" t="s">
        <v>1811</v>
      </c>
      <c r="F782" s="46" t="s">
        <v>1818</v>
      </c>
      <c r="G782" s="8">
        <v>26415.09</v>
      </c>
      <c r="H782" s="8">
        <v>1584.91</v>
      </c>
      <c r="I782" s="6"/>
      <c r="J782" s="8">
        <f t="shared" si="31"/>
        <v>28000</v>
      </c>
      <c r="K782" s="6"/>
      <c r="L782" s="6"/>
      <c r="M782" s="8"/>
      <c r="N782" s="8">
        <f t="shared" si="30"/>
        <v>0</v>
      </c>
      <c r="O782" s="5"/>
    </row>
    <row r="783" spans="2:15" ht="24" x14ac:dyDescent="0.25">
      <c r="B783" s="5" t="s">
        <v>1833</v>
      </c>
      <c r="C783" s="4" t="s">
        <v>1834</v>
      </c>
      <c r="D783" s="6" t="s">
        <v>1817</v>
      </c>
      <c r="E783" s="6" t="s">
        <v>1811</v>
      </c>
      <c r="F783" s="46" t="s">
        <v>1818</v>
      </c>
      <c r="G783" s="8">
        <v>33018.870000000003</v>
      </c>
      <c r="H783" s="8">
        <v>1981.13</v>
      </c>
      <c r="I783" s="6"/>
      <c r="J783" s="8">
        <f t="shared" si="31"/>
        <v>35000</v>
      </c>
      <c r="K783" s="6"/>
      <c r="L783" s="6"/>
      <c r="M783" s="8"/>
      <c r="N783" s="8">
        <f t="shared" si="30"/>
        <v>0</v>
      </c>
      <c r="O783" s="5"/>
    </row>
    <row r="784" spans="2:15" ht="24" x14ac:dyDescent="0.25">
      <c r="B784" s="5" t="s">
        <v>1835</v>
      </c>
      <c r="C784" s="4" t="s">
        <v>1836</v>
      </c>
      <c r="D784" s="6" t="s">
        <v>1817</v>
      </c>
      <c r="E784" s="6" t="s">
        <v>1811</v>
      </c>
      <c r="F784" s="46" t="s">
        <v>1818</v>
      </c>
      <c r="G784" s="8">
        <v>6603.77</v>
      </c>
      <c r="H784" s="8">
        <v>396.23</v>
      </c>
      <c r="I784" s="6"/>
      <c r="J784" s="8">
        <f t="shared" si="31"/>
        <v>7000</v>
      </c>
      <c r="K784" s="6"/>
      <c r="L784" s="6"/>
      <c r="M784" s="8"/>
      <c r="N784" s="8">
        <f t="shared" si="30"/>
        <v>0</v>
      </c>
      <c r="O784" s="5"/>
    </row>
    <row r="785" spans="2:15" ht="24" x14ac:dyDescent="0.25">
      <c r="B785" s="5" t="s">
        <v>1837</v>
      </c>
      <c r="C785" s="4" t="s">
        <v>1838</v>
      </c>
      <c r="D785" s="6" t="s">
        <v>1817</v>
      </c>
      <c r="E785" s="6" t="s">
        <v>1811</v>
      </c>
      <c r="F785" s="46" t="s">
        <v>1818</v>
      </c>
      <c r="G785" s="8">
        <v>42000</v>
      </c>
      <c r="H785" s="8">
        <v>2520</v>
      </c>
      <c r="I785" s="6"/>
      <c r="J785" s="8">
        <f t="shared" si="31"/>
        <v>44520</v>
      </c>
      <c r="K785" s="6"/>
      <c r="L785" s="6"/>
      <c r="M785" s="8"/>
      <c r="N785" s="8">
        <f t="shared" si="30"/>
        <v>0</v>
      </c>
      <c r="O785" s="5"/>
    </row>
    <row r="786" spans="2:15" x14ac:dyDescent="0.25">
      <c r="B786" s="5" t="s">
        <v>1698</v>
      </c>
      <c r="C786" s="4" t="s">
        <v>1699</v>
      </c>
      <c r="D786" s="6" t="s">
        <v>90</v>
      </c>
      <c r="E786" s="6" t="s">
        <v>1811</v>
      </c>
      <c r="F786" s="46" t="s">
        <v>1839</v>
      </c>
      <c r="G786" s="8">
        <v>-5956.6</v>
      </c>
      <c r="H786" s="8">
        <v>-357.4</v>
      </c>
      <c r="I786" s="6"/>
      <c r="J786" s="8">
        <f t="shared" si="31"/>
        <v>-6314</v>
      </c>
      <c r="K786" s="6"/>
      <c r="L786" s="6"/>
      <c r="M786" s="8"/>
      <c r="N786" s="8">
        <f t="shared" si="30"/>
        <v>0</v>
      </c>
      <c r="O786" s="5"/>
    </row>
    <row r="787" spans="2:15" x14ac:dyDescent="0.25">
      <c r="B787" s="5" t="s">
        <v>1700</v>
      </c>
      <c r="C787" s="4" t="s">
        <v>1701</v>
      </c>
      <c r="D787" s="6" t="s">
        <v>90</v>
      </c>
      <c r="E787" s="6" t="s">
        <v>1811</v>
      </c>
      <c r="F787" s="46" t="s">
        <v>1839</v>
      </c>
      <c r="G787" s="8">
        <v>-4912.26</v>
      </c>
      <c r="H787" s="8">
        <v>-294.74</v>
      </c>
      <c r="I787" s="6"/>
      <c r="J787" s="8">
        <f t="shared" si="31"/>
        <v>-5207</v>
      </c>
      <c r="K787" s="6"/>
      <c r="L787" s="6"/>
      <c r="M787" s="8"/>
      <c r="N787" s="8">
        <f t="shared" si="30"/>
        <v>0</v>
      </c>
      <c r="O787" s="5"/>
    </row>
    <row r="788" spans="2:15" x14ac:dyDescent="0.25">
      <c r="B788" s="5" t="s">
        <v>1703</v>
      </c>
      <c r="C788" s="4" t="s">
        <v>1704</v>
      </c>
      <c r="D788" s="6" t="s">
        <v>90</v>
      </c>
      <c r="E788" s="6" t="s">
        <v>1811</v>
      </c>
      <c r="F788" s="46" t="s">
        <v>1839</v>
      </c>
      <c r="G788" s="8">
        <v>-17320.759999999998</v>
      </c>
      <c r="H788" s="8">
        <v>-1039.24</v>
      </c>
      <c r="I788" s="6"/>
      <c r="J788" s="8">
        <f t="shared" si="31"/>
        <v>-18360</v>
      </c>
      <c r="K788" s="6"/>
      <c r="L788" s="6"/>
      <c r="M788" s="8"/>
      <c r="N788" s="8">
        <f t="shared" si="30"/>
        <v>0</v>
      </c>
      <c r="O788" s="5"/>
    </row>
    <row r="789" spans="2:15" x14ac:dyDescent="0.25">
      <c r="B789" s="5" t="s">
        <v>1840</v>
      </c>
      <c r="C789" s="4" t="s">
        <v>1706</v>
      </c>
      <c r="D789" s="6" t="s">
        <v>90</v>
      </c>
      <c r="E789" s="6" t="s">
        <v>1811</v>
      </c>
      <c r="F789" s="46" t="s">
        <v>1839</v>
      </c>
      <c r="G789" s="8">
        <v>-17320.759999999998</v>
      </c>
      <c r="H789" s="8">
        <v>-1039.24</v>
      </c>
      <c r="I789" s="6"/>
      <c r="J789" s="8">
        <f t="shared" si="31"/>
        <v>-18360</v>
      </c>
      <c r="K789" s="6"/>
      <c r="L789" s="6"/>
      <c r="M789" s="8"/>
      <c r="N789" s="8">
        <f t="shared" si="30"/>
        <v>0</v>
      </c>
      <c r="O789" s="5"/>
    </row>
    <row r="790" spans="2:15" ht="24" x14ac:dyDescent="0.25">
      <c r="B790" s="5" t="s">
        <v>1583</v>
      </c>
      <c r="C790" s="4" t="s">
        <v>1584</v>
      </c>
      <c r="D790" s="6" t="s">
        <v>90</v>
      </c>
      <c r="E790" s="6" t="s">
        <v>1811</v>
      </c>
      <c r="F790" s="46" t="s">
        <v>1581</v>
      </c>
      <c r="G790" s="8">
        <v>-46698.11</v>
      </c>
      <c r="H790" s="8">
        <v>-2801.89</v>
      </c>
      <c r="I790" s="6"/>
      <c r="J790" s="8">
        <f t="shared" si="31"/>
        <v>-49500</v>
      </c>
      <c r="K790" s="6"/>
      <c r="L790" s="6"/>
      <c r="M790" s="8"/>
      <c r="N790" s="8">
        <f t="shared" si="30"/>
        <v>0</v>
      </c>
      <c r="O790" s="5"/>
    </row>
    <row r="791" spans="2:15" x14ac:dyDescent="0.25">
      <c r="B791" s="5" t="s">
        <v>1841</v>
      </c>
      <c r="C791" s="4" t="s">
        <v>1842</v>
      </c>
      <c r="D791" s="4" t="s">
        <v>1843</v>
      </c>
      <c r="E791" s="6" t="s">
        <v>1844</v>
      </c>
      <c r="F791" s="46" t="s">
        <v>1845</v>
      </c>
      <c r="G791" s="8">
        <v>9433.9599999999991</v>
      </c>
      <c r="H791" s="8">
        <v>566.04</v>
      </c>
      <c r="I791" s="6">
        <v>10000</v>
      </c>
      <c r="J791" s="8">
        <f t="shared" si="31"/>
        <v>0</v>
      </c>
      <c r="K791" s="6"/>
      <c r="L791" s="6"/>
      <c r="M791" s="8"/>
      <c r="N791" s="8">
        <f t="shared" si="30"/>
        <v>10000</v>
      </c>
      <c r="O791" s="5"/>
    </row>
    <row r="792" spans="2:15" x14ac:dyDescent="0.25">
      <c r="B792" s="5" t="s">
        <v>1846</v>
      </c>
      <c r="C792" s="4" t="s">
        <v>1847</v>
      </c>
      <c r="D792" s="4" t="s">
        <v>1848</v>
      </c>
      <c r="E792" s="6" t="s">
        <v>1844</v>
      </c>
      <c r="F792" s="46" t="s">
        <v>1849</v>
      </c>
      <c r="G792" s="8">
        <v>9433.9599999999991</v>
      </c>
      <c r="H792" s="8">
        <v>566.04</v>
      </c>
      <c r="I792" s="6">
        <v>10000</v>
      </c>
      <c r="J792" s="8">
        <f t="shared" si="31"/>
        <v>0</v>
      </c>
      <c r="K792" s="6"/>
      <c r="L792" s="6"/>
      <c r="M792" s="8"/>
      <c r="N792" s="8">
        <f t="shared" si="30"/>
        <v>10000</v>
      </c>
      <c r="O792" s="5"/>
    </row>
    <row r="793" spans="2:15" x14ac:dyDescent="0.25">
      <c r="B793" s="5" t="s">
        <v>1850</v>
      </c>
      <c r="C793" s="4" t="s">
        <v>1851</v>
      </c>
      <c r="D793" s="4" t="s">
        <v>1852</v>
      </c>
      <c r="E793" s="6" t="s">
        <v>1844</v>
      </c>
      <c r="F793" s="46" t="s">
        <v>1853</v>
      </c>
      <c r="G793" s="8">
        <v>8490.57</v>
      </c>
      <c r="H793" s="8">
        <v>509.43</v>
      </c>
      <c r="I793" s="6">
        <v>9000</v>
      </c>
      <c r="J793" s="8">
        <f t="shared" si="31"/>
        <v>0</v>
      </c>
      <c r="K793" s="6"/>
      <c r="L793" s="6"/>
      <c r="M793" s="8"/>
      <c r="N793" s="8">
        <f t="shared" si="30"/>
        <v>9000</v>
      </c>
      <c r="O793" s="5"/>
    </row>
    <row r="794" spans="2:15" ht="24" x14ac:dyDescent="0.25">
      <c r="B794" s="5"/>
      <c r="C794" s="4" t="s">
        <v>1854</v>
      </c>
      <c r="D794" s="6" t="s">
        <v>888</v>
      </c>
      <c r="E794" s="6" t="s">
        <v>1855</v>
      </c>
      <c r="F794" s="46" t="s">
        <v>1856</v>
      </c>
      <c r="G794" s="8">
        <v>677082.06</v>
      </c>
      <c r="H794" s="8">
        <v>40624.94</v>
      </c>
      <c r="I794" s="6">
        <v>717707</v>
      </c>
      <c r="J794" s="8">
        <f t="shared" si="31"/>
        <v>0</v>
      </c>
      <c r="K794" s="6"/>
      <c r="L794" s="6"/>
      <c r="M794" s="8"/>
      <c r="N794" s="8">
        <f t="shared" si="30"/>
        <v>717707</v>
      </c>
      <c r="O794" s="5"/>
    </row>
    <row r="795" spans="2:15" x14ac:dyDescent="0.25">
      <c r="B795" s="5" t="s">
        <v>1857</v>
      </c>
      <c r="C795" s="4" t="s">
        <v>1860</v>
      </c>
      <c r="D795" s="6" t="s">
        <v>1863</v>
      </c>
      <c r="E795" s="6" t="s">
        <v>1867</v>
      </c>
      <c r="F795" s="46" t="s">
        <v>1866</v>
      </c>
      <c r="G795" s="8">
        <v>23584.91</v>
      </c>
      <c r="H795" s="8">
        <v>1415.09</v>
      </c>
      <c r="I795" s="6">
        <v>25000</v>
      </c>
      <c r="J795" s="8">
        <f t="shared" si="31"/>
        <v>0</v>
      </c>
      <c r="K795" s="6"/>
      <c r="L795" s="6"/>
      <c r="M795" s="8"/>
      <c r="N795" s="8">
        <f t="shared" si="30"/>
        <v>25000</v>
      </c>
      <c r="O795" s="5" t="s">
        <v>1889</v>
      </c>
    </row>
    <row r="796" spans="2:15" ht="24" x14ac:dyDescent="0.25">
      <c r="B796" s="5" t="s">
        <v>1858</v>
      </c>
      <c r="C796" s="4" t="s">
        <v>1861</v>
      </c>
      <c r="D796" s="6" t="s">
        <v>1864</v>
      </c>
      <c r="E796" s="6" t="s">
        <v>1867</v>
      </c>
      <c r="F796" s="46" t="s">
        <v>1868</v>
      </c>
      <c r="G796" s="8">
        <v>9433.9599999999991</v>
      </c>
      <c r="H796" s="8">
        <v>566.04</v>
      </c>
      <c r="I796" s="6">
        <v>10000</v>
      </c>
      <c r="J796" s="8">
        <f t="shared" si="31"/>
        <v>0</v>
      </c>
      <c r="K796" s="6"/>
      <c r="L796" s="6"/>
      <c r="M796" s="8"/>
      <c r="N796" s="8">
        <f t="shared" si="30"/>
        <v>10000</v>
      </c>
      <c r="O796" s="5"/>
    </row>
    <row r="797" spans="2:15" ht="24" x14ac:dyDescent="0.25">
      <c r="B797" s="5" t="s">
        <v>1859</v>
      </c>
      <c r="C797" s="4" t="s">
        <v>1862</v>
      </c>
      <c r="D797" s="6" t="s">
        <v>1865</v>
      </c>
      <c r="E797" s="6" t="s">
        <v>1867</v>
      </c>
      <c r="F797" s="46" t="s">
        <v>1869</v>
      </c>
      <c r="G797" s="8">
        <v>41509.43</v>
      </c>
      <c r="H797" s="8">
        <v>2490.5700000000002</v>
      </c>
      <c r="I797" s="6">
        <v>44000</v>
      </c>
      <c r="J797" s="8">
        <f t="shared" si="31"/>
        <v>0</v>
      </c>
      <c r="K797" s="6"/>
      <c r="L797" s="6"/>
      <c r="M797" s="8"/>
      <c r="N797" s="8">
        <f t="shared" si="30"/>
        <v>44000</v>
      </c>
      <c r="O797" s="5" t="s">
        <v>1891</v>
      </c>
    </row>
    <row r="798" spans="2:15" ht="24" x14ac:dyDescent="0.25">
      <c r="B798" s="5" t="s">
        <v>1903</v>
      </c>
      <c r="C798" s="4" t="s">
        <v>1902</v>
      </c>
      <c r="D798" s="6" t="s">
        <v>1904</v>
      </c>
      <c r="E798" s="6" t="s">
        <v>1867</v>
      </c>
      <c r="F798" s="46" t="s">
        <v>1905</v>
      </c>
      <c r="G798" s="8">
        <v>56603.77</v>
      </c>
      <c r="H798" s="8">
        <v>3396.23</v>
      </c>
      <c r="I798" s="6">
        <v>60000</v>
      </c>
      <c r="J798" s="8">
        <f t="shared" si="31"/>
        <v>0</v>
      </c>
      <c r="K798" s="6"/>
      <c r="L798" s="6"/>
      <c r="M798" s="8"/>
      <c r="N798" s="8">
        <f t="shared" si="30"/>
        <v>60000</v>
      </c>
      <c r="O798" s="5" t="s">
        <v>1907</v>
      </c>
    </row>
    <row r="799" spans="2:15" ht="24" x14ac:dyDescent="0.25">
      <c r="B799" s="5" t="s">
        <v>1881</v>
      </c>
      <c r="C799" s="4" t="s">
        <v>1882</v>
      </c>
      <c r="D799" s="6" t="s">
        <v>1883</v>
      </c>
      <c r="E799" s="6" t="s">
        <v>1884</v>
      </c>
      <c r="F799" s="46" t="s">
        <v>1885</v>
      </c>
      <c r="G799" s="8">
        <v>9433.9599999999991</v>
      </c>
      <c r="H799" s="8">
        <v>566.04</v>
      </c>
      <c r="I799" s="6"/>
      <c r="J799" s="8">
        <f t="shared" si="31"/>
        <v>10000</v>
      </c>
      <c r="K799" s="6"/>
      <c r="L799" s="6"/>
      <c r="M799" s="8"/>
      <c r="N799" s="8">
        <f t="shared" si="30"/>
        <v>0</v>
      </c>
      <c r="O799" s="5"/>
    </row>
    <row r="800" spans="2:15" ht="24" x14ac:dyDescent="0.25">
      <c r="B800" s="5" t="s">
        <v>1887</v>
      </c>
      <c r="C800" s="4" t="s">
        <v>2018</v>
      </c>
      <c r="D800" s="6" t="s">
        <v>2017</v>
      </c>
      <c r="E800" s="6" t="s">
        <v>1884</v>
      </c>
      <c r="F800" s="46" t="s">
        <v>1886</v>
      </c>
      <c r="G800" s="8">
        <v>18867.919999999998</v>
      </c>
      <c r="H800" s="8">
        <v>1132.08</v>
      </c>
      <c r="I800" s="6">
        <v>20000</v>
      </c>
      <c r="J800" s="8">
        <f t="shared" si="31"/>
        <v>0</v>
      </c>
      <c r="K800" s="6"/>
      <c r="L800" s="6"/>
      <c r="M800" s="8"/>
      <c r="N800" s="8">
        <f t="shared" si="30"/>
        <v>20000</v>
      </c>
      <c r="O800" s="5"/>
    </row>
    <row r="801" spans="2:15" ht="24" x14ac:dyDescent="0.25">
      <c r="B801" s="5" t="s">
        <v>1893</v>
      </c>
      <c r="C801" s="4" t="s">
        <v>1892</v>
      </c>
      <c r="D801" s="6" t="s">
        <v>1561</v>
      </c>
      <c r="E801" s="6" t="s">
        <v>1896</v>
      </c>
      <c r="F801" s="46" t="s">
        <v>1894</v>
      </c>
      <c r="G801" s="8">
        <v>136350</v>
      </c>
      <c r="H801" s="8">
        <v>8181</v>
      </c>
      <c r="I801" s="6"/>
      <c r="J801" s="8">
        <f t="shared" si="31"/>
        <v>144531</v>
      </c>
      <c r="K801" s="6"/>
      <c r="L801" s="6"/>
      <c r="M801" s="8"/>
      <c r="N801" s="8">
        <f t="shared" si="30"/>
        <v>0</v>
      </c>
      <c r="O801" s="5"/>
    </row>
    <row r="802" spans="2:15" x14ac:dyDescent="0.25">
      <c r="B802" s="5" t="s">
        <v>1897</v>
      </c>
      <c r="C802" s="4" t="s">
        <v>1898</v>
      </c>
      <c r="D802" s="6" t="s">
        <v>1899</v>
      </c>
      <c r="E802" s="6" t="s">
        <v>1896</v>
      </c>
      <c r="F802" s="46" t="s">
        <v>1900</v>
      </c>
      <c r="G802" s="8">
        <v>9433.9599999999991</v>
      </c>
      <c r="H802" s="8">
        <v>566.04</v>
      </c>
      <c r="I802" s="6">
        <v>10000</v>
      </c>
      <c r="J802" s="8">
        <f t="shared" si="31"/>
        <v>0</v>
      </c>
      <c r="K802" s="6"/>
      <c r="L802" s="6"/>
      <c r="M802" s="8"/>
      <c r="N802" s="8">
        <f t="shared" si="30"/>
        <v>10000</v>
      </c>
      <c r="O802" s="5" t="s">
        <v>1901</v>
      </c>
    </row>
    <row r="803" spans="2:15" ht="24" x14ac:dyDescent="0.25">
      <c r="B803" s="5" t="s">
        <v>1013</v>
      </c>
      <c r="C803" s="37" t="s">
        <v>1008</v>
      </c>
      <c r="D803" s="84" t="s">
        <v>1009</v>
      </c>
      <c r="E803" s="85" t="s">
        <v>1910</v>
      </c>
      <c r="F803" s="46" t="s">
        <v>1915</v>
      </c>
      <c r="G803" s="8">
        <v>9433.9599999999991</v>
      </c>
      <c r="H803" s="8">
        <v>566.04</v>
      </c>
      <c r="I803" s="85">
        <v>10000</v>
      </c>
      <c r="J803" s="8">
        <f t="shared" si="31"/>
        <v>0</v>
      </c>
      <c r="K803" s="86" t="s">
        <v>1790</v>
      </c>
      <c r="L803" s="86"/>
      <c r="M803" s="82">
        <f>SUM(1085.12+8914.88)</f>
        <v>10000</v>
      </c>
      <c r="N803" s="8">
        <f t="shared" si="30"/>
        <v>0</v>
      </c>
      <c r="O803" s="87" t="s">
        <v>1010</v>
      </c>
    </row>
    <row r="804" spans="2:15" x14ac:dyDescent="0.25">
      <c r="B804" s="5" t="s">
        <v>1912</v>
      </c>
      <c r="C804" s="71" t="s">
        <v>1913</v>
      </c>
      <c r="D804" s="71" t="s">
        <v>1914</v>
      </c>
      <c r="E804" s="85" t="s">
        <v>1910</v>
      </c>
      <c r="F804" s="46" t="s">
        <v>1911</v>
      </c>
      <c r="G804" s="8">
        <v>9433.9599999999991</v>
      </c>
      <c r="H804" s="8">
        <v>566.04</v>
      </c>
      <c r="I804" s="73">
        <v>10000</v>
      </c>
      <c r="J804" s="8">
        <f t="shared" si="31"/>
        <v>0</v>
      </c>
      <c r="K804" s="71" t="s">
        <v>1212</v>
      </c>
      <c r="L804" s="71"/>
      <c r="M804" s="72">
        <v>10000</v>
      </c>
      <c r="N804" s="8">
        <f t="shared" si="30"/>
        <v>0</v>
      </c>
      <c r="O804" s="72" t="s">
        <v>48</v>
      </c>
    </row>
    <row r="805" spans="2:15" x14ac:dyDescent="0.25">
      <c r="B805" s="6" t="s">
        <v>808</v>
      </c>
      <c r="C805" s="4" t="s">
        <v>809</v>
      </c>
      <c r="D805" s="86" t="s">
        <v>1340</v>
      </c>
      <c r="E805" s="85" t="s">
        <v>1917</v>
      </c>
      <c r="F805" s="46" t="s">
        <v>1918</v>
      </c>
      <c r="G805" s="82">
        <v>18867.919999999998</v>
      </c>
      <c r="H805" s="82">
        <v>1132.08</v>
      </c>
      <c r="I805" s="85">
        <v>20000</v>
      </c>
      <c r="J805" s="8">
        <f t="shared" si="31"/>
        <v>0</v>
      </c>
      <c r="K805" s="85" t="s">
        <v>1056</v>
      </c>
      <c r="L805" s="85"/>
      <c r="M805" s="82">
        <v>20000</v>
      </c>
      <c r="N805" s="8">
        <f t="shared" si="30"/>
        <v>0</v>
      </c>
      <c r="O805" s="85" t="s">
        <v>1059</v>
      </c>
    </row>
    <row r="806" spans="2:15" x14ac:dyDescent="0.25">
      <c r="B806" s="6" t="s">
        <v>1921</v>
      </c>
      <c r="C806" s="4" t="s">
        <v>1919</v>
      </c>
      <c r="D806" s="4" t="s">
        <v>1920</v>
      </c>
      <c r="E806" s="85" t="s">
        <v>1917</v>
      </c>
      <c r="F806" s="46" t="s">
        <v>1922</v>
      </c>
      <c r="G806" s="8">
        <v>8490.57</v>
      </c>
      <c r="H806" s="8">
        <v>509.43</v>
      </c>
      <c r="I806" s="6">
        <v>9000</v>
      </c>
      <c r="J806" s="8">
        <f t="shared" si="31"/>
        <v>0</v>
      </c>
      <c r="K806" s="6"/>
      <c r="L806" s="6"/>
      <c r="M806" s="8"/>
      <c r="N806" s="8">
        <f t="shared" si="30"/>
        <v>9000</v>
      </c>
      <c r="O806" s="5"/>
    </row>
    <row r="807" spans="2:15" x14ac:dyDescent="0.25">
      <c r="B807" s="6" t="s">
        <v>1923</v>
      </c>
      <c r="C807" s="4" t="s">
        <v>1924</v>
      </c>
      <c r="D807" s="4" t="s">
        <v>1925</v>
      </c>
      <c r="E807" s="6" t="s">
        <v>1917</v>
      </c>
      <c r="F807" s="46" t="s">
        <v>1926</v>
      </c>
      <c r="G807" s="8">
        <v>8490.57</v>
      </c>
      <c r="H807" s="8">
        <v>509.43</v>
      </c>
      <c r="I807" s="6">
        <v>9000</v>
      </c>
      <c r="J807" s="8">
        <f t="shared" si="31"/>
        <v>0</v>
      </c>
      <c r="K807" s="6"/>
      <c r="L807" s="6"/>
      <c r="M807" s="8"/>
      <c r="N807" s="8">
        <f t="shared" si="30"/>
        <v>9000</v>
      </c>
      <c r="O807" s="5" t="s">
        <v>891</v>
      </c>
    </row>
    <row r="808" spans="2:15" x14ac:dyDescent="0.25">
      <c r="B808" s="6" t="s">
        <v>1929</v>
      </c>
      <c r="C808" s="4" t="s">
        <v>1927</v>
      </c>
      <c r="D808" s="4" t="s">
        <v>1928</v>
      </c>
      <c r="E808" s="6" t="s">
        <v>1917</v>
      </c>
      <c r="F808" s="46" t="s">
        <v>1930</v>
      </c>
      <c r="G808" s="8">
        <v>4716.9799999999996</v>
      </c>
      <c r="H808" s="8">
        <v>283.02</v>
      </c>
      <c r="I808" s="6">
        <v>5000</v>
      </c>
      <c r="J808" s="8">
        <f t="shared" si="31"/>
        <v>0</v>
      </c>
      <c r="K808" s="6"/>
      <c r="L808" s="6"/>
      <c r="M808" s="8"/>
      <c r="N808" s="8">
        <f t="shared" si="30"/>
        <v>5000</v>
      </c>
      <c r="O808" s="5"/>
    </row>
    <row r="809" spans="2:15" x14ac:dyDescent="0.25">
      <c r="B809" s="6" t="s">
        <v>1933</v>
      </c>
      <c r="C809" s="4" t="s">
        <v>1931</v>
      </c>
      <c r="D809" s="4" t="s">
        <v>1932</v>
      </c>
      <c r="E809" s="6" t="s">
        <v>1934</v>
      </c>
      <c r="F809" s="46" t="s">
        <v>1935</v>
      </c>
      <c r="G809" s="8">
        <v>7547.17</v>
      </c>
      <c r="H809" s="8">
        <v>452.83</v>
      </c>
      <c r="I809" s="6">
        <v>8000</v>
      </c>
      <c r="J809" s="8">
        <f t="shared" si="31"/>
        <v>0</v>
      </c>
      <c r="K809" s="6"/>
      <c r="L809" s="6"/>
      <c r="M809" s="8"/>
      <c r="N809" s="8">
        <f t="shared" si="30"/>
        <v>8000</v>
      </c>
      <c r="O809" s="5" t="s">
        <v>891</v>
      </c>
    </row>
    <row r="810" spans="2:15" x14ac:dyDescent="0.25">
      <c r="B810" s="6" t="s">
        <v>1939</v>
      </c>
      <c r="C810" s="4" t="s">
        <v>1936</v>
      </c>
      <c r="D810" s="4" t="s">
        <v>1937</v>
      </c>
      <c r="E810" s="6" t="s">
        <v>1934</v>
      </c>
      <c r="F810" s="46" t="s">
        <v>1938</v>
      </c>
      <c r="G810" s="8">
        <v>7547.17</v>
      </c>
      <c r="H810" s="8">
        <v>452.83</v>
      </c>
      <c r="I810" s="6">
        <v>8000</v>
      </c>
      <c r="J810" s="8">
        <f t="shared" si="31"/>
        <v>0</v>
      </c>
      <c r="K810" s="6"/>
      <c r="L810" s="6"/>
      <c r="M810" s="8"/>
      <c r="N810" s="8">
        <f t="shared" si="30"/>
        <v>8000</v>
      </c>
      <c r="O810" s="5"/>
    </row>
    <row r="811" spans="2:15" x14ac:dyDescent="0.25">
      <c r="B811" s="6" t="s">
        <v>1941</v>
      </c>
      <c r="C811" s="4" t="s">
        <v>1940</v>
      </c>
      <c r="D811" s="4" t="s">
        <v>1944</v>
      </c>
      <c r="E811" s="6" t="s">
        <v>1942</v>
      </c>
      <c r="F811" s="46" t="s">
        <v>1943</v>
      </c>
      <c r="G811" s="8">
        <v>7547.17</v>
      </c>
      <c r="H811" s="8">
        <v>452.83</v>
      </c>
      <c r="I811" s="6"/>
      <c r="J811" s="8">
        <f t="shared" si="31"/>
        <v>8000</v>
      </c>
      <c r="K811" s="6"/>
      <c r="L811" s="6"/>
      <c r="M811" s="8"/>
      <c r="N811" s="8">
        <f t="shared" si="30"/>
        <v>0</v>
      </c>
      <c r="O811" s="5"/>
    </row>
    <row r="812" spans="2:15" ht="24" x14ac:dyDescent="0.25">
      <c r="B812" s="6" t="s">
        <v>1945</v>
      </c>
      <c r="C812" s="4" t="s">
        <v>1946</v>
      </c>
      <c r="D812" s="4" t="s">
        <v>1947</v>
      </c>
      <c r="E812" s="6" t="s">
        <v>1942</v>
      </c>
      <c r="F812" s="46" t="s">
        <v>1948</v>
      </c>
      <c r="G812" s="8">
        <v>18867.919999999998</v>
      </c>
      <c r="H812" s="8">
        <v>1132.08</v>
      </c>
      <c r="I812" s="6">
        <v>20000</v>
      </c>
      <c r="J812" s="8">
        <f t="shared" si="31"/>
        <v>0</v>
      </c>
      <c r="K812" s="6" t="s">
        <v>1977</v>
      </c>
      <c r="L812" s="6"/>
      <c r="M812" s="8">
        <v>20000</v>
      </c>
      <c r="N812" s="8">
        <f t="shared" si="30"/>
        <v>0</v>
      </c>
      <c r="O812" s="5"/>
    </row>
    <row r="813" spans="2:15" x14ac:dyDescent="0.25">
      <c r="B813" s="6" t="s">
        <v>1949</v>
      </c>
      <c r="C813" s="4" t="s">
        <v>1950</v>
      </c>
      <c r="D813" s="4" t="s">
        <v>1951</v>
      </c>
      <c r="E813" s="6" t="s">
        <v>1942</v>
      </c>
      <c r="F813" s="46" t="s">
        <v>1952</v>
      </c>
      <c r="G813" s="8">
        <v>21792.45</v>
      </c>
      <c r="H813" s="8">
        <v>1307.55</v>
      </c>
      <c r="I813" s="6">
        <v>23100</v>
      </c>
      <c r="J813" s="8">
        <f t="shared" si="31"/>
        <v>0</v>
      </c>
      <c r="K813" s="6"/>
      <c r="L813" s="6"/>
      <c r="M813" s="8"/>
      <c r="N813" s="8">
        <f t="shared" si="30"/>
        <v>23100</v>
      </c>
      <c r="O813" s="5"/>
    </row>
    <row r="814" spans="2:15" ht="24" x14ac:dyDescent="0.25">
      <c r="B814" s="6" t="s">
        <v>1955</v>
      </c>
      <c r="C814" s="4" t="s">
        <v>1954</v>
      </c>
      <c r="D814" s="4" t="s">
        <v>1956</v>
      </c>
      <c r="E814" s="6" t="s">
        <v>1957</v>
      </c>
      <c r="F814" s="46" t="s">
        <v>1958</v>
      </c>
      <c r="G814" s="8">
        <v>18867.919999999998</v>
      </c>
      <c r="H814" s="8">
        <v>1132.08</v>
      </c>
      <c r="I814" s="6">
        <v>20000</v>
      </c>
      <c r="J814" s="8">
        <f t="shared" si="31"/>
        <v>0</v>
      </c>
      <c r="K814" s="6"/>
      <c r="L814" s="6"/>
      <c r="M814" s="8"/>
      <c r="N814" s="8">
        <f t="shared" si="30"/>
        <v>20000</v>
      </c>
      <c r="O814" s="5"/>
    </row>
    <row r="815" spans="2:15" ht="24" x14ac:dyDescent="0.25">
      <c r="B815" s="6" t="s">
        <v>1960</v>
      </c>
      <c r="C815" s="4" t="s">
        <v>1959</v>
      </c>
      <c r="D815" s="4" t="s">
        <v>1904</v>
      </c>
      <c r="E815" s="6" t="s">
        <v>1961</v>
      </c>
      <c r="F815" s="46" t="s">
        <v>1962</v>
      </c>
      <c r="G815" s="8">
        <v>113207.54</v>
      </c>
      <c r="H815" s="8">
        <v>6792.46</v>
      </c>
      <c r="I815" s="6">
        <v>120000</v>
      </c>
      <c r="J815" s="8">
        <f t="shared" si="31"/>
        <v>0</v>
      </c>
      <c r="K815" s="6" t="s">
        <v>1977</v>
      </c>
      <c r="L815" s="6"/>
      <c r="M815" s="8">
        <v>120000</v>
      </c>
      <c r="N815" s="8">
        <f t="shared" si="30"/>
        <v>0</v>
      </c>
      <c r="O815" s="5"/>
    </row>
    <row r="816" spans="2:15" ht="24" x14ac:dyDescent="0.25">
      <c r="B816" s="6" t="s">
        <v>1964</v>
      </c>
      <c r="C816" s="4" t="s">
        <v>1963</v>
      </c>
      <c r="D816" s="4" t="s">
        <v>820</v>
      </c>
      <c r="E816" s="6" t="s">
        <v>1965</v>
      </c>
      <c r="F816" s="46" t="s">
        <v>1966</v>
      </c>
      <c r="G816" s="8">
        <v>141509.43</v>
      </c>
      <c r="H816" s="8">
        <v>8490.57</v>
      </c>
      <c r="I816" s="6"/>
      <c r="J816" s="8">
        <f t="shared" si="31"/>
        <v>150000</v>
      </c>
      <c r="K816" s="6"/>
      <c r="L816" s="6"/>
      <c r="M816" s="8"/>
      <c r="N816" s="8">
        <f t="shared" si="30"/>
        <v>0</v>
      </c>
      <c r="O816" s="5"/>
    </row>
    <row r="817" spans="2:15" ht="24" x14ac:dyDescent="0.25">
      <c r="B817" s="6" t="s">
        <v>1971</v>
      </c>
      <c r="C817" s="4" t="s">
        <v>1967</v>
      </c>
      <c r="D817" s="4" t="s">
        <v>1968</v>
      </c>
      <c r="E817" s="6" t="s">
        <v>1965</v>
      </c>
      <c r="F817" s="46" t="s">
        <v>1970</v>
      </c>
      <c r="G817" s="8">
        <v>188858.49</v>
      </c>
      <c r="H817" s="8">
        <v>11331.51</v>
      </c>
      <c r="I817" s="6">
        <v>200190</v>
      </c>
      <c r="J817" s="8">
        <f t="shared" si="31"/>
        <v>0</v>
      </c>
      <c r="K817" s="6" t="s">
        <v>1973</v>
      </c>
      <c r="L817" s="6"/>
      <c r="M817" s="8">
        <v>200190</v>
      </c>
      <c r="N817" s="8">
        <f t="shared" si="30"/>
        <v>0</v>
      </c>
      <c r="O817" s="5"/>
    </row>
    <row r="818" spans="2:15" ht="24" x14ac:dyDescent="0.25">
      <c r="B818" s="6" t="s">
        <v>1980</v>
      </c>
      <c r="C818" s="4" t="s">
        <v>1981</v>
      </c>
      <c r="D818" s="4" t="s">
        <v>1982</v>
      </c>
      <c r="E818" s="6" t="s">
        <v>1984</v>
      </c>
      <c r="F818" s="46" t="s">
        <v>1983</v>
      </c>
      <c r="G818" s="8">
        <v>164622.64000000001</v>
      </c>
      <c r="H818" s="8">
        <v>9877.36</v>
      </c>
      <c r="I818" s="6">
        <v>174500</v>
      </c>
      <c r="J818" s="8">
        <f t="shared" si="31"/>
        <v>0</v>
      </c>
      <c r="K818" s="6" t="s">
        <v>2019</v>
      </c>
      <c r="L818" s="6"/>
      <c r="M818" s="8">
        <v>139600</v>
      </c>
      <c r="N818" s="8">
        <f t="shared" si="30"/>
        <v>34900</v>
      </c>
      <c r="O818" s="5"/>
    </row>
    <row r="819" spans="2:15" ht="24" x14ac:dyDescent="0.25">
      <c r="B819" s="6" t="s">
        <v>1986</v>
      </c>
      <c r="C819" s="4" t="s">
        <v>1985</v>
      </c>
      <c r="D819" s="6" t="s">
        <v>1987</v>
      </c>
      <c r="E819" s="6" t="s">
        <v>1989</v>
      </c>
      <c r="F819" s="46" t="s">
        <v>1988</v>
      </c>
      <c r="G819" s="8">
        <v>195283.02</v>
      </c>
      <c r="H819" s="8">
        <v>11716.98</v>
      </c>
      <c r="I819" s="6">
        <v>207000</v>
      </c>
      <c r="J819" s="8">
        <f t="shared" si="31"/>
        <v>0</v>
      </c>
      <c r="K819" s="6" t="s">
        <v>1973</v>
      </c>
      <c r="L819" s="6"/>
      <c r="M819" s="8">
        <v>207000</v>
      </c>
      <c r="N819" s="8">
        <f t="shared" si="30"/>
        <v>0</v>
      </c>
      <c r="O819" s="5"/>
    </row>
    <row r="820" spans="2:15" ht="24" x14ac:dyDescent="0.25">
      <c r="B820" s="6" t="s">
        <v>1990</v>
      </c>
      <c r="C820" s="4" t="s">
        <v>1991</v>
      </c>
      <c r="D820" s="114" t="s">
        <v>1951</v>
      </c>
      <c r="E820" s="6" t="s">
        <v>1984</v>
      </c>
      <c r="F820" s="46" t="s">
        <v>1992</v>
      </c>
      <c r="G820" s="8">
        <v>347782.07</v>
      </c>
      <c r="H820" s="8">
        <v>20866.93</v>
      </c>
      <c r="I820" s="6"/>
      <c r="J820" s="8">
        <f t="shared" si="31"/>
        <v>368649</v>
      </c>
      <c r="K820" s="6"/>
      <c r="L820" s="6"/>
      <c r="M820" s="8"/>
      <c r="N820" s="8">
        <f t="shared" si="30"/>
        <v>0</v>
      </c>
      <c r="O820" s="5"/>
    </row>
    <row r="821" spans="2:15" ht="24" x14ac:dyDescent="0.25">
      <c r="B821" s="6" t="s">
        <v>1993</v>
      </c>
      <c r="C821" s="4" t="s">
        <v>1584</v>
      </c>
      <c r="D821" s="114" t="s">
        <v>90</v>
      </c>
      <c r="E821" s="6" t="s">
        <v>1994</v>
      </c>
      <c r="F821" s="46" t="s">
        <v>1995</v>
      </c>
      <c r="G821" s="8">
        <v>46698.11</v>
      </c>
      <c r="H821" s="8">
        <v>2801.89</v>
      </c>
      <c r="I821" s="6"/>
      <c r="J821" s="8">
        <f t="shared" si="31"/>
        <v>49500</v>
      </c>
      <c r="K821" s="6"/>
      <c r="L821" s="6"/>
      <c r="M821" s="8"/>
      <c r="N821" s="8">
        <f t="shared" si="30"/>
        <v>0</v>
      </c>
      <c r="O821" s="5"/>
    </row>
    <row r="822" spans="2:15" ht="24" x14ac:dyDescent="0.25">
      <c r="B822" s="6" t="s">
        <v>1997</v>
      </c>
      <c r="C822" s="4" t="s">
        <v>1996</v>
      </c>
      <c r="D822" s="4" t="s">
        <v>1794</v>
      </c>
      <c r="E822" s="6" t="s">
        <v>1994</v>
      </c>
      <c r="F822" s="46" t="s">
        <v>1999</v>
      </c>
      <c r="G822" s="8">
        <v>52547.17</v>
      </c>
      <c r="H822" s="8">
        <v>3152.83</v>
      </c>
      <c r="I822" s="6"/>
      <c r="J822" s="8">
        <f t="shared" si="31"/>
        <v>55700</v>
      </c>
      <c r="K822" s="6"/>
      <c r="L822" s="6"/>
      <c r="M822" s="8"/>
      <c r="N822" s="8">
        <f t="shared" si="30"/>
        <v>0</v>
      </c>
      <c r="O822" s="5"/>
    </row>
    <row r="823" spans="2:15" ht="24" x14ac:dyDescent="0.25">
      <c r="B823" s="6" t="s">
        <v>2000</v>
      </c>
      <c r="C823" s="4" t="s">
        <v>2001</v>
      </c>
      <c r="D823" s="4" t="s">
        <v>1794</v>
      </c>
      <c r="E823" s="6" t="s">
        <v>1994</v>
      </c>
      <c r="F823" s="46" t="s">
        <v>2002</v>
      </c>
      <c r="G823" s="8">
        <v>73584.91</v>
      </c>
      <c r="H823" s="8">
        <v>4415.09</v>
      </c>
      <c r="I823" s="6"/>
      <c r="J823" s="8">
        <f t="shared" si="31"/>
        <v>78000</v>
      </c>
      <c r="K823" s="6"/>
      <c r="L823" s="6"/>
      <c r="M823" s="8"/>
      <c r="N823" s="8">
        <f t="shared" si="30"/>
        <v>0</v>
      </c>
      <c r="O823" s="5"/>
    </row>
    <row r="824" spans="2:15" x14ac:dyDescent="0.25">
      <c r="B824" s="6" t="s">
        <v>2004</v>
      </c>
      <c r="C824" s="4" t="s">
        <v>2003</v>
      </c>
      <c r="D824" s="114" t="s">
        <v>133</v>
      </c>
      <c r="E824" s="6" t="s">
        <v>2011</v>
      </c>
      <c r="F824" s="46" t="s">
        <v>2012</v>
      </c>
      <c r="G824" s="8">
        <v>2283.02</v>
      </c>
      <c r="H824" s="8">
        <v>136.97999999999999</v>
      </c>
      <c r="I824" s="6"/>
      <c r="J824" s="8">
        <f t="shared" si="31"/>
        <v>2420</v>
      </c>
      <c r="K824" s="6"/>
      <c r="L824" s="6"/>
      <c r="M824" s="8"/>
      <c r="N824" s="8">
        <f t="shared" si="30"/>
        <v>0</v>
      </c>
      <c r="O824" s="5"/>
    </row>
    <row r="825" spans="2:15" x14ac:dyDescent="0.25">
      <c r="B825" s="6" t="s">
        <v>2008</v>
      </c>
      <c r="C825" s="4" t="s">
        <v>2005</v>
      </c>
      <c r="D825" s="114" t="s">
        <v>133</v>
      </c>
      <c r="E825" s="6" t="s">
        <v>2011</v>
      </c>
      <c r="F825" s="46" t="s">
        <v>2013</v>
      </c>
      <c r="G825" s="8">
        <v>28620</v>
      </c>
      <c r="H825" s="8">
        <v>1717.2</v>
      </c>
      <c r="I825" s="6"/>
      <c r="J825" s="8">
        <f t="shared" si="31"/>
        <v>30337.200000000001</v>
      </c>
      <c r="K825" s="6"/>
      <c r="L825" s="6"/>
      <c r="M825" s="8"/>
      <c r="N825" s="8">
        <f t="shared" si="30"/>
        <v>0</v>
      </c>
      <c r="O825" s="5"/>
    </row>
    <row r="826" spans="2:15" x14ac:dyDescent="0.25">
      <c r="B826" s="6" t="s">
        <v>2009</v>
      </c>
      <c r="C826" s="4" t="s">
        <v>2006</v>
      </c>
      <c r="D826" s="114" t="s">
        <v>133</v>
      </c>
      <c r="E826" s="6" t="s">
        <v>2011</v>
      </c>
      <c r="F826" s="46" t="s">
        <v>2014</v>
      </c>
      <c r="G826" s="8">
        <v>48150</v>
      </c>
      <c r="H826" s="8">
        <v>2889</v>
      </c>
      <c r="I826" s="6"/>
      <c r="J826" s="8">
        <f t="shared" si="31"/>
        <v>51039</v>
      </c>
      <c r="K826" s="6"/>
      <c r="L826" s="6"/>
      <c r="M826" s="8"/>
      <c r="N826" s="8">
        <f t="shared" si="30"/>
        <v>0</v>
      </c>
      <c r="O826" s="5"/>
    </row>
    <row r="827" spans="2:15" x14ac:dyDescent="0.25">
      <c r="B827" s="6" t="s">
        <v>2010</v>
      </c>
      <c r="C827" s="4" t="s">
        <v>2007</v>
      </c>
      <c r="D827" s="114" t="s">
        <v>133</v>
      </c>
      <c r="E827" s="6" t="s">
        <v>2011</v>
      </c>
      <c r="F827" s="46" t="s">
        <v>2015</v>
      </c>
      <c r="G827" s="8">
        <v>38250</v>
      </c>
      <c r="H827" s="8">
        <v>2295</v>
      </c>
      <c r="I827" s="6"/>
      <c r="J827" s="8">
        <f t="shared" si="31"/>
        <v>40545</v>
      </c>
      <c r="K827" s="6"/>
      <c r="L827" s="6"/>
      <c r="M827" s="8"/>
      <c r="N827" s="8">
        <f t="shared" si="30"/>
        <v>0</v>
      </c>
      <c r="O827" s="5"/>
    </row>
    <row r="828" spans="2:15" x14ac:dyDescent="0.25">
      <c r="B828" s="6" t="s">
        <v>2021</v>
      </c>
      <c r="C828" s="4" t="s">
        <v>2022</v>
      </c>
      <c r="D828" s="114" t="s">
        <v>2023</v>
      </c>
      <c r="E828" s="6" t="s">
        <v>2024</v>
      </c>
      <c r="F828" s="46" t="s">
        <v>2025</v>
      </c>
      <c r="G828" s="8">
        <v>46981.13</v>
      </c>
      <c r="H828" s="8">
        <v>2818.87</v>
      </c>
      <c r="I828" s="6"/>
      <c r="J828" s="8">
        <f t="shared" si="31"/>
        <v>49800</v>
      </c>
      <c r="K828" s="6"/>
      <c r="L828" s="6"/>
      <c r="M828" s="8"/>
      <c r="N828" s="8">
        <f t="shared" si="30"/>
        <v>0</v>
      </c>
      <c r="O828" s="5"/>
    </row>
    <row r="829" spans="2:15" ht="24" x14ac:dyDescent="0.25">
      <c r="B829" s="6" t="s">
        <v>1779</v>
      </c>
      <c r="C829" s="4" t="s">
        <v>2026</v>
      </c>
      <c r="D829" s="115" t="s">
        <v>1794</v>
      </c>
      <c r="E829" s="6" t="s">
        <v>2028</v>
      </c>
      <c r="F829" s="46" t="s">
        <v>2029</v>
      </c>
      <c r="G829" s="8">
        <v>18867.919999999998</v>
      </c>
      <c r="H829" s="8">
        <v>1132.08</v>
      </c>
      <c r="I829" s="6"/>
      <c r="J829" s="8">
        <f t="shared" si="31"/>
        <v>20000</v>
      </c>
      <c r="K829" s="6"/>
      <c r="L829" s="6"/>
      <c r="M829" s="8"/>
      <c r="N829" s="8">
        <f t="shared" si="30"/>
        <v>0</v>
      </c>
      <c r="O829" s="5"/>
    </row>
    <row r="830" spans="2:15" x14ac:dyDescent="0.25">
      <c r="B830" s="6" t="s">
        <v>2032</v>
      </c>
      <c r="C830" s="4" t="s">
        <v>2030</v>
      </c>
      <c r="D830" s="114" t="s">
        <v>133</v>
      </c>
      <c r="E830" s="6" t="s">
        <v>2033</v>
      </c>
      <c r="F830" s="46" t="s">
        <v>2035</v>
      </c>
      <c r="G830" s="8">
        <v>68130</v>
      </c>
      <c r="H830" s="8">
        <v>4087.8</v>
      </c>
      <c r="I830" s="6"/>
      <c r="J830" s="8">
        <f t="shared" si="31"/>
        <v>72217.8</v>
      </c>
      <c r="K830" s="6"/>
      <c r="L830" s="6"/>
      <c r="M830" s="8"/>
      <c r="N830" s="8">
        <f t="shared" si="30"/>
        <v>0</v>
      </c>
      <c r="O830" s="5"/>
    </row>
    <row r="831" spans="2:15" x14ac:dyDescent="0.25">
      <c r="B831" s="6" t="s">
        <v>2034</v>
      </c>
      <c r="C831" s="4" t="s">
        <v>2031</v>
      </c>
      <c r="D831" s="114" t="s">
        <v>133</v>
      </c>
      <c r="E831" s="6" t="s">
        <v>2033</v>
      </c>
      <c r="F831" s="46" t="s">
        <v>2036</v>
      </c>
      <c r="G831" s="8">
        <v>43290</v>
      </c>
      <c r="H831" s="8">
        <v>2597.4</v>
      </c>
      <c r="I831" s="6"/>
      <c r="J831" s="8">
        <f t="shared" si="31"/>
        <v>45887.4</v>
      </c>
      <c r="K831" s="6"/>
      <c r="L831" s="6"/>
      <c r="M831" s="8"/>
      <c r="N831" s="8">
        <f t="shared" si="30"/>
        <v>0</v>
      </c>
      <c r="O831" s="5"/>
    </row>
    <row r="832" spans="2:15" x14ac:dyDescent="0.25">
      <c r="B832" s="6" t="s">
        <v>2040</v>
      </c>
      <c r="C832" s="4" t="s">
        <v>1812</v>
      </c>
      <c r="D832" s="6" t="s">
        <v>2037</v>
      </c>
      <c r="E832" s="6" t="s">
        <v>2038</v>
      </c>
      <c r="F832" s="46" t="s">
        <v>2039</v>
      </c>
      <c r="G832" s="8">
        <v>26415.09</v>
      </c>
      <c r="H832" s="8">
        <v>1584.91</v>
      </c>
      <c r="I832" s="6"/>
      <c r="J832" s="8">
        <f t="shared" si="31"/>
        <v>28000</v>
      </c>
      <c r="K832" s="6"/>
      <c r="L832" s="6"/>
      <c r="M832" s="8"/>
      <c r="N832" s="8">
        <f t="shared" si="30"/>
        <v>0</v>
      </c>
      <c r="O832" s="5"/>
    </row>
    <row r="833" spans="2:15" x14ac:dyDescent="0.25">
      <c r="B833" s="6" t="s">
        <v>2046</v>
      </c>
      <c r="C833" s="122" t="s">
        <v>2047</v>
      </c>
      <c r="D833" s="118" t="s">
        <v>2042</v>
      </c>
      <c r="E833" s="116"/>
      <c r="F833" s="119"/>
      <c r="G833" s="120"/>
      <c r="H833" s="120"/>
      <c r="I833" s="116">
        <v>29100</v>
      </c>
      <c r="J833" s="120"/>
      <c r="K833" s="116"/>
      <c r="L833" s="116"/>
      <c r="M833" s="120"/>
      <c r="N833" s="8">
        <f t="shared" si="30"/>
        <v>29100</v>
      </c>
      <c r="O833" s="121" t="s">
        <v>2043</v>
      </c>
    </row>
  </sheetData>
  <autoFilter ref="A2:N833"/>
  <phoneticPr fontId="19" type="noConversion"/>
  <pageMargins left="0.7" right="0.7" top="0.75" bottom="0.75" header="0.3" footer="0.3"/>
  <pageSetup paperSize="9" orientation="portrait" verticalDpi="0" r:id="rId1"/>
  <drawing r:id="rId2"/>
  <legacyDrawing r:id="rId3"/>
  <oleObjects>
    <mc:AlternateContent xmlns:mc="http://schemas.openxmlformats.org/markup-compatibility/2006">
      <mc:Choice Requires="x14">
        <oleObject link="[1]!'!Sheet1!R2C1:R2C7'" oleUpdate="OLEUPDATE_ALWAYS" shapeId="6153">
          <objectPr defaultSize="0" dde="1">
            <anchor moveWithCells="1">
              <from>
                <xdr:col>1</xdr:col>
                <xdr:colOff>0</xdr:colOff>
                <xdr:row>394</xdr:row>
                <xdr:rowOff>0</xdr:rowOff>
              </from>
              <to>
                <xdr:col>1</xdr:col>
                <xdr:colOff>609600</xdr:colOff>
                <xdr:row>397</xdr:row>
                <xdr:rowOff>0</xdr:rowOff>
              </to>
            </anchor>
          </objectPr>
        </oleObject>
      </mc:Choice>
      <mc:Fallback>
        <oleObject link="[1]!'!Sheet1!R2C1:R2C7'" oleUpdate="OLEUPDATE_ALWAYS" shapeId="6153"/>
      </mc:Fallback>
    </mc:AlternateContent>
    <mc:AlternateContent xmlns:mc="http://schemas.openxmlformats.org/markup-compatibility/2006">
      <mc:Choice Requires="x14">
        <oleObject link="[1]!'!Sheet1!R2C1:R2C7'" oleUpdate="OLEUPDATE_ALWAYS" shapeId="6154">
          <objectPr defaultSize="0" dde="1">
            <anchor moveWithCells="1">
              <from>
                <xdr:col>1</xdr:col>
                <xdr:colOff>0</xdr:colOff>
                <xdr:row>394</xdr:row>
                <xdr:rowOff>0</xdr:rowOff>
              </from>
              <to>
                <xdr:col>1</xdr:col>
                <xdr:colOff>609600</xdr:colOff>
                <xdr:row>397</xdr:row>
                <xdr:rowOff>0</xdr:rowOff>
              </to>
            </anchor>
          </objectPr>
        </oleObject>
      </mc:Choice>
      <mc:Fallback>
        <oleObject link="[1]!'!Sheet1!R2C1:R2C7'" oleUpdate="OLEUPDATE_ALWAYS" shapeId="6154"/>
      </mc:Fallback>
    </mc:AlternateContent>
    <mc:AlternateContent xmlns:mc="http://schemas.openxmlformats.org/markup-compatibility/2006">
      <mc:Choice Requires="x14">
        <oleObject link="[1]!'!Sheet1!R2C1:R2C7'" oleUpdate="OLEUPDATE_ALWAYS" shapeId="6155">
          <objectPr defaultSize="0" dde="1">
            <anchor moveWithCells="1">
              <from>
                <xdr:col>1</xdr:col>
                <xdr:colOff>0</xdr:colOff>
                <xdr:row>394</xdr:row>
                <xdr:rowOff>0</xdr:rowOff>
              </from>
              <to>
                <xdr:col>1</xdr:col>
                <xdr:colOff>609600</xdr:colOff>
                <xdr:row>397</xdr:row>
                <xdr:rowOff>0</xdr:rowOff>
              </to>
            </anchor>
          </objectPr>
        </oleObject>
      </mc:Choice>
      <mc:Fallback>
        <oleObject link="[1]!'!Sheet1!R2C1:R2C7'" oleUpdate="OLEUPDATE_ALWAYS" shapeId="6155"/>
      </mc:Fallback>
    </mc:AlternateContent>
    <mc:AlternateContent xmlns:mc="http://schemas.openxmlformats.org/markup-compatibility/2006">
      <mc:Choice Requires="x14">
        <oleObject link="[1]!'!Sheet1!R2C1:R2C7'" oleUpdate="OLEUPDATE_ALWAYS" shapeId="6156">
          <objectPr defaultSize="0" dde="1">
            <anchor moveWithCells="1">
              <from>
                <xdr:col>1</xdr:col>
                <xdr:colOff>0</xdr:colOff>
                <xdr:row>394</xdr:row>
                <xdr:rowOff>0</xdr:rowOff>
              </from>
              <to>
                <xdr:col>1</xdr:col>
                <xdr:colOff>609600</xdr:colOff>
                <xdr:row>397</xdr:row>
                <xdr:rowOff>0</xdr:rowOff>
              </to>
            </anchor>
          </objectPr>
        </oleObject>
      </mc:Choice>
      <mc:Fallback>
        <oleObject link="[1]!'!Sheet1!R2C1:R2C7'" oleUpdate="OLEUPDATE_ALWAYS" shapeId="6156"/>
      </mc:Fallback>
    </mc:AlternateContent>
    <mc:AlternateContent xmlns:mc="http://schemas.openxmlformats.org/markup-compatibility/2006">
      <mc:Choice Requires="x14">
        <oleObject link="[1]!'!Sheet1!R2C1:R2C7'" oleUpdate="OLEUPDATE_ALWAYS" shapeId="6157">
          <objectPr defaultSize="0" dde="1">
            <anchor moveWithCells="1">
              <from>
                <xdr:col>1</xdr:col>
                <xdr:colOff>0</xdr:colOff>
                <xdr:row>613</xdr:row>
                <xdr:rowOff>0</xdr:rowOff>
              </from>
              <to>
                <xdr:col>1</xdr:col>
                <xdr:colOff>609600</xdr:colOff>
                <xdr:row>613</xdr:row>
                <xdr:rowOff>411480</xdr:rowOff>
              </to>
            </anchor>
          </objectPr>
        </oleObject>
      </mc:Choice>
      <mc:Fallback>
        <oleObject link="[1]!'!Sheet1!R2C1:R2C7'" oleUpdate="OLEUPDATE_ALWAYS" shapeId="6157"/>
      </mc:Fallback>
    </mc:AlternateContent>
    <mc:AlternateContent xmlns:mc="http://schemas.openxmlformats.org/markup-compatibility/2006">
      <mc:Choice Requires="x14">
        <oleObject link="[1]!'!Sheet1!R2C1:R2C7'" oleUpdate="OLEUPDATE_ALWAYS" shapeId="6158">
          <objectPr defaultSize="0" dde="1">
            <anchor moveWithCells="1">
              <from>
                <xdr:col>1</xdr:col>
                <xdr:colOff>0</xdr:colOff>
                <xdr:row>613</xdr:row>
                <xdr:rowOff>0</xdr:rowOff>
              </from>
              <to>
                <xdr:col>1</xdr:col>
                <xdr:colOff>609600</xdr:colOff>
                <xdr:row>613</xdr:row>
                <xdr:rowOff>411480</xdr:rowOff>
              </to>
            </anchor>
          </objectPr>
        </oleObject>
      </mc:Choice>
      <mc:Fallback>
        <oleObject link="[1]!'!Sheet1!R2C1:R2C7'" oleUpdate="OLEUPDATE_ALWAYS" shapeId="6158"/>
      </mc:Fallback>
    </mc:AlternateContent>
    <mc:AlternateContent xmlns:mc="http://schemas.openxmlformats.org/markup-compatibility/2006">
      <mc:Choice Requires="x14">
        <oleObject link="[1]!'!Sheet1!R2C1:R2C7'" oleUpdate="OLEUPDATE_ALWAYS" shapeId="6159">
          <objectPr defaultSize="0" dde="1">
            <anchor moveWithCells="1">
              <from>
                <xdr:col>1</xdr:col>
                <xdr:colOff>0</xdr:colOff>
                <xdr:row>613</xdr:row>
                <xdr:rowOff>0</xdr:rowOff>
              </from>
              <to>
                <xdr:col>1</xdr:col>
                <xdr:colOff>609600</xdr:colOff>
                <xdr:row>613</xdr:row>
                <xdr:rowOff>411480</xdr:rowOff>
              </to>
            </anchor>
          </objectPr>
        </oleObject>
      </mc:Choice>
      <mc:Fallback>
        <oleObject link="[1]!'!Sheet1!R2C1:R2C7'" oleUpdate="OLEUPDATE_ALWAYS" shapeId="6159"/>
      </mc:Fallback>
    </mc:AlternateContent>
    <mc:AlternateContent xmlns:mc="http://schemas.openxmlformats.org/markup-compatibility/2006">
      <mc:Choice Requires="x14">
        <oleObject link="[1]!'!Sheet1!R2C1:R2C7'" oleUpdate="OLEUPDATE_ALWAYS" shapeId="6160">
          <objectPr defaultSize="0" dde="1">
            <anchor moveWithCells="1">
              <from>
                <xdr:col>1</xdr:col>
                <xdr:colOff>0</xdr:colOff>
                <xdr:row>614</xdr:row>
                <xdr:rowOff>0</xdr:rowOff>
              </from>
              <to>
                <xdr:col>1</xdr:col>
                <xdr:colOff>609600</xdr:colOff>
                <xdr:row>616</xdr:row>
                <xdr:rowOff>137160</xdr:rowOff>
              </to>
            </anchor>
          </objectPr>
        </oleObject>
      </mc:Choice>
      <mc:Fallback>
        <oleObject link="[1]!'!Sheet1!R2C1:R2C7'" oleUpdate="OLEUPDATE_ALWAYS" shapeId="6160"/>
      </mc:Fallback>
    </mc:AlternateContent>
    <mc:AlternateContent xmlns:mc="http://schemas.openxmlformats.org/markup-compatibility/2006">
      <mc:Choice Requires="x14">
        <oleObject link="[1]!'!Sheet1!R2C1:R2C7'" oleUpdate="OLEUPDATE_ALWAYS" shapeId="6161">
          <objectPr defaultSize="0" dde="1">
            <anchor moveWithCells="1">
              <from>
                <xdr:col>1</xdr:col>
                <xdr:colOff>0</xdr:colOff>
                <xdr:row>614</xdr:row>
                <xdr:rowOff>0</xdr:rowOff>
              </from>
              <to>
                <xdr:col>1</xdr:col>
                <xdr:colOff>609600</xdr:colOff>
                <xdr:row>616</xdr:row>
                <xdr:rowOff>137160</xdr:rowOff>
              </to>
            </anchor>
          </objectPr>
        </oleObject>
      </mc:Choice>
      <mc:Fallback>
        <oleObject link="[1]!'!Sheet1!R2C1:R2C7'" oleUpdate="OLEUPDATE_ALWAYS" shapeId="6161"/>
      </mc:Fallback>
    </mc:AlternateContent>
    <mc:AlternateContent xmlns:mc="http://schemas.openxmlformats.org/markup-compatibility/2006">
      <mc:Choice Requires="x14">
        <oleObject link="[1]!'!Sheet1!R2C1:R2C7'" oleUpdate="OLEUPDATE_ALWAYS" shapeId="6162">
          <objectPr defaultSize="0" dde="1">
            <anchor moveWithCells="1">
              <from>
                <xdr:col>1</xdr:col>
                <xdr:colOff>0</xdr:colOff>
                <xdr:row>614</xdr:row>
                <xdr:rowOff>0</xdr:rowOff>
              </from>
              <to>
                <xdr:col>1</xdr:col>
                <xdr:colOff>609600</xdr:colOff>
                <xdr:row>616</xdr:row>
                <xdr:rowOff>137160</xdr:rowOff>
              </to>
            </anchor>
          </objectPr>
        </oleObject>
      </mc:Choice>
      <mc:Fallback>
        <oleObject link="[1]!'!Sheet1!R2C1:R2C7'" oleUpdate="OLEUPDATE_ALWAYS" shapeId="6162"/>
      </mc:Fallback>
    </mc:AlternateContent>
    <mc:AlternateContent xmlns:mc="http://schemas.openxmlformats.org/markup-compatibility/2006">
      <mc:Choice Requires="x14">
        <oleObject link="[1]!'!Sheet1!R2C1:R2C7'" oleUpdate="OLEUPDATE_ALWAYS" shapeId="6163">
          <objectPr defaultSize="0" dde="1">
            <anchor moveWithCells="1">
              <from>
                <xdr:col>1</xdr:col>
                <xdr:colOff>0</xdr:colOff>
                <xdr:row>772</xdr:row>
                <xdr:rowOff>0</xdr:rowOff>
              </from>
              <to>
                <xdr:col>1</xdr:col>
                <xdr:colOff>609600</xdr:colOff>
                <xdr:row>774</xdr:row>
                <xdr:rowOff>30480</xdr:rowOff>
              </to>
            </anchor>
          </objectPr>
        </oleObject>
      </mc:Choice>
      <mc:Fallback>
        <oleObject link="[1]!'!Sheet1!R2C1:R2C7'" oleUpdate="OLEUPDATE_ALWAYS" shapeId="6163"/>
      </mc:Fallback>
    </mc:AlternateContent>
    <mc:AlternateContent xmlns:mc="http://schemas.openxmlformats.org/markup-compatibility/2006">
      <mc:Choice Requires="x14">
        <oleObject link="[1]!'!Sheet1!R2C1:R2C7'" oleUpdate="OLEUPDATE_ALWAYS" shapeId="6164">
          <objectPr defaultSize="0" dde="1">
            <anchor moveWithCells="1">
              <from>
                <xdr:col>1</xdr:col>
                <xdr:colOff>0</xdr:colOff>
                <xdr:row>772</xdr:row>
                <xdr:rowOff>0</xdr:rowOff>
              </from>
              <to>
                <xdr:col>1</xdr:col>
                <xdr:colOff>609600</xdr:colOff>
                <xdr:row>774</xdr:row>
                <xdr:rowOff>30480</xdr:rowOff>
              </to>
            </anchor>
          </objectPr>
        </oleObject>
      </mc:Choice>
      <mc:Fallback>
        <oleObject link="[1]!'!Sheet1!R2C1:R2C7'" oleUpdate="OLEUPDATE_ALWAYS" shapeId="6164"/>
      </mc:Fallback>
    </mc:AlternateContent>
    <mc:AlternateContent xmlns:mc="http://schemas.openxmlformats.org/markup-compatibility/2006">
      <mc:Choice Requires="x14">
        <oleObject link="[1]!'!Sheet1!R2C1:R2C7'" oleUpdate="OLEUPDATE_ALWAYS" shapeId="6165">
          <objectPr defaultSize="0" dde="1">
            <anchor moveWithCells="1">
              <from>
                <xdr:col>1</xdr:col>
                <xdr:colOff>0</xdr:colOff>
                <xdr:row>772</xdr:row>
                <xdr:rowOff>0</xdr:rowOff>
              </from>
              <to>
                <xdr:col>1</xdr:col>
                <xdr:colOff>609600</xdr:colOff>
                <xdr:row>774</xdr:row>
                <xdr:rowOff>30480</xdr:rowOff>
              </to>
            </anchor>
          </objectPr>
        </oleObject>
      </mc:Choice>
      <mc:Fallback>
        <oleObject link="[1]!'!Sheet1!R2C1:R2C7'" oleUpdate="OLEUPDATE_ALWAYS" shapeId="6165"/>
      </mc:Fallback>
    </mc:AlternateContent>
    <mc:AlternateContent xmlns:mc="http://schemas.openxmlformats.org/markup-compatibility/2006">
      <mc:Choice Requires="x14">
        <oleObject link="[1]!'!Sheet1!R2C1:R2C7'" oleUpdate="OLEUPDATE_ALWAYS" shapeId="6166">
          <objectPr defaultSize="0" dde="1">
            <anchor moveWithCells="1">
              <from>
                <xdr:col>1</xdr:col>
                <xdr:colOff>0</xdr:colOff>
                <xdr:row>772</xdr:row>
                <xdr:rowOff>0</xdr:rowOff>
              </from>
              <to>
                <xdr:col>1</xdr:col>
                <xdr:colOff>609600</xdr:colOff>
                <xdr:row>774</xdr:row>
                <xdr:rowOff>30480</xdr:rowOff>
              </to>
            </anchor>
          </objectPr>
        </oleObject>
      </mc:Choice>
      <mc:Fallback>
        <oleObject link="[1]!'!Sheet1!R2C1:R2C7'" oleUpdate="OLEUPDATE_ALWAYS" shapeId="6166"/>
      </mc:Fallback>
    </mc:AlternateContent>
    <mc:AlternateContent xmlns:mc="http://schemas.openxmlformats.org/markup-compatibility/2006">
      <mc:Choice Requires="x14">
        <oleObject link="[1]!'!Sheet1!R2C1:R2C7'" oleUpdate="OLEUPDATE_ALWAYS" shapeId="6167">
          <objectPr defaultSize="0" autoPict="0" dde="1">
            <anchor moveWithCells="1">
              <from>
                <xdr:col>1</xdr:col>
                <xdr:colOff>91440</xdr:colOff>
                <xdr:row>771</xdr:row>
                <xdr:rowOff>236220</xdr:rowOff>
              </from>
              <to>
                <xdr:col>1</xdr:col>
                <xdr:colOff>701040</xdr:colOff>
                <xdr:row>774</xdr:row>
                <xdr:rowOff>22860</xdr:rowOff>
              </to>
            </anchor>
          </objectPr>
        </oleObject>
      </mc:Choice>
      <mc:Fallback>
        <oleObject link="[1]!'!Sheet1!R2C1:R2C7'" oleUpdate="OLEUPDATE_ALWAYS" shapeId="6167"/>
      </mc:Fallback>
    </mc:AlternateContent>
    <mc:AlternateContent xmlns:mc="http://schemas.openxmlformats.org/markup-compatibility/2006">
      <mc:Choice Requires="x14">
        <oleObject link="[1]!'!Sheet1!R2C1:R2C7'" oleUpdate="OLEUPDATE_ALWAYS" shapeId="6168">
          <objectPr defaultSize="0" autoPict="0" dde="1">
            <anchor moveWithCells="1">
              <from>
                <xdr:col>2</xdr:col>
                <xdr:colOff>1600200</xdr:colOff>
                <xdr:row>774</xdr:row>
                <xdr:rowOff>160020</xdr:rowOff>
              </from>
              <to>
                <xdr:col>2</xdr:col>
                <xdr:colOff>2209800</xdr:colOff>
                <xdr:row>776</xdr:row>
                <xdr:rowOff>83820</xdr:rowOff>
              </to>
            </anchor>
          </objectPr>
        </oleObject>
      </mc:Choice>
      <mc:Fallback>
        <oleObject link="[1]!'!Sheet1!R2C1:R2C7'" oleUpdate="OLEUPDATE_ALWAYS" shapeId="6168"/>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17"/>
  <sheetViews>
    <sheetView topLeftCell="D1" workbookViewId="0">
      <pane ySplit="2" topLeftCell="A297" activePane="bottomLeft" state="frozen"/>
      <selection pane="bottomLeft" activeCell="A3" sqref="A3:N304"/>
    </sheetView>
  </sheetViews>
  <sheetFormatPr defaultRowHeight="24" customHeight="1" x14ac:dyDescent="0.25"/>
  <cols>
    <col min="1" max="1" width="3.88671875" customWidth="1"/>
    <col min="2" max="2" width="15.109375" customWidth="1"/>
    <col min="3" max="3" width="41.6640625" customWidth="1"/>
    <col min="4" max="4" width="30.33203125" customWidth="1"/>
    <col min="5" max="5" width="14.109375" customWidth="1"/>
    <col min="6" max="6" width="16.21875" customWidth="1"/>
    <col min="7" max="7" width="10.88671875" customWidth="1"/>
    <col min="8" max="8" width="9.6640625" customWidth="1"/>
    <col min="9" max="9" width="10.109375" customWidth="1"/>
    <col min="10" max="10" width="11" customWidth="1"/>
    <col min="11" max="11" width="11.21875" customWidth="1"/>
    <col min="12" max="12" width="10.21875" bestFit="1" customWidth="1"/>
    <col min="13" max="13" width="10.21875" customWidth="1"/>
    <col min="14" max="14" width="23" customWidth="1"/>
  </cols>
  <sheetData>
    <row r="1" spans="1:16" ht="24" customHeight="1" x14ac:dyDescent="0.25">
      <c r="A1" t="s">
        <v>904</v>
      </c>
    </row>
    <row r="2" spans="1:16" ht="24" customHeight="1" x14ac:dyDescent="0.25">
      <c r="A2" s="7"/>
      <c r="B2" s="6"/>
      <c r="C2" s="6" t="s">
        <v>0</v>
      </c>
      <c r="D2" s="6" t="s">
        <v>1</v>
      </c>
      <c r="E2" s="6" t="s">
        <v>2</v>
      </c>
      <c r="F2" s="6" t="s">
        <v>3</v>
      </c>
      <c r="G2" s="6" t="s">
        <v>4</v>
      </c>
      <c r="H2" s="6" t="s">
        <v>5</v>
      </c>
      <c r="I2" s="6" t="s">
        <v>6</v>
      </c>
      <c r="J2" s="6" t="s">
        <v>7</v>
      </c>
      <c r="K2" s="6" t="s">
        <v>8</v>
      </c>
      <c r="L2" s="6" t="s">
        <v>9</v>
      </c>
      <c r="M2" s="6" t="s">
        <v>923</v>
      </c>
      <c r="N2" s="6" t="s">
        <v>10</v>
      </c>
      <c r="O2" s="5"/>
      <c r="P2" s="5"/>
    </row>
    <row r="3" spans="1:16" ht="24" customHeight="1" x14ac:dyDescent="0.25">
      <c r="A3" s="7">
        <v>1</v>
      </c>
      <c r="B3" s="68" t="s">
        <v>1804</v>
      </c>
      <c r="C3" s="81" t="s">
        <v>735</v>
      </c>
      <c r="D3" s="81" t="s">
        <v>1319</v>
      </c>
      <c r="E3" s="68" t="s">
        <v>736</v>
      </c>
      <c r="F3" s="81" t="s">
        <v>737</v>
      </c>
      <c r="G3" s="59">
        <v>11226.42</v>
      </c>
      <c r="H3" s="59">
        <v>673.58</v>
      </c>
      <c r="I3" s="68">
        <v>11900</v>
      </c>
      <c r="J3" s="8">
        <f t="shared" ref="J3:J30" si="0">SUM(G3+H3-I3)</f>
        <v>0</v>
      </c>
      <c r="K3" s="6" t="s">
        <v>1870</v>
      </c>
      <c r="L3" s="8">
        <v>11900</v>
      </c>
      <c r="M3" s="8">
        <f t="shared" ref="M3:M33" si="1">SUM(I3-L3)</f>
        <v>0</v>
      </c>
      <c r="N3" s="6" t="s">
        <v>1805</v>
      </c>
      <c r="O3" s="5"/>
      <c r="P3" s="5"/>
    </row>
    <row r="4" spans="1:16" ht="24" customHeight="1" x14ac:dyDescent="0.25">
      <c r="A4" s="7">
        <v>2</v>
      </c>
      <c r="B4" s="68" t="s">
        <v>738</v>
      </c>
      <c r="C4" s="81" t="s">
        <v>739</v>
      </c>
      <c r="D4" s="81" t="s">
        <v>90</v>
      </c>
      <c r="E4" s="68" t="s">
        <v>736</v>
      </c>
      <c r="F4" s="81" t="s">
        <v>737</v>
      </c>
      <c r="G4" s="59">
        <v>11226.42</v>
      </c>
      <c r="H4" s="59">
        <v>673.58</v>
      </c>
      <c r="I4" s="68">
        <v>11900</v>
      </c>
      <c r="J4" s="8">
        <f t="shared" si="0"/>
        <v>0</v>
      </c>
      <c r="K4" s="6" t="s">
        <v>1870</v>
      </c>
      <c r="L4" s="8">
        <v>11900</v>
      </c>
      <c r="M4" s="8">
        <f t="shared" si="1"/>
        <v>0</v>
      </c>
      <c r="N4" s="6" t="s">
        <v>1805</v>
      </c>
      <c r="O4" s="5"/>
      <c r="P4" s="5"/>
    </row>
    <row r="5" spans="1:16" ht="24" customHeight="1" x14ac:dyDescent="0.25">
      <c r="A5" s="7">
        <v>3</v>
      </c>
      <c r="B5" s="68" t="s">
        <v>740</v>
      </c>
      <c r="C5" s="81" t="s">
        <v>741</v>
      </c>
      <c r="D5" s="81" t="s">
        <v>90</v>
      </c>
      <c r="E5" s="68" t="s">
        <v>736</v>
      </c>
      <c r="F5" s="81" t="s">
        <v>737</v>
      </c>
      <c r="G5" s="59">
        <v>11226.42</v>
      </c>
      <c r="H5" s="59">
        <v>673.58</v>
      </c>
      <c r="I5" s="68">
        <v>11900</v>
      </c>
      <c r="J5" s="8">
        <f t="shared" si="0"/>
        <v>0</v>
      </c>
      <c r="K5" s="6" t="s">
        <v>1870</v>
      </c>
      <c r="L5" s="8">
        <v>11900</v>
      </c>
      <c r="M5" s="8">
        <f t="shared" si="1"/>
        <v>0</v>
      </c>
      <c r="N5" s="6" t="s">
        <v>1805</v>
      </c>
      <c r="O5" s="5"/>
      <c r="P5" s="5"/>
    </row>
    <row r="6" spans="1:16" ht="24" customHeight="1" x14ac:dyDescent="0.25">
      <c r="A6" s="7">
        <v>4</v>
      </c>
      <c r="B6" s="68" t="s">
        <v>742</v>
      </c>
      <c r="C6" s="81" t="s">
        <v>743</v>
      </c>
      <c r="D6" s="81" t="s">
        <v>90</v>
      </c>
      <c r="E6" s="68" t="s">
        <v>736</v>
      </c>
      <c r="F6" s="81" t="s">
        <v>737</v>
      </c>
      <c r="G6" s="59">
        <v>11226.42</v>
      </c>
      <c r="H6" s="59">
        <v>673.58</v>
      </c>
      <c r="I6" s="68">
        <v>11900</v>
      </c>
      <c r="J6" s="8">
        <f t="shared" si="0"/>
        <v>0</v>
      </c>
      <c r="K6" s="6" t="s">
        <v>1870</v>
      </c>
      <c r="L6" s="8">
        <v>11900</v>
      </c>
      <c r="M6" s="8">
        <f t="shared" si="1"/>
        <v>0</v>
      </c>
      <c r="N6" s="6" t="s">
        <v>1805</v>
      </c>
      <c r="O6" s="5"/>
      <c r="P6" s="5"/>
    </row>
    <row r="7" spans="1:16" ht="24" customHeight="1" x14ac:dyDescent="0.25">
      <c r="A7" s="7">
        <v>5</v>
      </c>
      <c r="B7" s="68" t="s">
        <v>744</v>
      </c>
      <c r="C7" s="81" t="s">
        <v>745</v>
      </c>
      <c r="D7" s="81" t="s">
        <v>90</v>
      </c>
      <c r="E7" s="68" t="s">
        <v>736</v>
      </c>
      <c r="F7" s="81" t="s">
        <v>737</v>
      </c>
      <c r="G7" s="59">
        <v>11226.42</v>
      </c>
      <c r="H7" s="59">
        <v>673.58</v>
      </c>
      <c r="I7" s="68">
        <v>11900</v>
      </c>
      <c r="J7" s="8">
        <f t="shared" si="0"/>
        <v>0</v>
      </c>
      <c r="K7" s="6" t="s">
        <v>1870</v>
      </c>
      <c r="L7" s="8">
        <v>11900</v>
      </c>
      <c r="M7" s="8">
        <f t="shared" si="1"/>
        <v>0</v>
      </c>
      <c r="N7" s="6" t="s">
        <v>1805</v>
      </c>
      <c r="O7" s="5"/>
      <c r="P7" s="5"/>
    </row>
    <row r="8" spans="1:16" ht="24" customHeight="1" x14ac:dyDescent="0.25">
      <c r="A8" s="7">
        <v>6</v>
      </c>
      <c r="B8" s="68" t="s">
        <v>746</v>
      </c>
      <c r="C8" s="81" t="s">
        <v>747</v>
      </c>
      <c r="D8" s="81" t="s">
        <v>90</v>
      </c>
      <c r="E8" s="68" t="s">
        <v>736</v>
      </c>
      <c r="F8" s="81" t="s">
        <v>737</v>
      </c>
      <c r="G8" s="59">
        <v>11226.41</v>
      </c>
      <c r="H8" s="59">
        <v>673.59</v>
      </c>
      <c r="I8" s="68">
        <v>11900</v>
      </c>
      <c r="J8" s="8">
        <f t="shared" si="0"/>
        <v>0</v>
      </c>
      <c r="K8" s="6" t="s">
        <v>1870</v>
      </c>
      <c r="L8" s="8">
        <v>11900</v>
      </c>
      <c r="M8" s="8">
        <f t="shared" si="1"/>
        <v>0</v>
      </c>
      <c r="N8" s="6" t="s">
        <v>1805</v>
      </c>
      <c r="O8" s="5"/>
      <c r="P8" s="5"/>
    </row>
    <row r="9" spans="1:16" ht="24" customHeight="1" x14ac:dyDescent="0.25">
      <c r="A9" s="7">
        <v>7</v>
      </c>
      <c r="B9" s="68" t="s">
        <v>748</v>
      </c>
      <c r="C9" s="81" t="s">
        <v>749</v>
      </c>
      <c r="D9" s="81" t="s">
        <v>90</v>
      </c>
      <c r="E9" s="68" t="s">
        <v>736</v>
      </c>
      <c r="F9" s="81" t="s">
        <v>737</v>
      </c>
      <c r="G9" s="59">
        <v>11226.41</v>
      </c>
      <c r="H9" s="59">
        <v>673.59</v>
      </c>
      <c r="I9" s="68">
        <v>11900</v>
      </c>
      <c r="J9" s="8">
        <f t="shared" si="0"/>
        <v>0</v>
      </c>
      <c r="K9" s="6" t="s">
        <v>1870</v>
      </c>
      <c r="L9" s="8">
        <v>11900</v>
      </c>
      <c r="M9" s="8">
        <f t="shared" si="1"/>
        <v>0</v>
      </c>
      <c r="N9" s="6" t="s">
        <v>1805</v>
      </c>
      <c r="O9" s="5"/>
      <c r="P9" s="5"/>
    </row>
    <row r="10" spans="1:16" ht="24" customHeight="1" x14ac:dyDescent="0.25">
      <c r="A10" s="7">
        <v>8</v>
      </c>
      <c r="B10" s="68" t="s">
        <v>750</v>
      </c>
      <c r="C10" s="81" t="s">
        <v>751</v>
      </c>
      <c r="D10" s="81" t="s">
        <v>90</v>
      </c>
      <c r="E10" s="68" t="s">
        <v>736</v>
      </c>
      <c r="F10" s="81" t="s">
        <v>737</v>
      </c>
      <c r="G10" s="59">
        <v>11226.41</v>
      </c>
      <c r="H10" s="59">
        <v>673.59</v>
      </c>
      <c r="I10" s="68">
        <v>11900</v>
      </c>
      <c r="J10" s="8">
        <f t="shared" si="0"/>
        <v>0</v>
      </c>
      <c r="K10" s="6" t="s">
        <v>1870</v>
      </c>
      <c r="L10" s="8">
        <v>11900</v>
      </c>
      <c r="M10" s="8">
        <f t="shared" si="1"/>
        <v>0</v>
      </c>
      <c r="N10" s="6" t="s">
        <v>1805</v>
      </c>
      <c r="O10" s="5"/>
      <c r="P10" s="5"/>
    </row>
    <row r="11" spans="1:16" ht="24" customHeight="1" x14ac:dyDescent="0.25">
      <c r="A11" s="7">
        <v>9</v>
      </c>
      <c r="B11" s="68" t="s">
        <v>752</v>
      </c>
      <c r="C11" s="81" t="s">
        <v>753</v>
      </c>
      <c r="D11" s="81" t="s">
        <v>90</v>
      </c>
      <c r="E11" s="68" t="s">
        <v>736</v>
      </c>
      <c r="F11" s="81" t="s">
        <v>737</v>
      </c>
      <c r="G11" s="59">
        <v>11226.41</v>
      </c>
      <c r="H11" s="59">
        <v>673.59</v>
      </c>
      <c r="I11" s="68">
        <v>11900</v>
      </c>
      <c r="J11" s="8">
        <f t="shared" si="0"/>
        <v>0</v>
      </c>
      <c r="K11" s="6" t="s">
        <v>1870</v>
      </c>
      <c r="L11" s="8">
        <v>11900</v>
      </c>
      <c r="M11" s="8">
        <f t="shared" si="1"/>
        <v>0</v>
      </c>
      <c r="N11" s="6" t="s">
        <v>1805</v>
      </c>
      <c r="O11" s="5"/>
      <c r="P11" s="5"/>
    </row>
    <row r="12" spans="1:16" ht="24" customHeight="1" x14ac:dyDescent="0.25">
      <c r="A12" s="7">
        <v>10</v>
      </c>
      <c r="B12" s="6" t="s">
        <v>754</v>
      </c>
      <c r="C12" s="4" t="s">
        <v>755</v>
      </c>
      <c r="D12" s="4" t="s">
        <v>756</v>
      </c>
      <c r="E12" s="6" t="s">
        <v>736</v>
      </c>
      <c r="F12" s="4" t="s">
        <v>757</v>
      </c>
      <c r="G12" s="8"/>
      <c r="H12" s="8"/>
      <c r="I12" s="6"/>
      <c r="J12" s="8">
        <f t="shared" si="0"/>
        <v>0</v>
      </c>
      <c r="K12" s="6"/>
      <c r="L12" s="8"/>
      <c r="M12" s="8">
        <f t="shared" si="1"/>
        <v>0</v>
      </c>
      <c r="N12" s="6" t="s">
        <v>758</v>
      </c>
      <c r="O12" s="5"/>
      <c r="P12" s="5"/>
    </row>
    <row r="13" spans="1:16" ht="24" customHeight="1" x14ac:dyDescent="0.25">
      <c r="A13" s="7">
        <v>11</v>
      </c>
      <c r="B13" s="6" t="s">
        <v>759</v>
      </c>
      <c r="C13" s="4" t="s">
        <v>760</v>
      </c>
      <c r="D13" s="4" t="s">
        <v>1335</v>
      </c>
      <c r="E13" s="6" t="s">
        <v>1916</v>
      </c>
      <c r="F13" s="4" t="s">
        <v>763</v>
      </c>
      <c r="G13" s="8"/>
      <c r="H13" s="8"/>
      <c r="I13" s="6"/>
      <c r="J13" s="8">
        <f t="shared" si="0"/>
        <v>0</v>
      </c>
      <c r="K13" s="6"/>
      <c r="L13" s="8"/>
      <c r="M13" s="8">
        <f t="shared" si="1"/>
        <v>0</v>
      </c>
      <c r="N13" s="6" t="s">
        <v>764</v>
      </c>
      <c r="O13" s="5"/>
      <c r="P13" s="5"/>
    </row>
    <row r="14" spans="1:16" ht="24" customHeight="1" x14ac:dyDescent="0.25">
      <c r="A14" s="7">
        <v>1</v>
      </c>
      <c r="B14" s="6" t="s">
        <v>765</v>
      </c>
      <c r="C14" s="4" t="s">
        <v>766</v>
      </c>
      <c r="D14" s="4" t="s">
        <v>761</v>
      </c>
      <c r="E14" s="6" t="s">
        <v>762</v>
      </c>
      <c r="F14" s="4" t="s">
        <v>767</v>
      </c>
      <c r="G14" s="8"/>
      <c r="H14" s="8"/>
      <c r="I14" s="6"/>
      <c r="J14" s="8">
        <f t="shared" si="0"/>
        <v>0</v>
      </c>
      <c r="K14" s="6"/>
      <c r="L14" s="8"/>
      <c r="M14" s="8">
        <f t="shared" si="1"/>
        <v>0</v>
      </c>
      <c r="N14" s="6" t="s">
        <v>764</v>
      </c>
      <c r="O14" s="5"/>
      <c r="P14" s="5"/>
    </row>
    <row r="15" spans="1:16" ht="24" customHeight="1" x14ac:dyDescent="0.25">
      <c r="A15" s="7">
        <v>2</v>
      </c>
      <c r="B15" s="6" t="s">
        <v>768</v>
      </c>
      <c r="C15" s="4" t="s">
        <v>769</v>
      </c>
      <c r="D15" s="4" t="s">
        <v>1339</v>
      </c>
      <c r="E15" s="6" t="s">
        <v>762</v>
      </c>
      <c r="F15" s="4" t="s">
        <v>770</v>
      </c>
      <c r="G15" s="8">
        <v>9433.9599999999991</v>
      </c>
      <c r="H15" s="8">
        <v>566.04</v>
      </c>
      <c r="I15" s="6">
        <v>10000</v>
      </c>
      <c r="J15" s="8">
        <f t="shared" si="0"/>
        <v>0</v>
      </c>
      <c r="K15" s="6" t="s">
        <v>844</v>
      </c>
      <c r="L15" s="8">
        <v>10000</v>
      </c>
      <c r="M15" s="8">
        <f t="shared" si="1"/>
        <v>0</v>
      </c>
      <c r="N15" s="6" t="s">
        <v>843</v>
      </c>
      <c r="O15" s="5"/>
      <c r="P15" s="5"/>
    </row>
    <row r="16" spans="1:16" ht="24" customHeight="1" x14ac:dyDescent="0.25">
      <c r="A16" s="7">
        <v>3</v>
      </c>
      <c r="B16" s="6" t="s">
        <v>771</v>
      </c>
      <c r="C16" s="4" t="s">
        <v>772</v>
      </c>
      <c r="D16" s="4" t="s">
        <v>133</v>
      </c>
      <c r="E16" s="6" t="s">
        <v>773</v>
      </c>
      <c r="F16" s="4" t="s">
        <v>774</v>
      </c>
      <c r="G16" s="8"/>
      <c r="H16" s="8"/>
      <c r="I16" s="6"/>
      <c r="J16" s="8">
        <f t="shared" si="0"/>
        <v>0</v>
      </c>
      <c r="K16" s="6"/>
      <c r="L16" s="8"/>
      <c r="M16" s="8">
        <f t="shared" si="1"/>
        <v>0</v>
      </c>
      <c r="N16" s="6" t="s">
        <v>764</v>
      </c>
      <c r="O16" s="5"/>
      <c r="P16" s="5"/>
    </row>
    <row r="17" spans="1:16" ht="24" customHeight="1" x14ac:dyDescent="0.25">
      <c r="A17" s="7">
        <v>4</v>
      </c>
      <c r="B17" s="6" t="s">
        <v>775</v>
      </c>
      <c r="C17" s="4" t="s">
        <v>776</v>
      </c>
      <c r="D17" s="4" t="s">
        <v>133</v>
      </c>
      <c r="E17" s="6" t="s">
        <v>762</v>
      </c>
      <c r="F17" s="4" t="s">
        <v>777</v>
      </c>
      <c r="G17" s="8"/>
      <c r="H17" s="8"/>
      <c r="I17" s="6"/>
      <c r="J17" s="8">
        <f t="shared" si="0"/>
        <v>0</v>
      </c>
      <c r="K17" s="6"/>
      <c r="L17" s="8"/>
      <c r="M17" s="8">
        <f t="shared" si="1"/>
        <v>0</v>
      </c>
      <c r="N17" s="6" t="s">
        <v>764</v>
      </c>
      <c r="O17" s="5"/>
      <c r="P17" s="5"/>
    </row>
    <row r="18" spans="1:16" ht="24" customHeight="1" x14ac:dyDescent="0.25">
      <c r="A18" s="7"/>
      <c r="B18" s="6" t="s">
        <v>778</v>
      </c>
      <c r="C18" s="4" t="s">
        <v>779</v>
      </c>
      <c r="D18" s="4" t="s">
        <v>133</v>
      </c>
      <c r="E18" s="6" t="s">
        <v>762</v>
      </c>
      <c r="F18" s="4" t="s">
        <v>780</v>
      </c>
      <c r="G18" s="8"/>
      <c r="H18" s="8"/>
      <c r="I18" s="6"/>
      <c r="J18" s="8">
        <f t="shared" si="0"/>
        <v>0</v>
      </c>
      <c r="K18" s="6"/>
      <c r="L18" s="8"/>
      <c r="M18" s="8">
        <f t="shared" si="1"/>
        <v>0</v>
      </c>
      <c r="N18" s="6" t="s">
        <v>764</v>
      </c>
      <c r="O18" s="5"/>
      <c r="P18" s="5"/>
    </row>
    <row r="19" spans="1:16" ht="24" customHeight="1" x14ac:dyDescent="0.25">
      <c r="A19" s="7"/>
      <c r="B19" s="6" t="s">
        <v>781</v>
      </c>
      <c r="C19" s="4" t="s">
        <v>782</v>
      </c>
      <c r="D19" s="4" t="s">
        <v>133</v>
      </c>
      <c r="E19" s="6" t="s">
        <v>762</v>
      </c>
      <c r="F19" s="4" t="s">
        <v>783</v>
      </c>
      <c r="G19" s="8"/>
      <c r="H19" s="8"/>
      <c r="I19" s="6"/>
      <c r="J19" s="8">
        <f t="shared" si="0"/>
        <v>0</v>
      </c>
      <c r="K19" s="6"/>
      <c r="L19" s="8"/>
      <c r="M19" s="8">
        <f t="shared" si="1"/>
        <v>0</v>
      </c>
      <c r="N19" s="6" t="s">
        <v>784</v>
      </c>
      <c r="O19" s="5"/>
      <c r="P19" s="5"/>
    </row>
    <row r="20" spans="1:16" ht="24" customHeight="1" x14ac:dyDescent="0.25">
      <c r="A20" s="7"/>
      <c r="B20" s="6" t="s">
        <v>785</v>
      </c>
      <c r="C20" s="4" t="s">
        <v>786</v>
      </c>
      <c r="D20" s="4" t="s">
        <v>185</v>
      </c>
      <c r="E20" s="6" t="s">
        <v>762</v>
      </c>
      <c r="F20" s="4" t="s">
        <v>777</v>
      </c>
      <c r="G20" s="8"/>
      <c r="H20" s="8"/>
      <c r="I20" s="6"/>
      <c r="J20" s="8">
        <f t="shared" si="0"/>
        <v>0</v>
      </c>
      <c r="K20" s="6"/>
      <c r="L20" s="8"/>
      <c r="M20" s="8">
        <f t="shared" si="1"/>
        <v>0</v>
      </c>
      <c r="N20" s="6" t="s">
        <v>764</v>
      </c>
      <c r="O20" s="5"/>
      <c r="P20" s="5"/>
    </row>
    <row r="21" spans="1:16" ht="24" customHeight="1" x14ac:dyDescent="0.25">
      <c r="A21" s="7"/>
      <c r="B21" s="6" t="s">
        <v>787</v>
      </c>
      <c r="C21" s="4" t="s">
        <v>788</v>
      </c>
      <c r="D21" s="4" t="s">
        <v>789</v>
      </c>
      <c r="E21" s="6" t="s">
        <v>790</v>
      </c>
      <c r="F21" s="4" t="s">
        <v>791</v>
      </c>
      <c r="G21" s="8">
        <v>9433.9599999999991</v>
      </c>
      <c r="H21" s="8">
        <v>566.04</v>
      </c>
      <c r="I21" s="6">
        <v>10000</v>
      </c>
      <c r="J21" s="8">
        <f t="shared" si="0"/>
        <v>0</v>
      </c>
      <c r="K21" s="6" t="s">
        <v>844</v>
      </c>
      <c r="L21" s="8">
        <v>10000</v>
      </c>
      <c r="M21" s="8">
        <f t="shared" si="1"/>
        <v>0</v>
      </c>
      <c r="N21" s="6" t="s">
        <v>825</v>
      </c>
      <c r="O21" s="5"/>
      <c r="P21" s="5"/>
    </row>
    <row r="22" spans="1:16" ht="24" customHeight="1" x14ac:dyDescent="0.25">
      <c r="A22" s="7"/>
      <c r="B22" s="6" t="s">
        <v>771</v>
      </c>
      <c r="C22" s="4" t="s">
        <v>772</v>
      </c>
      <c r="D22" s="4" t="s">
        <v>133</v>
      </c>
      <c r="E22" s="6" t="s">
        <v>792</v>
      </c>
      <c r="F22" s="4" t="s">
        <v>793</v>
      </c>
      <c r="G22" s="8">
        <v>72905.66</v>
      </c>
      <c r="H22" s="8">
        <v>4374.34</v>
      </c>
      <c r="I22" s="6">
        <v>77280</v>
      </c>
      <c r="J22" s="8">
        <f t="shared" si="0"/>
        <v>0</v>
      </c>
      <c r="K22" s="6" t="s">
        <v>846</v>
      </c>
      <c r="L22" s="8">
        <v>77280</v>
      </c>
      <c r="M22" s="8">
        <f t="shared" si="1"/>
        <v>0</v>
      </c>
      <c r="N22" s="6" t="s">
        <v>842</v>
      </c>
      <c r="O22" s="5"/>
      <c r="P22" s="5"/>
    </row>
    <row r="23" spans="1:16" ht="24" customHeight="1" x14ac:dyDescent="0.25">
      <c r="A23" s="7"/>
      <c r="B23" s="6" t="s">
        <v>775</v>
      </c>
      <c r="C23" s="4" t="s">
        <v>776</v>
      </c>
      <c r="D23" s="4" t="s">
        <v>133</v>
      </c>
      <c r="E23" s="6" t="s">
        <v>792</v>
      </c>
      <c r="F23" s="4" t="s">
        <v>794</v>
      </c>
      <c r="G23" s="8">
        <v>30786.79</v>
      </c>
      <c r="H23" s="8">
        <v>1847.21</v>
      </c>
      <c r="I23" s="6">
        <v>32634</v>
      </c>
      <c r="J23" s="8">
        <f t="shared" si="0"/>
        <v>0</v>
      </c>
      <c r="K23" s="6" t="s">
        <v>846</v>
      </c>
      <c r="L23" s="8">
        <v>32634</v>
      </c>
      <c r="M23" s="8">
        <f t="shared" si="1"/>
        <v>0</v>
      </c>
      <c r="N23" s="6" t="s">
        <v>842</v>
      </c>
      <c r="O23" s="5"/>
      <c r="P23" s="5"/>
    </row>
    <row r="24" spans="1:16" ht="24" customHeight="1" x14ac:dyDescent="0.25">
      <c r="A24" s="7"/>
      <c r="B24" s="6" t="s">
        <v>778</v>
      </c>
      <c r="C24" s="4" t="s">
        <v>779</v>
      </c>
      <c r="D24" s="4" t="s">
        <v>133</v>
      </c>
      <c r="E24" s="6" t="s">
        <v>792</v>
      </c>
      <c r="F24" s="4" t="s">
        <v>795</v>
      </c>
      <c r="G24" s="8">
        <v>52605.66</v>
      </c>
      <c r="H24" s="8">
        <v>3156.34</v>
      </c>
      <c r="I24" s="6">
        <v>55762</v>
      </c>
      <c r="J24" s="8">
        <f t="shared" si="0"/>
        <v>0</v>
      </c>
      <c r="K24" s="6" t="s">
        <v>846</v>
      </c>
      <c r="L24" s="8">
        <v>55762</v>
      </c>
      <c r="M24" s="8">
        <f t="shared" si="1"/>
        <v>0</v>
      </c>
      <c r="N24" s="6" t="s">
        <v>842</v>
      </c>
      <c r="O24" s="5"/>
      <c r="P24" s="5"/>
    </row>
    <row r="25" spans="1:16" ht="24" customHeight="1" x14ac:dyDescent="0.25">
      <c r="A25" s="7"/>
      <c r="B25" s="6" t="s">
        <v>781</v>
      </c>
      <c r="C25" s="4" t="s">
        <v>782</v>
      </c>
      <c r="D25" s="4" t="s">
        <v>133</v>
      </c>
      <c r="E25" s="6" t="s">
        <v>796</v>
      </c>
      <c r="F25" s="4" t="s">
        <v>797</v>
      </c>
      <c r="G25" s="8">
        <v>27181.13</v>
      </c>
      <c r="H25" s="8">
        <v>1630.87</v>
      </c>
      <c r="I25" s="6">
        <v>28812</v>
      </c>
      <c r="J25" s="8">
        <f t="shared" si="0"/>
        <v>0</v>
      </c>
      <c r="K25" s="6" t="s">
        <v>846</v>
      </c>
      <c r="L25" s="8">
        <v>28812</v>
      </c>
      <c r="M25" s="8">
        <f t="shared" si="1"/>
        <v>0</v>
      </c>
      <c r="N25" s="6" t="s">
        <v>842</v>
      </c>
      <c r="O25" s="5"/>
      <c r="P25" s="5"/>
    </row>
    <row r="26" spans="1:16" ht="24" customHeight="1" x14ac:dyDescent="0.25">
      <c r="A26" s="7"/>
      <c r="B26" s="6" t="s">
        <v>785</v>
      </c>
      <c r="C26" s="4" t="s">
        <v>786</v>
      </c>
      <c r="D26" s="4" t="s">
        <v>185</v>
      </c>
      <c r="E26" s="6" t="s">
        <v>798</v>
      </c>
      <c r="F26" s="4" t="s">
        <v>799</v>
      </c>
      <c r="G26" s="8">
        <v>59598</v>
      </c>
      <c r="H26" s="8">
        <v>3575.88</v>
      </c>
      <c r="I26" s="6">
        <v>63173.88</v>
      </c>
      <c r="J26" s="8">
        <f t="shared" si="0"/>
        <v>0</v>
      </c>
      <c r="K26" s="6" t="s">
        <v>1056</v>
      </c>
      <c r="L26" s="8">
        <v>63173.88</v>
      </c>
      <c r="M26" s="8">
        <f t="shared" si="1"/>
        <v>0</v>
      </c>
      <c r="N26" s="6" t="s">
        <v>1058</v>
      </c>
      <c r="O26" s="5"/>
      <c r="P26" s="5"/>
    </row>
    <row r="27" spans="1:16" ht="24" customHeight="1" x14ac:dyDescent="0.25">
      <c r="A27" s="7"/>
      <c r="B27" s="6" t="s">
        <v>800</v>
      </c>
      <c r="C27" s="4" t="s">
        <v>801</v>
      </c>
      <c r="D27" s="4" t="s">
        <v>1336</v>
      </c>
      <c r="E27" s="6" t="s">
        <v>790</v>
      </c>
      <c r="F27" s="4" t="s">
        <v>802</v>
      </c>
      <c r="G27" s="8">
        <v>9433.9599999999991</v>
      </c>
      <c r="H27" s="8">
        <v>566.04</v>
      </c>
      <c r="I27" s="6">
        <v>10000</v>
      </c>
      <c r="J27" s="8">
        <f t="shared" si="0"/>
        <v>0</v>
      </c>
      <c r="K27" s="6" t="s">
        <v>844</v>
      </c>
      <c r="L27" s="8">
        <v>10000</v>
      </c>
      <c r="M27" s="8">
        <f t="shared" si="1"/>
        <v>0</v>
      </c>
      <c r="N27" s="6" t="s">
        <v>803</v>
      </c>
      <c r="O27" s="5"/>
      <c r="P27" s="5"/>
    </row>
    <row r="28" spans="1:16" ht="24" customHeight="1" x14ac:dyDescent="0.25">
      <c r="A28" s="7"/>
      <c r="B28" s="6" t="s">
        <v>754</v>
      </c>
      <c r="C28" s="4" t="s">
        <v>755</v>
      </c>
      <c r="D28" s="4" t="s">
        <v>756</v>
      </c>
      <c r="E28" s="6" t="s">
        <v>790</v>
      </c>
      <c r="F28" s="4" t="s">
        <v>804</v>
      </c>
      <c r="G28" s="8"/>
      <c r="H28" s="8"/>
      <c r="I28" s="6"/>
      <c r="J28" s="8">
        <f t="shared" si="0"/>
        <v>0</v>
      </c>
      <c r="K28" s="6"/>
      <c r="L28" s="8"/>
      <c r="M28" s="8">
        <f t="shared" si="1"/>
        <v>0</v>
      </c>
      <c r="N28" s="6" t="s">
        <v>1073</v>
      </c>
      <c r="O28" s="5"/>
      <c r="P28" s="5"/>
    </row>
    <row r="29" spans="1:16" ht="24" customHeight="1" x14ac:dyDescent="0.25">
      <c r="A29" s="7"/>
      <c r="B29" s="6" t="s">
        <v>759</v>
      </c>
      <c r="C29" s="4" t="s">
        <v>760</v>
      </c>
      <c r="D29" s="4" t="s">
        <v>761</v>
      </c>
      <c r="E29" s="6" t="s">
        <v>790</v>
      </c>
      <c r="F29" s="4" t="s">
        <v>805</v>
      </c>
      <c r="G29" s="8"/>
      <c r="H29" s="8"/>
      <c r="I29" s="6"/>
      <c r="J29" s="8">
        <f t="shared" si="0"/>
        <v>0</v>
      </c>
      <c r="K29" s="6"/>
      <c r="L29" s="8"/>
      <c r="M29" s="8">
        <f t="shared" si="1"/>
        <v>0</v>
      </c>
      <c r="N29" s="6" t="s">
        <v>806</v>
      </c>
      <c r="O29" s="5"/>
      <c r="P29" s="5"/>
    </row>
    <row r="30" spans="1:16" ht="24" customHeight="1" x14ac:dyDescent="0.25">
      <c r="A30" s="7"/>
      <c r="B30" s="6" t="s">
        <v>765</v>
      </c>
      <c r="C30" s="4" t="s">
        <v>766</v>
      </c>
      <c r="D30" s="4" t="s">
        <v>761</v>
      </c>
      <c r="E30" s="6" t="s">
        <v>790</v>
      </c>
      <c r="F30" s="4" t="s">
        <v>807</v>
      </c>
      <c r="G30" s="8"/>
      <c r="H30" s="8"/>
      <c r="I30" s="6"/>
      <c r="J30" s="8">
        <f t="shared" si="0"/>
        <v>0</v>
      </c>
      <c r="K30" s="6"/>
      <c r="L30" s="8"/>
      <c r="M30" s="8">
        <f t="shared" si="1"/>
        <v>0</v>
      </c>
      <c r="N30" s="6" t="s">
        <v>806</v>
      </c>
      <c r="O30" s="5"/>
      <c r="P30" s="5"/>
    </row>
    <row r="31" spans="1:16" ht="24" customHeight="1" x14ac:dyDescent="0.25">
      <c r="A31" s="7"/>
      <c r="B31" s="6" t="s">
        <v>810</v>
      </c>
      <c r="C31" s="4" t="s">
        <v>811</v>
      </c>
      <c r="D31" s="4" t="s">
        <v>812</v>
      </c>
      <c r="E31" s="6" t="s">
        <v>813</v>
      </c>
      <c r="F31" s="4" t="s">
        <v>814</v>
      </c>
      <c r="G31" s="8">
        <v>4716.9799999999996</v>
      </c>
      <c r="H31" s="8">
        <v>283.02</v>
      </c>
      <c r="I31" s="6">
        <v>5000</v>
      </c>
      <c r="J31" s="8">
        <f t="shared" ref="J31:J62" si="2">SUM(G31+H31-I31)</f>
        <v>0</v>
      </c>
      <c r="K31" s="6" t="s">
        <v>845</v>
      </c>
      <c r="L31" s="8">
        <v>5000</v>
      </c>
      <c r="M31" s="8">
        <f t="shared" si="1"/>
        <v>0</v>
      </c>
      <c r="N31" s="6" t="s">
        <v>815</v>
      </c>
      <c r="O31" s="5"/>
      <c r="P31" s="5"/>
    </row>
    <row r="32" spans="1:16" ht="24" customHeight="1" x14ac:dyDescent="0.25">
      <c r="A32" s="7"/>
      <c r="B32" s="6" t="s">
        <v>759</v>
      </c>
      <c r="C32" s="4" t="s">
        <v>760</v>
      </c>
      <c r="D32" s="4" t="s">
        <v>761</v>
      </c>
      <c r="E32" s="6" t="s">
        <v>816</v>
      </c>
      <c r="F32" s="4" t="s">
        <v>817</v>
      </c>
      <c r="G32" s="8">
        <v>71650.94</v>
      </c>
      <c r="H32" s="8">
        <v>4299.0600000000004</v>
      </c>
      <c r="I32" s="6">
        <v>75950</v>
      </c>
      <c r="J32" s="8">
        <f t="shared" si="2"/>
        <v>0</v>
      </c>
      <c r="K32" s="6" t="s">
        <v>845</v>
      </c>
      <c r="L32" s="8">
        <v>75950</v>
      </c>
      <c r="M32" s="8">
        <f t="shared" si="1"/>
        <v>0</v>
      </c>
      <c r="N32" s="6" t="s">
        <v>841</v>
      </c>
      <c r="O32" s="5"/>
      <c r="P32" s="5"/>
    </row>
    <row r="33" spans="1:16" ht="24" customHeight="1" x14ac:dyDescent="0.25">
      <c r="A33" s="7"/>
      <c r="B33" s="6" t="s">
        <v>765</v>
      </c>
      <c r="C33" s="4" t="s">
        <v>766</v>
      </c>
      <c r="D33" s="4" t="s">
        <v>761</v>
      </c>
      <c r="E33" s="6" t="s">
        <v>818</v>
      </c>
      <c r="F33" s="4" t="s">
        <v>819</v>
      </c>
      <c r="G33" s="8">
        <v>135338</v>
      </c>
      <c r="H33" s="8">
        <v>8120.28</v>
      </c>
      <c r="I33" s="6">
        <v>143458.28</v>
      </c>
      <c r="J33" s="8">
        <f t="shared" si="2"/>
        <v>0</v>
      </c>
      <c r="K33" s="6" t="s">
        <v>899</v>
      </c>
      <c r="L33" s="8">
        <v>143458.28</v>
      </c>
      <c r="M33" s="8">
        <f t="shared" si="1"/>
        <v>0</v>
      </c>
      <c r="N33" s="6" t="s">
        <v>847</v>
      </c>
      <c r="O33" s="5"/>
      <c r="P33" s="5"/>
    </row>
    <row r="34" spans="1:16" ht="24" customHeight="1" x14ac:dyDescent="0.15">
      <c r="A34" s="7"/>
      <c r="B34" s="6" t="s">
        <v>913</v>
      </c>
      <c r="C34" s="13" t="s">
        <v>821</v>
      </c>
      <c r="D34" s="11" t="s">
        <v>1332</v>
      </c>
      <c r="E34" s="9" t="s">
        <v>823</v>
      </c>
      <c r="F34" s="10" t="s">
        <v>824</v>
      </c>
      <c r="G34" s="12">
        <v>47169.81</v>
      </c>
      <c r="H34" s="12">
        <v>2830.19</v>
      </c>
      <c r="I34" s="6">
        <v>50000</v>
      </c>
      <c r="J34" s="8">
        <f t="shared" si="2"/>
        <v>0</v>
      </c>
      <c r="K34" s="6" t="s">
        <v>839</v>
      </c>
      <c r="L34" s="8">
        <v>50000</v>
      </c>
      <c r="M34" s="8">
        <f t="shared" ref="M34:M65" si="3">SUM(I34-L34)</f>
        <v>0</v>
      </c>
      <c r="N34" s="6" t="s">
        <v>837</v>
      </c>
      <c r="O34" s="5"/>
      <c r="P34" s="5"/>
    </row>
    <row r="35" spans="1:16" ht="24" customHeight="1" x14ac:dyDescent="0.25">
      <c r="A35" s="7"/>
      <c r="B35" s="14" t="s">
        <v>826</v>
      </c>
      <c r="C35" s="14" t="s">
        <v>827</v>
      </c>
      <c r="D35" s="14" t="s">
        <v>828</v>
      </c>
      <c r="E35" s="14" t="s">
        <v>829</v>
      </c>
      <c r="F35" s="14" t="s">
        <v>830</v>
      </c>
      <c r="G35" s="27">
        <v>9433.9599999999991</v>
      </c>
      <c r="H35" s="27">
        <v>566.04</v>
      </c>
      <c r="I35" s="15">
        <v>10000</v>
      </c>
      <c r="J35" s="8">
        <f t="shared" si="2"/>
        <v>0</v>
      </c>
      <c r="K35" s="16" t="s">
        <v>840</v>
      </c>
      <c r="L35" s="27">
        <v>10000</v>
      </c>
      <c r="M35" s="8">
        <f t="shared" si="3"/>
        <v>0</v>
      </c>
      <c r="N35" s="14" t="s">
        <v>834</v>
      </c>
      <c r="O35" s="5"/>
      <c r="P35" s="5"/>
    </row>
    <row r="36" spans="1:16" ht="24" customHeight="1" x14ac:dyDescent="0.25">
      <c r="A36" s="7"/>
      <c r="B36" s="14" t="s">
        <v>831</v>
      </c>
      <c r="C36" s="14" t="s">
        <v>832</v>
      </c>
      <c r="D36" s="16" t="s">
        <v>1333</v>
      </c>
      <c r="E36" s="14" t="s">
        <v>829</v>
      </c>
      <c r="F36" s="14" t="s">
        <v>833</v>
      </c>
      <c r="G36" s="27">
        <v>37735.85</v>
      </c>
      <c r="H36" s="27">
        <v>2264.15</v>
      </c>
      <c r="I36" s="15">
        <v>40000</v>
      </c>
      <c r="J36" s="8">
        <f t="shared" si="2"/>
        <v>0</v>
      </c>
      <c r="K36" s="16" t="s">
        <v>840</v>
      </c>
      <c r="L36" s="27">
        <v>40000</v>
      </c>
      <c r="M36" s="8">
        <f t="shared" si="3"/>
        <v>0</v>
      </c>
      <c r="N36" s="16" t="s">
        <v>836</v>
      </c>
      <c r="O36" s="5"/>
      <c r="P36" s="5"/>
    </row>
    <row r="37" spans="1:16" ht="24" customHeight="1" x14ac:dyDescent="0.25">
      <c r="A37" s="7"/>
      <c r="B37" s="16" t="s">
        <v>880</v>
      </c>
      <c r="C37" s="16" t="s">
        <v>881</v>
      </c>
      <c r="D37" s="16" t="s">
        <v>1337</v>
      </c>
      <c r="E37" s="16" t="s">
        <v>1074</v>
      </c>
      <c r="F37" s="16" t="s">
        <v>1075</v>
      </c>
      <c r="G37" s="27">
        <v>1989.62</v>
      </c>
      <c r="H37" s="27">
        <v>119.38</v>
      </c>
      <c r="I37" s="15">
        <v>2109</v>
      </c>
      <c r="J37" s="8">
        <f t="shared" si="2"/>
        <v>0</v>
      </c>
      <c r="K37" s="16" t="s">
        <v>1056</v>
      </c>
      <c r="L37" s="61">
        <v>2109</v>
      </c>
      <c r="M37" s="8">
        <f t="shared" si="3"/>
        <v>0</v>
      </c>
      <c r="N37" s="16" t="s">
        <v>1060</v>
      </c>
      <c r="O37" s="5"/>
      <c r="P37" s="5"/>
    </row>
    <row r="38" spans="1:16" ht="24" customHeight="1" x14ac:dyDescent="0.25">
      <c r="A38" s="7"/>
      <c r="B38" s="16" t="s">
        <v>882</v>
      </c>
      <c r="C38" s="16" t="s">
        <v>884</v>
      </c>
      <c r="D38" s="16" t="s">
        <v>533</v>
      </c>
      <c r="E38" s="16" t="s">
        <v>1074</v>
      </c>
      <c r="F38" s="16" t="s">
        <v>1075</v>
      </c>
      <c r="G38" s="27">
        <v>3056.6</v>
      </c>
      <c r="H38" s="27">
        <v>183.4</v>
      </c>
      <c r="I38" s="15">
        <v>3240</v>
      </c>
      <c r="J38" s="8">
        <f t="shared" si="2"/>
        <v>0</v>
      </c>
      <c r="K38" s="16" t="s">
        <v>1056</v>
      </c>
      <c r="L38" s="61">
        <v>3240</v>
      </c>
      <c r="M38" s="8">
        <f t="shared" si="3"/>
        <v>0</v>
      </c>
      <c r="N38" s="16" t="s">
        <v>1061</v>
      </c>
      <c r="O38" s="5"/>
      <c r="P38" s="5"/>
    </row>
    <row r="39" spans="1:16" ht="24" customHeight="1" x14ac:dyDescent="0.25">
      <c r="A39" s="7"/>
      <c r="B39" s="16" t="s">
        <v>883</v>
      </c>
      <c r="C39" s="16" t="s">
        <v>885</v>
      </c>
      <c r="D39" s="16" t="s">
        <v>533</v>
      </c>
      <c r="E39" s="16" t="s">
        <v>1074</v>
      </c>
      <c r="F39" s="16" t="s">
        <v>1075</v>
      </c>
      <c r="G39" s="27">
        <v>3301.89</v>
      </c>
      <c r="H39" s="27">
        <v>198.11</v>
      </c>
      <c r="I39" s="15">
        <v>3500</v>
      </c>
      <c r="J39" s="8">
        <f t="shared" si="2"/>
        <v>0</v>
      </c>
      <c r="K39" s="16" t="s">
        <v>1056</v>
      </c>
      <c r="L39" s="61">
        <v>3500</v>
      </c>
      <c r="M39" s="8">
        <f t="shared" si="3"/>
        <v>0</v>
      </c>
      <c r="N39" s="16" t="s">
        <v>1061</v>
      </c>
      <c r="O39" s="5"/>
      <c r="P39" s="5"/>
    </row>
    <row r="40" spans="1:16" ht="24" customHeight="1" x14ac:dyDescent="0.25">
      <c r="A40" s="7"/>
      <c r="B40" s="6" t="s">
        <v>860</v>
      </c>
      <c r="C40" s="16" t="s">
        <v>855</v>
      </c>
      <c r="D40" s="16" t="s">
        <v>533</v>
      </c>
      <c r="E40" s="6" t="s">
        <v>857</v>
      </c>
      <c r="F40" s="4" t="s">
        <v>858</v>
      </c>
      <c r="G40" s="8"/>
      <c r="H40" s="8"/>
      <c r="I40" s="15"/>
      <c r="J40" s="8">
        <f t="shared" si="2"/>
        <v>0</v>
      </c>
      <c r="K40" s="6"/>
      <c r="L40" s="6"/>
      <c r="M40" s="8">
        <f t="shared" si="3"/>
        <v>0</v>
      </c>
      <c r="N40" s="6" t="s">
        <v>862</v>
      </c>
      <c r="O40" s="5"/>
      <c r="P40" s="5"/>
    </row>
    <row r="41" spans="1:16" ht="24" customHeight="1" x14ac:dyDescent="0.25">
      <c r="A41" s="7"/>
      <c r="B41" s="6" t="s">
        <v>861</v>
      </c>
      <c r="C41" s="6" t="s">
        <v>856</v>
      </c>
      <c r="D41" s="88" t="s">
        <v>533</v>
      </c>
      <c r="E41" s="68" t="s">
        <v>857</v>
      </c>
      <c r="F41" s="81" t="s">
        <v>859</v>
      </c>
      <c r="G41" s="59"/>
      <c r="H41" s="59"/>
      <c r="I41" s="89"/>
      <c r="J41" s="59">
        <f t="shared" si="2"/>
        <v>0</v>
      </c>
      <c r="K41" s="68"/>
      <c r="L41" s="61"/>
      <c r="M41" s="59">
        <f t="shared" si="3"/>
        <v>0</v>
      </c>
      <c r="N41" s="68" t="s">
        <v>862</v>
      </c>
      <c r="O41" s="83"/>
      <c r="P41" s="5"/>
    </row>
    <row r="42" spans="1:16" ht="24" customHeight="1" x14ac:dyDescent="0.25">
      <c r="A42" s="7"/>
      <c r="B42" s="6" t="s">
        <v>860</v>
      </c>
      <c r="C42" s="16" t="s">
        <v>855</v>
      </c>
      <c r="D42" s="88" t="s">
        <v>533</v>
      </c>
      <c r="E42" s="68" t="s">
        <v>877</v>
      </c>
      <c r="F42" s="81" t="s">
        <v>879</v>
      </c>
      <c r="G42" s="59">
        <v>130188.68</v>
      </c>
      <c r="H42" s="59">
        <v>7811.32</v>
      </c>
      <c r="I42" s="90">
        <v>138000</v>
      </c>
      <c r="J42" s="59">
        <f t="shared" si="2"/>
        <v>0</v>
      </c>
      <c r="K42" s="68" t="s">
        <v>1212</v>
      </c>
      <c r="L42" s="61">
        <v>138000</v>
      </c>
      <c r="M42" s="59">
        <f t="shared" si="3"/>
        <v>0</v>
      </c>
      <c r="N42" s="68" t="s">
        <v>1033</v>
      </c>
      <c r="O42" s="83"/>
      <c r="P42" s="5"/>
    </row>
    <row r="43" spans="1:16" ht="24" customHeight="1" x14ac:dyDescent="0.25">
      <c r="A43" s="7"/>
      <c r="B43" s="6" t="s">
        <v>861</v>
      </c>
      <c r="C43" s="6" t="s">
        <v>856</v>
      </c>
      <c r="D43" s="88" t="s">
        <v>533</v>
      </c>
      <c r="E43" s="68" t="s">
        <v>877</v>
      </c>
      <c r="F43" s="81" t="s">
        <v>878</v>
      </c>
      <c r="G43" s="59">
        <v>37735.85</v>
      </c>
      <c r="H43" s="59">
        <v>2264.15</v>
      </c>
      <c r="I43" s="90">
        <v>40000</v>
      </c>
      <c r="J43" s="59">
        <f t="shared" si="2"/>
        <v>0</v>
      </c>
      <c r="K43" s="68" t="s">
        <v>1212</v>
      </c>
      <c r="L43" s="61">
        <v>40000</v>
      </c>
      <c r="M43" s="59">
        <f t="shared" si="3"/>
        <v>0</v>
      </c>
      <c r="N43" s="68" t="s">
        <v>1034</v>
      </c>
      <c r="O43" s="83"/>
      <c r="P43" s="5"/>
    </row>
    <row r="44" spans="1:16" ht="24" customHeight="1" x14ac:dyDescent="0.25">
      <c r="A44" s="7"/>
      <c r="B44" s="6" t="s">
        <v>871</v>
      </c>
      <c r="C44" s="6" t="s">
        <v>863</v>
      </c>
      <c r="D44" s="88" t="s">
        <v>533</v>
      </c>
      <c r="E44" s="68" t="s">
        <v>870</v>
      </c>
      <c r="F44" s="81" t="s">
        <v>869</v>
      </c>
      <c r="G44" s="59">
        <v>2745.28</v>
      </c>
      <c r="H44" s="59">
        <v>164.72</v>
      </c>
      <c r="I44" s="68">
        <v>2910</v>
      </c>
      <c r="J44" s="59">
        <f t="shared" si="2"/>
        <v>0</v>
      </c>
      <c r="K44" s="68" t="s">
        <v>1212</v>
      </c>
      <c r="L44" s="59">
        <v>2910</v>
      </c>
      <c r="M44" s="59">
        <f t="shared" si="3"/>
        <v>0</v>
      </c>
      <c r="N44" s="68" t="s">
        <v>1033</v>
      </c>
      <c r="O44" s="83"/>
      <c r="P44" s="5"/>
    </row>
    <row r="45" spans="1:16" ht="24" customHeight="1" x14ac:dyDescent="0.25">
      <c r="A45" s="7"/>
      <c r="B45" s="6" t="s">
        <v>872</v>
      </c>
      <c r="C45" s="6" t="s">
        <v>864</v>
      </c>
      <c r="D45" s="88" t="s">
        <v>533</v>
      </c>
      <c r="E45" s="68" t="s">
        <v>870</v>
      </c>
      <c r="F45" s="81" t="s">
        <v>869</v>
      </c>
      <c r="G45" s="59">
        <v>1845.28</v>
      </c>
      <c r="H45" s="59">
        <v>110.72</v>
      </c>
      <c r="I45" s="68">
        <v>1956</v>
      </c>
      <c r="J45" s="59">
        <f t="shared" si="2"/>
        <v>0</v>
      </c>
      <c r="K45" s="68" t="s">
        <v>1212</v>
      </c>
      <c r="L45" s="59">
        <v>1956</v>
      </c>
      <c r="M45" s="59">
        <f t="shared" si="3"/>
        <v>0</v>
      </c>
      <c r="N45" s="68" t="s">
        <v>1034</v>
      </c>
      <c r="O45" s="83"/>
      <c r="P45" s="5"/>
    </row>
    <row r="46" spans="1:16" ht="24" customHeight="1" x14ac:dyDescent="0.25">
      <c r="A46" s="7"/>
      <c r="B46" s="6" t="s">
        <v>873</v>
      </c>
      <c r="C46" s="6" t="s">
        <v>865</v>
      </c>
      <c r="D46" s="88" t="s">
        <v>533</v>
      </c>
      <c r="E46" s="68" t="s">
        <v>870</v>
      </c>
      <c r="F46" s="81" t="s">
        <v>869</v>
      </c>
      <c r="G46" s="59">
        <v>2020.75</v>
      </c>
      <c r="H46" s="59">
        <v>121.25</v>
      </c>
      <c r="I46" s="68">
        <v>2142</v>
      </c>
      <c r="J46" s="59">
        <f t="shared" si="2"/>
        <v>0</v>
      </c>
      <c r="K46" s="68" t="s">
        <v>1212</v>
      </c>
      <c r="L46" s="59">
        <v>2142</v>
      </c>
      <c r="M46" s="59">
        <f t="shared" si="3"/>
        <v>0</v>
      </c>
      <c r="N46" s="68" t="s">
        <v>1033</v>
      </c>
      <c r="O46" s="83"/>
      <c r="P46" s="5"/>
    </row>
    <row r="47" spans="1:16" ht="24" customHeight="1" x14ac:dyDescent="0.25">
      <c r="A47" s="7"/>
      <c r="B47" s="6" t="s">
        <v>874</v>
      </c>
      <c r="C47" s="6" t="s">
        <v>866</v>
      </c>
      <c r="D47" s="88" t="s">
        <v>533</v>
      </c>
      <c r="E47" s="68" t="s">
        <v>870</v>
      </c>
      <c r="F47" s="81" t="s">
        <v>869</v>
      </c>
      <c r="G47" s="59">
        <v>4010.38</v>
      </c>
      <c r="H47" s="59">
        <v>240.62</v>
      </c>
      <c r="I47" s="68">
        <v>4251</v>
      </c>
      <c r="J47" s="59">
        <f t="shared" si="2"/>
        <v>0</v>
      </c>
      <c r="K47" s="68" t="s">
        <v>1212</v>
      </c>
      <c r="L47" s="59">
        <v>4251</v>
      </c>
      <c r="M47" s="59">
        <f t="shared" si="3"/>
        <v>0</v>
      </c>
      <c r="N47" s="68" t="s">
        <v>1034</v>
      </c>
      <c r="O47" s="83"/>
      <c r="P47" s="5"/>
    </row>
    <row r="48" spans="1:16" ht="24" customHeight="1" x14ac:dyDescent="0.25">
      <c r="A48" s="7"/>
      <c r="B48" s="6" t="s">
        <v>875</v>
      </c>
      <c r="C48" s="4" t="s">
        <v>867</v>
      </c>
      <c r="D48" s="88" t="s">
        <v>533</v>
      </c>
      <c r="E48" s="68" t="s">
        <v>870</v>
      </c>
      <c r="F48" s="81" t="s">
        <v>869</v>
      </c>
      <c r="G48" s="59">
        <v>943.4</v>
      </c>
      <c r="H48" s="59">
        <v>56.6</v>
      </c>
      <c r="I48" s="68">
        <v>1000</v>
      </c>
      <c r="J48" s="59">
        <f t="shared" si="2"/>
        <v>0</v>
      </c>
      <c r="K48" s="68" t="s">
        <v>1212</v>
      </c>
      <c r="L48" s="59">
        <v>1000</v>
      </c>
      <c r="M48" s="59">
        <f t="shared" si="3"/>
        <v>0</v>
      </c>
      <c r="N48" s="68" t="s">
        <v>1033</v>
      </c>
      <c r="O48" s="83"/>
      <c r="P48" s="5"/>
    </row>
    <row r="49" spans="1:16" ht="24" customHeight="1" x14ac:dyDescent="0.25">
      <c r="A49" s="7"/>
      <c r="B49" s="6" t="s">
        <v>876</v>
      </c>
      <c r="C49" s="6" t="s">
        <v>868</v>
      </c>
      <c r="D49" s="88" t="s">
        <v>533</v>
      </c>
      <c r="E49" s="68" t="s">
        <v>870</v>
      </c>
      <c r="F49" s="81" t="s">
        <v>869</v>
      </c>
      <c r="G49" s="59">
        <v>6424.53</v>
      </c>
      <c r="H49" s="59">
        <v>385.47</v>
      </c>
      <c r="I49" s="68">
        <v>6810</v>
      </c>
      <c r="J49" s="59">
        <f t="shared" si="2"/>
        <v>0</v>
      </c>
      <c r="K49" s="68" t="s">
        <v>1212</v>
      </c>
      <c r="L49" s="59">
        <v>6810</v>
      </c>
      <c r="M49" s="59">
        <f t="shared" si="3"/>
        <v>0</v>
      </c>
      <c r="N49" s="68" t="s">
        <v>1034</v>
      </c>
      <c r="O49" s="83"/>
      <c r="P49" s="5"/>
    </row>
    <row r="50" spans="1:16" ht="24" customHeight="1" x14ac:dyDescent="0.25">
      <c r="A50" s="7"/>
      <c r="B50" s="6" t="s">
        <v>886</v>
      </c>
      <c r="C50" s="4" t="s">
        <v>887</v>
      </c>
      <c r="D50" s="81" t="s">
        <v>1338</v>
      </c>
      <c r="E50" s="68" t="s">
        <v>889</v>
      </c>
      <c r="F50" s="81" t="s">
        <v>890</v>
      </c>
      <c r="G50" s="59">
        <v>38679.25</v>
      </c>
      <c r="H50" s="59">
        <v>2320.75</v>
      </c>
      <c r="I50" s="68">
        <v>41000</v>
      </c>
      <c r="J50" s="59">
        <f t="shared" si="2"/>
        <v>0</v>
      </c>
      <c r="K50" s="68" t="s">
        <v>1056</v>
      </c>
      <c r="L50" s="59">
        <v>41000</v>
      </c>
      <c r="M50" s="59">
        <f t="shared" si="3"/>
        <v>0</v>
      </c>
      <c r="N50" s="68" t="s">
        <v>1062</v>
      </c>
      <c r="O50" s="83"/>
      <c r="P50" s="5"/>
    </row>
    <row r="51" spans="1:16" ht="24" customHeight="1" x14ac:dyDescent="0.25">
      <c r="A51" s="7"/>
      <c r="B51" s="6" t="s">
        <v>895</v>
      </c>
      <c r="C51" s="6" t="s">
        <v>894</v>
      </c>
      <c r="D51" s="81" t="s">
        <v>1334</v>
      </c>
      <c r="E51" s="68" t="s">
        <v>896</v>
      </c>
      <c r="F51" s="68" t="s">
        <v>897</v>
      </c>
      <c r="G51" s="59">
        <v>160377.35999999999</v>
      </c>
      <c r="H51" s="59">
        <v>9622.64</v>
      </c>
      <c r="I51" s="68">
        <v>170000</v>
      </c>
      <c r="J51" s="59">
        <f t="shared" si="2"/>
        <v>0</v>
      </c>
      <c r="K51" s="68" t="s">
        <v>925</v>
      </c>
      <c r="L51" s="59">
        <v>170000</v>
      </c>
      <c r="M51" s="59">
        <f t="shared" si="3"/>
        <v>0</v>
      </c>
      <c r="N51" s="68" t="s">
        <v>922</v>
      </c>
      <c r="O51" s="83"/>
      <c r="P51" s="5"/>
    </row>
    <row r="52" spans="1:16" ht="24" customHeight="1" x14ac:dyDescent="0.25">
      <c r="A52" s="7"/>
      <c r="B52" s="6" t="s">
        <v>913</v>
      </c>
      <c r="C52" s="13" t="s">
        <v>821</v>
      </c>
      <c r="D52" s="11" t="s">
        <v>822</v>
      </c>
      <c r="E52" s="68" t="s">
        <v>914</v>
      </c>
      <c r="F52" s="68" t="s">
        <v>915</v>
      </c>
      <c r="G52" s="59">
        <v>37735.85</v>
      </c>
      <c r="H52" s="59">
        <v>2264.15</v>
      </c>
      <c r="I52" s="68">
        <v>40000</v>
      </c>
      <c r="J52" s="59">
        <f t="shared" si="2"/>
        <v>0</v>
      </c>
      <c r="K52" s="81" t="s">
        <v>1786</v>
      </c>
      <c r="L52" s="59">
        <f>SUM(20000+20000)</f>
        <v>40000</v>
      </c>
      <c r="M52" s="59">
        <f t="shared" si="3"/>
        <v>0</v>
      </c>
      <c r="N52" s="83" t="s">
        <v>1528</v>
      </c>
      <c r="O52" s="83"/>
      <c r="P52" s="5"/>
    </row>
    <row r="53" spans="1:16" ht="24" customHeight="1" x14ac:dyDescent="0.25">
      <c r="A53" s="7"/>
      <c r="B53" s="6" t="s">
        <v>919</v>
      </c>
      <c r="C53" s="6" t="s">
        <v>916</v>
      </c>
      <c r="D53" s="68" t="s">
        <v>921</v>
      </c>
      <c r="E53" s="68" t="s">
        <v>917</v>
      </c>
      <c r="F53" s="68" t="s">
        <v>918</v>
      </c>
      <c r="G53" s="59">
        <v>9433.9599999999991</v>
      </c>
      <c r="H53" s="59">
        <v>566.04</v>
      </c>
      <c r="I53" s="68">
        <v>10000</v>
      </c>
      <c r="J53" s="59">
        <f t="shared" si="2"/>
        <v>0</v>
      </c>
      <c r="K53" s="68" t="s">
        <v>925</v>
      </c>
      <c r="L53" s="59">
        <v>10000</v>
      </c>
      <c r="M53" s="59">
        <f t="shared" si="3"/>
        <v>0</v>
      </c>
      <c r="N53" s="83" t="s">
        <v>920</v>
      </c>
      <c r="O53" s="83"/>
      <c r="P53" s="5"/>
    </row>
    <row r="54" spans="1:16" ht="24" customHeight="1" x14ac:dyDescent="0.25">
      <c r="A54" s="7"/>
      <c r="B54" s="5" t="s">
        <v>928</v>
      </c>
      <c r="C54" s="4" t="s">
        <v>929</v>
      </c>
      <c r="D54" s="68" t="s">
        <v>888</v>
      </c>
      <c r="E54" s="68" t="s">
        <v>926</v>
      </c>
      <c r="F54" s="68" t="s">
        <v>930</v>
      </c>
      <c r="G54" s="59">
        <v>269183.01</v>
      </c>
      <c r="H54" s="59">
        <v>16150.99</v>
      </c>
      <c r="I54" s="68">
        <v>285334</v>
      </c>
      <c r="J54" s="59">
        <f t="shared" si="2"/>
        <v>0</v>
      </c>
      <c r="K54" s="81" t="s">
        <v>1214</v>
      </c>
      <c r="L54" s="59">
        <f>SUM(204347.12+80986.88)</f>
        <v>285334</v>
      </c>
      <c r="M54" s="59">
        <f t="shared" si="3"/>
        <v>0</v>
      </c>
      <c r="N54" s="83" t="s">
        <v>1215</v>
      </c>
      <c r="O54" s="83"/>
      <c r="P54" s="5"/>
    </row>
    <row r="55" spans="1:16" ht="24" customHeight="1" x14ac:dyDescent="0.25">
      <c r="A55" s="7"/>
      <c r="B55" s="5" t="s">
        <v>931</v>
      </c>
      <c r="C55" t="s">
        <v>932</v>
      </c>
      <c r="D55" s="68" t="s">
        <v>761</v>
      </c>
      <c r="E55" s="68" t="s">
        <v>936</v>
      </c>
      <c r="F55" s="68" t="s">
        <v>933</v>
      </c>
      <c r="G55" s="59">
        <v>73482.080000000002</v>
      </c>
      <c r="H55" s="59">
        <v>4408.92</v>
      </c>
      <c r="I55" s="68">
        <v>77891</v>
      </c>
      <c r="J55" s="59">
        <f t="shared" si="2"/>
        <v>0</v>
      </c>
      <c r="K55" s="68" t="s">
        <v>1212</v>
      </c>
      <c r="L55" s="59">
        <v>77891</v>
      </c>
      <c r="M55" s="59">
        <f t="shared" si="3"/>
        <v>0</v>
      </c>
      <c r="N55" s="83" t="s">
        <v>1050</v>
      </c>
      <c r="O55" s="83"/>
      <c r="P55" s="5"/>
    </row>
    <row r="56" spans="1:16" ht="24" customHeight="1" x14ac:dyDescent="0.25">
      <c r="A56" s="7"/>
      <c r="B56" s="5" t="s">
        <v>934</v>
      </c>
      <c r="C56" s="6" t="s">
        <v>935</v>
      </c>
      <c r="D56" s="68" t="s">
        <v>761</v>
      </c>
      <c r="E56" s="68" t="s">
        <v>936</v>
      </c>
      <c r="F56" s="68" t="s">
        <v>937</v>
      </c>
      <c r="G56" s="59">
        <v>9245.2800000000007</v>
      </c>
      <c r="H56" s="59">
        <v>554.72</v>
      </c>
      <c r="I56" s="68">
        <v>9800</v>
      </c>
      <c r="J56" s="59">
        <f t="shared" si="2"/>
        <v>0</v>
      </c>
      <c r="K56" s="68" t="s">
        <v>1212</v>
      </c>
      <c r="L56" s="59">
        <v>9800</v>
      </c>
      <c r="M56" s="59">
        <f t="shared" si="3"/>
        <v>0</v>
      </c>
      <c r="N56" s="83" t="s">
        <v>1050</v>
      </c>
      <c r="O56" s="83"/>
      <c r="P56" s="5"/>
    </row>
    <row r="57" spans="1:16" ht="24" customHeight="1" x14ac:dyDescent="0.25">
      <c r="A57" s="7"/>
      <c r="B57" s="5" t="s">
        <v>939</v>
      </c>
      <c r="C57" s="6" t="s">
        <v>940</v>
      </c>
      <c r="D57" s="68" t="s">
        <v>133</v>
      </c>
      <c r="E57" s="68" t="s">
        <v>936</v>
      </c>
      <c r="F57" s="68" t="s">
        <v>938</v>
      </c>
      <c r="G57" s="59">
        <v>15471.7</v>
      </c>
      <c r="H57" s="59">
        <v>928.3</v>
      </c>
      <c r="I57" s="68">
        <v>16400</v>
      </c>
      <c r="J57" s="59">
        <f t="shared" si="2"/>
        <v>0</v>
      </c>
      <c r="K57" s="68" t="s">
        <v>1243</v>
      </c>
      <c r="L57" s="59">
        <v>16400</v>
      </c>
      <c r="M57" s="59">
        <f t="shared" si="3"/>
        <v>0</v>
      </c>
      <c r="N57" s="83" t="s">
        <v>1219</v>
      </c>
      <c r="O57" s="83"/>
      <c r="P57" s="5"/>
    </row>
    <row r="58" spans="1:16" ht="24" customHeight="1" x14ac:dyDescent="0.25">
      <c r="A58" s="7"/>
      <c r="B58" s="5" t="s">
        <v>941</v>
      </c>
      <c r="C58" s="6" t="s">
        <v>942</v>
      </c>
      <c r="D58" s="68" t="s">
        <v>133</v>
      </c>
      <c r="E58" s="68" t="s">
        <v>936</v>
      </c>
      <c r="F58" s="68" t="s">
        <v>943</v>
      </c>
      <c r="G58" s="59">
        <v>48815.09</v>
      </c>
      <c r="H58" s="59">
        <v>2928.91</v>
      </c>
      <c r="I58" s="68">
        <v>51744</v>
      </c>
      <c r="J58" s="59">
        <f t="shared" si="2"/>
        <v>0</v>
      </c>
      <c r="K58" s="68" t="s">
        <v>1243</v>
      </c>
      <c r="L58" s="59">
        <v>51744</v>
      </c>
      <c r="M58" s="59">
        <f t="shared" si="3"/>
        <v>0</v>
      </c>
      <c r="N58" s="83" t="s">
        <v>1219</v>
      </c>
      <c r="O58" s="83"/>
      <c r="P58" s="5"/>
    </row>
    <row r="59" spans="1:16" ht="24" customHeight="1" x14ac:dyDescent="0.25">
      <c r="A59" s="7"/>
      <c r="B59" s="5" t="s">
        <v>945</v>
      </c>
      <c r="C59" s="6" t="s">
        <v>946</v>
      </c>
      <c r="D59" s="68" t="s">
        <v>133</v>
      </c>
      <c r="E59" s="68" t="s">
        <v>936</v>
      </c>
      <c r="F59" s="68" t="s">
        <v>944</v>
      </c>
      <c r="G59" s="59">
        <v>18490.57</v>
      </c>
      <c r="H59" s="59">
        <v>1109.43</v>
      </c>
      <c r="I59" s="68">
        <v>19600</v>
      </c>
      <c r="J59" s="59">
        <f t="shared" si="2"/>
        <v>0</v>
      </c>
      <c r="K59" s="68" t="s">
        <v>1243</v>
      </c>
      <c r="L59" s="59">
        <v>19600</v>
      </c>
      <c r="M59" s="59">
        <f t="shared" si="3"/>
        <v>0</v>
      </c>
      <c r="N59" s="83" t="s">
        <v>1220</v>
      </c>
      <c r="O59" s="83"/>
      <c r="P59" s="5"/>
    </row>
    <row r="60" spans="1:16" ht="24" customHeight="1" x14ac:dyDescent="0.25">
      <c r="A60" s="7"/>
      <c r="B60" s="5" t="s">
        <v>947</v>
      </c>
      <c r="C60" s="6" t="s">
        <v>948</v>
      </c>
      <c r="D60" s="68" t="s">
        <v>133</v>
      </c>
      <c r="E60" s="68" t="s">
        <v>936</v>
      </c>
      <c r="F60" s="68" t="s">
        <v>949</v>
      </c>
      <c r="G60" s="59">
        <v>117681.13</v>
      </c>
      <c r="H60" s="59">
        <v>7060.87</v>
      </c>
      <c r="I60" s="68">
        <v>124742</v>
      </c>
      <c r="J60" s="59">
        <f t="shared" si="2"/>
        <v>0</v>
      </c>
      <c r="K60" s="68" t="s">
        <v>1464</v>
      </c>
      <c r="L60" s="59">
        <v>124742</v>
      </c>
      <c r="M60" s="59">
        <f t="shared" si="3"/>
        <v>0</v>
      </c>
      <c r="N60" s="83" t="s">
        <v>1408</v>
      </c>
      <c r="O60" s="83"/>
      <c r="P60" s="5"/>
    </row>
    <row r="61" spans="1:16" ht="24" customHeight="1" x14ac:dyDescent="0.25">
      <c r="A61" s="7"/>
      <c r="B61" s="5" t="s">
        <v>950</v>
      </c>
      <c r="C61" s="4" t="s">
        <v>951</v>
      </c>
      <c r="D61" s="68" t="s">
        <v>761</v>
      </c>
      <c r="E61" s="68" t="s">
        <v>927</v>
      </c>
      <c r="F61" s="68" t="s">
        <v>952</v>
      </c>
      <c r="G61" s="59">
        <v>10354.719999999999</v>
      </c>
      <c r="H61" s="59">
        <v>621.28</v>
      </c>
      <c r="I61" s="68">
        <v>10976</v>
      </c>
      <c r="J61" s="59">
        <f t="shared" si="2"/>
        <v>0</v>
      </c>
      <c r="K61" s="68" t="s">
        <v>1212</v>
      </c>
      <c r="L61" s="59">
        <v>10976</v>
      </c>
      <c r="M61" s="59">
        <f t="shared" si="3"/>
        <v>0</v>
      </c>
      <c r="N61" s="83" t="s">
        <v>1072</v>
      </c>
      <c r="O61" s="83"/>
      <c r="P61" s="5"/>
    </row>
    <row r="62" spans="1:16" ht="24" customHeight="1" x14ac:dyDescent="0.25">
      <c r="A62" s="7"/>
      <c r="B62" s="5" t="s">
        <v>953</v>
      </c>
      <c r="C62" s="4" t="s">
        <v>954</v>
      </c>
      <c r="D62" s="68" t="s">
        <v>820</v>
      </c>
      <c r="E62" s="68" t="s">
        <v>955</v>
      </c>
      <c r="F62" s="68" t="s">
        <v>956</v>
      </c>
      <c r="G62" s="59">
        <v>37735.85</v>
      </c>
      <c r="H62" s="59">
        <v>2264.15</v>
      </c>
      <c r="I62" s="68">
        <v>40000</v>
      </c>
      <c r="J62" s="59">
        <f t="shared" si="2"/>
        <v>0</v>
      </c>
      <c r="K62" s="68" t="s">
        <v>1212</v>
      </c>
      <c r="L62" s="59">
        <v>40000</v>
      </c>
      <c r="M62" s="59">
        <f t="shared" si="3"/>
        <v>0</v>
      </c>
      <c r="N62" s="83" t="s">
        <v>1007</v>
      </c>
      <c r="O62" s="83"/>
      <c r="P62" s="5"/>
    </row>
    <row r="63" spans="1:16" ht="24" customHeight="1" x14ac:dyDescent="0.25">
      <c r="A63" s="7"/>
      <c r="B63" s="5" t="s">
        <v>957</v>
      </c>
      <c r="C63" s="4" t="s">
        <v>958</v>
      </c>
      <c r="D63" s="68" t="s">
        <v>820</v>
      </c>
      <c r="E63" s="68" t="s">
        <v>955</v>
      </c>
      <c r="F63" s="68" t="s">
        <v>959</v>
      </c>
      <c r="G63" s="59">
        <v>160377.35999999999</v>
      </c>
      <c r="H63" s="59">
        <v>9622.64</v>
      </c>
      <c r="I63" s="68">
        <v>153000</v>
      </c>
      <c r="J63" s="59">
        <f t="shared" ref="J63:J79" si="4">SUM(G63+H63-I63)</f>
        <v>17000</v>
      </c>
      <c r="K63" s="68" t="s">
        <v>1212</v>
      </c>
      <c r="L63" s="59">
        <v>153000</v>
      </c>
      <c r="M63" s="59">
        <f t="shared" si="3"/>
        <v>0</v>
      </c>
      <c r="N63" s="83" t="s">
        <v>961</v>
      </c>
      <c r="O63" s="83"/>
      <c r="P63" s="5"/>
    </row>
    <row r="64" spans="1:16" ht="24" customHeight="1" x14ac:dyDescent="0.25">
      <c r="A64" s="7"/>
      <c r="B64" s="5" t="s">
        <v>962</v>
      </c>
      <c r="C64" s="4" t="s">
        <v>270</v>
      </c>
      <c r="D64" s="68" t="s">
        <v>271</v>
      </c>
      <c r="E64" s="68" t="s">
        <v>968</v>
      </c>
      <c r="F64" s="68" t="s">
        <v>972</v>
      </c>
      <c r="G64" s="59">
        <v>87924.53</v>
      </c>
      <c r="H64" s="59">
        <v>5275.47</v>
      </c>
      <c r="I64" s="68">
        <v>93200</v>
      </c>
      <c r="J64" s="59">
        <f t="shared" si="4"/>
        <v>0</v>
      </c>
      <c r="K64" s="68" t="s">
        <v>1212</v>
      </c>
      <c r="L64" s="59">
        <v>93200</v>
      </c>
      <c r="M64" s="59">
        <f t="shared" si="3"/>
        <v>0</v>
      </c>
      <c r="N64" s="83" t="s">
        <v>1011</v>
      </c>
      <c r="O64" s="83"/>
      <c r="P64" s="5"/>
    </row>
    <row r="65" spans="1:16" ht="24" customHeight="1" x14ac:dyDescent="0.25">
      <c r="A65" s="7"/>
      <c r="B65" s="36" t="s">
        <v>963</v>
      </c>
      <c r="C65" s="36" t="s">
        <v>964</v>
      </c>
      <c r="D65" s="68" t="s">
        <v>967</v>
      </c>
      <c r="E65" s="68" t="s">
        <v>968</v>
      </c>
      <c r="F65" s="68" t="s">
        <v>975</v>
      </c>
      <c r="G65" s="59">
        <v>35594.339999999997</v>
      </c>
      <c r="H65" s="59">
        <v>2135.66</v>
      </c>
      <c r="I65" s="68">
        <v>37730</v>
      </c>
      <c r="J65" s="59">
        <f t="shared" si="4"/>
        <v>0</v>
      </c>
      <c r="K65" s="6" t="s">
        <v>1870</v>
      </c>
      <c r="L65" s="59">
        <v>37730</v>
      </c>
      <c r="M65" s="59">
        <f t="shared" si="3"/>
        <v>0</v>
      </c>
      <c r="N65" s="6" t="s">
        <v>1805</v>
      </c>
      <c r="O65" s="83"/>
      <c r="P65" s="5"/>
    </row>
    <row r="66" spans="1:16" ht="24" customHeight="1" x14ac:dyDescent="0.25">
      <c r="A66" s="7"/>
      <c r="B66" s="36" t="s">
        <v>973</v>
      </c>
      <c r="C66" s="36" t="s">
        <v>964</v>
      </c>
      <c r="D66" s="68" t="s">
        <v>967</v>
      </c>
      <c r="E66" s="68" t="s">
        <v>968</v>
      </c>
      <c r="F66" s="68" t="s">
        <v>969</v>
      </c>
      <c r="G66" s="59">
        <v>5804.72</v>
      </c>
      <c r="H66" s="59">
        <v>348.28</v>
      </c>
      <c r="I66" s="68">
        <v>6153</v>
      </c>
      <c r="J66" s="59">
        <f t="shared" si="4"/>
        <v>0</v>
      </c>
      <c r="K66" s="6" t="s">
        <v>1870</v>
      </c>
      <c r="L66" s="59">
        <v>6153</v>
      </c>
      <c r="M66" s="59">
        <f t="shared" ref="M66:M77" si="5">SUM(I66-L66)</f>
        <v>0</v>
      </c>
      <c r="N66" s="6" t="s">
        <v>1805</v>
      </c>
      <c r="O66" s="83"/>
      <c r="P66" s="5"/>
    </row>
    <row r="67" spans="1:16" ht="24" customHeight="1" x14ac:dyDescent="0.25">
      <c r="A67" s="7"/>
      <c r="B67" s="36" t="s">
        <v>965</v>
      </c>
      <c r="C67" s="36" t="s">
        <v>966</v>
      </c>
      <c r="D67" s="68" t="s">
        <v>967</v>
      </c>
      <c r="E67" s="68" t="s">
        <v>968</v>
      </c>
      <c r="F67" s="68" t="s">
        <v>974</v>
      </c>
      <c r="G67" s="59">
        <v>10169.81</v>
      </c>
      <c r="H67" s="59">
        <v>610.19000000000005</v>
      </c>
      <c r="I67" s="68">
        <v>10780</v>
      </c>
      <c r="J67" s="59">
        <f t="shared" si="4"/>
        <v>0</v>
      </c>
      <c r="K67" s="6" t="s">
        <v>1870</v>
      </c>
      <c r="L67" s="59">
        <v>10780</v>
      </c>
      <c r="M67" s="59">
        <f t="shared" si="5"/>
        <v>0</v>
      </c>
      <c r="N67" s="6" t="s">
        <v>1805</v>
      </c>
      <c r="O67" s="83"/>
      <c r="P67" s="5"/>
    </row>
    <row r="68" spans="1:16" ht="24" customHeight="1" x14ac:dyDescent="0.25">
      <c r="A68" s="7"/>
      <c r="B68" s="36" t="s">
        <v>965</v>
      </c>
      <c r="C68" s="36" t="s">
        <v>966</v>
      </c>
      <c r="D68" s="68" t="s">
        <v>967</v>
      </c>
      <c r="E68" s="68" t="s">
        <v>968</v>
      </c>
      <c r="F68" s="68" t="s">
        <v>970</v>
      </c>
      <c r="G68" s="59">
        <v>3906.6</v>
      </c>
      <c r="H68" s="59">
        <v>234.4</v>
      </c>
      <c r="I68" s="68">
        <v>4141</v>
      </c>
      <c r="J68" s="59">
        <f t="shared" si="4"/>
        <v>0</v>
      </c>
      <c r="K68" s="6" t="s">
        <v>1870</v>
      </c>
      <c r="L68" s="59">
        <v>4141</v>
      </c>
      <c r="M68" s="59">
        <f t="shared" si="5"/>
        <v>0</v>
      </c>
      <c r="N68" s="6" t="s">
        <v>1805</v>
      </c>
      <c r="O68" s="83"/>
      <c r="P68" s="5"/>
    </row>
    <row r="69" spans="1:16" ht="24" customHeight="1" x14ac:dyDescent="0.25">
      <c r="A69" s="7"/>
      <c r="B69" s="93" t="s">
        <v>976</v>
      </c>
      <c r="C69" s="94" t="s">
        <v>977</v>
      </c>
      <c r="D69" s="68" t="s">
        <v>967</v>
      </c>
      <c r="E69" s="68" t="s">
        <v>968</v>
      </c>
      <c r="F69" s="68" t="s">
        <v>971</v>
      </c>
      <c r="G69" s="59">
        <v>38632.080000000002</v>
      </c>
      <c r="H69" s="59">
        <v>2317.92</v>
      </c>
      <c r="I69" s="68">
        <v>40950</v>
      </c>
      <c r="J69" s="59">
        <f t="shared" si="4"/>
        <v>0</v>
      </c>
      <c r="K69" s="6" t="s">
        <v>1870</v>
      </c>
      <c r="L69" s="59">
        <v>40950</v>
      </c>
      <c r="M69" s="59">
        <f t="shared" si="5"/>
        <v>0</v>
      </c>
      <c r="N69" s="6" t="s">
        <v>1805</v>
      </c>
      <c r="O69" s="83"/>
      <c r="P69" s="5"/>
    </row>
    <row r="70" spans="1:16" ht="24" customHeight="1" x14ac:dyDescent="0.25">
      <c r="A70" s="7"/>
      <c r="B70" s="95" t="s">
        <v>976</v>
      </c>
      <c r="C70" s="36" t="s">
        <v>977</v>
      </c>
      <c r="D70" s="68" t="s">
        <v>967</v>
      </c>
      <c r="E70" s="68" t="s">
        <v>968</v>
      </c>
      <c r="F70" s="68" t="s">
        <v>971</v>
      </c>
      <c r="G70" s="59">
        <v>36955.660000000003</v>
      </c>
      <c r="H70" s="59">
        <v>2217.34</v>
      </c>
      <c r="I70" s="68">
        <v>39173</v>
      </c>
      <c r="J70" s="59">
        <f t="shared" si="4"/>
        <v>0</v>
      </c>
      <c r="K70" s="6" t="s">
        <v>1870</v>
      </c>
      <c r="L70" s="59">
        <v>39173</v>
      </c>
      <c r="M70" s="59">
        <f t="shared" si="5"/>
        <v>0</v>
      </c>
      <c r="N70" s="6" t="s">
        <v>1805</v>
      </c>
      <c r="O70" s="83"/>
      <c r="P70" s="5"/>
    </row>
    <row r="71" spans="1:16" ht="24" customHeight="1" x14ac:dyDescent="0.25">
      <c r="A71" s="7"/>
      <c r="B71" s="5" t="s">
        <v>978</v>
      </c>
      <c r="C71" s="36" t="s">
        <v>979</v>
      </c>
      <c r="D71" s="68" t="s">
        <v>980</v>
      </c>
      <c r="E71" s="68" t="s">
        <v>981</v>
      </c>
      <c r="F71" s="68" t="s">
        <v>982</v>
      </c>
      <c r="G71" s="59">
        <v>91783.02</v>
      </c>
      <c r="H71" s="59">
        <v>5506.98</v>
      </c>
      <c r="I71" s="68">
        <v>97290</v>
      </c>
      <c r="J71" s="59">
        <f t="shared" si="4"/>
        <v>0</v>
      </c>
      <c r="K71" s="68" t="s">
        <v>1464</v>
      </c>
      <c r="L71" s="59">
        <v>97290</v>
      </c>
      <c r="M71" s="59">
        <f t="shared" si="5"/>
        <v>0</v>
      </c>
      <c r="N71" s="83" t="s">
        <v>1409</v>
      </c>
      <c r="O71" s="83"/>
      <c r="P71" s="5"/>
    </row>
    <row r="72" spans="1:16" ht="24" customHeight="1" x14ac:dyDescent="0.25">
      <c r="A72" s="7"/>
      <c r="B72" s="5" t="s">
        <v>983</v>
      </c>
      <c r="C72" s="36" t="s">
        <v>984</v>
      </c>
      <c r="D72" s="6" t="s">
        <v>133</v>
      </c>
      <c r="E72" s="6" t="s">
        <v>981</v>
      </c>
      <c r="F72" s="6" t="s">
        <v>985</v>
      </c>
      <c r="G72" s="8">
        <v>43822.64</v>
      </c>
      <c r="H72" s="8">
        <v>2629.36</v>
      </c>
      <c r="I72" s="68">
        <v>46452</v>
      </c>
      <c r="J72" s="59">
        <f t="shared" si="4"/>
        <v>0</v>
      </c>
      <c r="K72" s="68" t="s">
        <v>1212</v>
      </c>
      <c r="L72" s="59">
        <v>46452</v>
      </c>
      <c r="M72" s="8">
        <f t="shared" si="5"/>
        <v>0</v>
      </c>
      <c r="N72" s="5" t="s">
        <v>1211</v>
      </c>
      <c r="O72" s="5"/>
      <c r="P72" s="5"/>
    </row>
    <row r="73" spans="1:16" ht="24" customHeight="1" x14ac:dyDescent="0.25">
      <c r="A73" s="7"/>
      <c r="B73" s="5" t="s">
        <v>986</v>
      </c>
      <c r="C73" s="36" t="s">
        <v>987</v>
      </c>
      <c r="D73" s="6" t="s">
        <v>133</v>
      </c>
      <c r="E73" s="6" t="s">
        <v>981</v>
      </c>
      <c r="F73" s="6" t="s">
        <v>988</v>
      </c>
      <c r="G73" s="8">
        <v>50664.15</v>
      </c>
      <c r="H73" s="8">
        <v>3039.85</v>
      </c>
      <c r="I73" s="68">
        <v>53704</v>
      </c>
      <c r="J73" s="59">
        <f t="shared" si="4"/>
        <v>0</v>
      </c>
      <c r="K73" s="68" t="s">
        <v>1212</v>
      </c>
      <c r="L73" s="59">
        <v>53704</v>
      </c>
      <c r="M73" s="8">
        <f t="shared" si="5"/>
        <v>0</v>
      </c>
      <c r="N73" s="5" t="s">
        <v>1211</v>
      </c>
      <c r="O73" s="5"/>
      <c r="P73" s="5"/>
    </row>
    <row r="74" spans="1:16" ht="36" customHeight="1" x14ac:dyDescent="0.25">
      <c r="A74" s="7"/>
      <c r="B74" s="5" t="s">
        <v>989</v>
      </c>
      <c r="C74" s="36" t="s">
        <v>990</v>
      </c>
      <c r="D74" s="68" t="s">
        <v>133</v>
      </c>
      <c r="E74" s="68" t="s">
        <v>981</v>
      </c>
      <c r="F74" s="68" t="s">
        <v>991</v>
      </c>
      <c r="G74" s="59">
        <v>31988.68</v>
      </c>
      <c r="H74" s="59">
        <v>1919.32</v>
      </c>
      <c r="I74" s="68">
        <v>33908</v>
      </c>
      <c r="J74" s="59">
        <f t="shared" si="4"/>
        <v>0</v>
      </c>
      <c r="K74" s="81" t="s">
        <v>1312</v>
      </c>
      <c r="L74" s="59">
        <f>SUM(13857.12+7310+12740.88)</f>
        <v>33908</v>
      </c>
      <c r="M74" s="59">
        <f t="shared" si="5"/>
        <v>0</v>
      </c>
      <c r="N74" s="83" t="s">
        <v>1216</v>
      </c>
      <c r="O74" s="5"/>
      <c r="P74" s="5" t="s">
        <v>1244</v>
      </c>
    </row>
    <row r="75" spans="1:16" ht="24" customHeight="1" x14ac:dyDescent="0.25">
      <c r="A75" s="7"/>
      <c r="B75" s="5" t="s">
        <v>992</v>
      </c>
      <c r="C75" s="36" t="s">
        <v>993</v>
      </c>
      <c r="D75" s="68" t="s">
        <v>133</v>
      </c>
      <c r="E75" s="68" t="s">
        <v>981</v>
      </c>
      <c r="F75" s="68" t="s">
        <v>994</v>
      </c>
      <c r="G75" s="59">
        <v>57967.92</v>
      </c>
      <c r="H75" s="59">
        <v>3478.08</v>
      </c>
      <c r="I75" s="68">
        <v>61446</v>
      </c>
      <c r="J75" s="59">
        <f t="shared" si="4"/>
        <v>0</v>
      </c>
      <c r="K75" s="68" t="s">
        <v>1243</v>
      </c>
      <c r="L75" s="59">
        <v>61446</v>
      </c>
      <c r="M75" s="59">
        <f t="shared" si="5"/>
        <v>0</v>
      </c>
      <c r="N75" s="83" t="s">
        <v>1211</v>
      </c>
      <c r="O75" s="5"/>
      <c r="P75" s="5"/>
    </row>
    <row r="76" spans="1:16" ht="24" customHeight="1" x14ac:dyDescent="0.25">
      <c r="A76" s="7"/>
      <c r="B76" s="5" t="s">
        <v>995</v>
      </c>
      <c r="C76" s="36" t="s">
        <v>996</v>
      </c>
      <c r="D76" s="68" t="s">
        <v>997</v>
      </c>
      <c r="E76" s="68" t="s">
        <v>981</v>
      </c>
      <c r="F76" s="68" t="s">
        <v>998</v>
      </c>
      <c r="G76" s="59">
        <v>41037.74</v>
      </c>
      <c r="H76" s="59">
        <v>2462.2600000000002</v>
      </c>
      <c r="I76" s="68">
        <v>43500</v>
      </c>
      <c r="J76" s="59">
        <f t="shared" si="4"/>
        <v>0</v>
      </c>
      <c r="K76" s="68" t="s">
        <v>1243</v>
      </c>
      <c r="L76" s="59">
        <v>43500</v>
      </c>
      <c r="M76" s="59">
        <f t="shared" si="5"/>
        <v>0</v>
      </c>
      <c r="N76" s="83" t="s">
        <v>1220</v>
      </c>
      <c r="O76" s="5"/>
      <c r="P76" s="5"/>
    </row>
    <row r="77" spans="1:16" ht="24" customHeight="1" x14ac:dyDescent="0.25">
      <c r="A77" s="7"/>
      <c r="B77" s="5" t="s">
        <v>999</v>
      </c>
      <c r="C77" s="4" t="s">
        <v>1000</v>
      </c>
      <c r="D77" s="68" t="s">
        <v>980</v>
      </c>
      <c r="E77" s="68" t="s">
        <v>981</v>
      </c>
      <c r="F77" s="68" t="s">
        <v>1001</v>
      </c>
      <c r="G77" s="59">
        <v>225570.75</v>
      </c>
      <c r="H77" s="59">
        <v>13534.25</v>
      </c>
      <c r="I77" s="68">
        <v>239105</v>
      </c>
      <c r="J77" s="59">
        <f t="shared" si="4"/>
        <v>0</v>
      </c>
      <c r="K77" s="81" t="s">
        <v>1783</v>
      </c>
      <c r="L77" s="59">
        <f>SUM(27452+211653)</f>
        <v>239105</v>
      </c>
      <c r="M77" s="59">
        <f t="shared" si="5"/>
        <v>0</v>
      </c>
      <c r="N77" s="83" t="s">
        <v>1466</v>
      </c>
      <c r="O77" s="5"/>
      <c r="P77" s="5"/>
    </row>
    <row r="78" spans="1:16" ht="24" customHeight="1" x14ac:dyDescent="0.25">
      <c r="A78" s="7"/>
      <c r="B78" s="5" t="s">
        <v>1002</v>
      </c>
      <c r="C78" s="4" t="s">
        <v>1003</v>
      </c>
      <c r="D78" s="68" t="s">
        <v>980</v>
      </c>
      <c r="E78" s="68" t="s">
        <v>981</v>
      </c>
      <c r="F78" s="68" t="s">
        <v>1004</v>
      </c>
      <c r="G78" s="59">
        <v>194450.94</v>
      </c>
      <c r="H78" s="59">
        <v>11667.06</v>
      </c>
      <c r="I78" s="68">
        <v>206118</v>
      </c>
      <c r="J78" s="59">
        <f t="shared" si="4"/>
        <v>0</v>
      </c>
      <c r="K78" s="81" t="s">
        <v>1787</v>
      </c>
      <c r="L78" s="59">
        <f>SUM(516+38347+64137)</f>
        <v>103000</v>
      </c>
      <c r="M78" s="59">
        <v>0</v>
      </c>
      <c r="N78" s="83" t="s">
        <v>1467</v>
      </c>
      <c r="O78" s="5"/>
      <c r="P78" s="5"/>
    </row>
    <row r="79" spans="1:16" ht="24" customHeight="1" x14ac:dyDescent="0.25">
      <c r="A79" s="7"/>
      <c r="B79" s="5"/>
      <c r="C79" s="4"/>
      <c r="D79" s="6" t="s">
        <v>1005</v>
      </c>
      <c r="E79" s="6"/>
      <c r="F79" s="6"/>
      <c r="G79" s="8"/>
      <c r="H79" s="8"/>
      <c r="I79" s="6"/>
      <c r="J79" s="8">
        <f t="shared" si="4"/>
        <v>0</v>
      </c>
      <c r="K79" s="6"/>
      <c r="L79" s="8"/>
      <c r="M79" s="8">
        <f>SUM(I79-L79)</f>
        <v>0</v>
      </c>
      <c r="N79" s="5" t="s">
        <v>1006</v>
      </c>
      <c r="O79" s="5"/>
      <c r="P79" s="5"/>
    </row>
    <row r="80" spans="1:16" ht="24" customHeight="1" x14ac:dyDescent="0.25">
      <c r="A80" s="7"/>
      <c r="B80" s="5" t="s">
        <v>1014</v>
      </c>
      <c r="C80" s="19" t="s">
        <v>1018</v>
      </c>
      <c r="D80" s="6" t="s">
        <v>1017</v>
      </c>
      <c r="E80" s="6" t="s">
        <v>1015</v>
      </c>
      <c r="F80" s="6" t="s">
        <v>1016</v>
      </c>
      <c r="G80" s="8">
        <v>23107.55</v>
      </c>
      <c r="H80" s="8">
        <v>1386.45</v>
      </c>
      <c r="I80" s="68">
        <v>24494</v>
      </c>
      <c r="J80" s="59">
        <f t="shared" ref="J80:J94" si="6">SUM(G80+H80-I80)</f>
        <v>0</v>
      </c>
      <c r="K80" s="68" t="s">
        <v>1300</v>
      </c>
      <c r="L80" s="59">
        <v>24494</v>
      </c>
      <c r="M80" s="8">
        <f>SUM(I80-L80)</f>
        <v>0</v>
      </c>
      <c r="N80" s="5" t="s">
        <v>1211</v>
      </c>
      <c r="O80" s="5"/>
      <c r="P80" s="5"/>
    </row>
    <row r="81" spans="1:16" ht="24" customHeight="1" x14ac:dyDescent="0.25">
      <c r="A81" s="7"/>
      <c r="B81" s="5" t="s">
        <v>1019</v>
      </c>
      <c r="C81" s="19" t="s">
        <v>1020</v>
      </c>
      <c r="D81" s="6" t="s">
        <v>1017</v>
      </c>
      <c r="E81" s="6" t="s">
        <v>1015</v>
      </c>
      <c r="F81" s="6" t="s">
        <v>1021</v>
      </c>
      <c r="G81" s="8">
        <v>36816.980000000003</v>
      </c>
      <c r="H81" s="8">
        <v>2209.02</v>
      </c>
      <c r="I81" s="68">
        <v>39026</v>
      </c>
      <c r="J81" s="59">
        <f t="shared" si="6"/>
        <v>0</v>
      </c>
      <c r="K81" s="68" t="s">
        <v>1300</v>
      </c>
      <c r="L81" s="59">
        <v>39026</v>
      </c>
      <c r="M81" s="8">
        <f>SUM(I81-L81)</f>
        <v>0</v>
      </c>
      <c r="N81" s="5" t="s">
        <v>1211</v>
      </c>
      <c r="O81" s="5"/>
      <c r="P81" s="5"/>
    </row>
    <row r="82" spans="1:16" ht="24" customHeight="1" x14ac:dyDescent="0.25">
      <c r="A82" s="7"/>
      <c r="B82" s="5" t="s">
        <v>1022</v>
      </c>
      <c r="C82" s="40" t="s">
        <v>1024</v>
      </c>
      <c r="D82" s="68" t="s">
        <v>1025</v>
      </c>
      <c r="E82" s="68" t="s">
        <v>1015</v>
      </c>
      <c r="F82" s="68" t="s">
        <v>1023</v>
      </c>
      <c r="G82" s="59">
        <v>9433.9599999999991</v>
      </c>
      <c r="H82" s="59">
        <v>566.04</v>
      </c>
      <c r="I82" s="68"/>
      <c r="J82" s="59">
        <f t="shared" si="6"/>
        <v>10000</v>
      </c>
      <c r="K82" s="68"/>
      <c r="L82" s="59"/>
      <c r="M82" s="59">
        <f>SUM(I82-L82)</f>
        <v>0</v>
      </c>
      <c r="N82" s="83" t="s">
        <v>891</v>
      </c>
      <c r="O82" s="83"/>
      <c r="P82" s="83"/>
    </row>
    <row r="83" spans="1:16" ht="24" customHeight="1" x14ac:dyDescent="0.25">
      <c r="A83" s="7"/>
      <c r="B83" s="5" t="s">
        <v>1002</v>
      </c>
      <c r="C83" s="4" t="s">
        <v>1003</v>
      </c>
      <c r="D83" s="42" t="s">
        <v>980</v>
      </c>
      <c r="E83" s="42" t="s">
        <v>1026</v>
      </c>
      <c r="F83" s="42" t="s">
        <v>1027</v>
      </c>
      <c r="G83" s="43">
        <v>-97281.13</v>
      </c>
      <c r="H83" s="43">
        <v>-5836.87</v>
      </c>
      <c r="I83" s="42">
        <v>-103118</v>
      </c>
      <c r="J83" s="43">
        <f t="shared" si="6"/>
        <v>0</v>
      </c>
      <c r="K83" s="42"/>
      <c r="L83" s="43"/>
      <c r="M83" s="43"/>
      <c r="N83" s="44" t="s">
        <v>1440</v>
      </c>
      <c r="O83" s="44"/>
      <c r="P83" s="44"/>
    </row>
    <row r="84" spans="1:16" ht="24" customHeight="1" x14ac:dyDescent="0.25">
      <c r="A84" s="7"/>
      <c r="B84" s="5" t="s">
        <v>1002</v>
      </c>
      <c r="C84" s="4" t="s">
        <v>1003</v>
      </c>
      <c r="D84" s="42" t="s">
        <v>980</v>
      </c>
      <c r="E84" s="42" t="s">
        <v>1028</v>
      </c>
      <c r="F84" s="42" t="s">
        <v>1029</v>
      </c>
      <c r="G84" s="43"/>
      <c r="H84" s="43"/>
      <c r="I84" s="42"/>
      <c r="J84" s="8">
        <f t="shared" si="6"/>
        <v>0</v>
      </c>
      <c r="K84" s="42"/>
      <c r="L84" s="43"/>
      <c r="M84" s="8">
        <f t="shared" ref="M84:M115" si="7">SUM(I84-L84)</f>
        <v>0</v>
      </c>
      <c r="N84" s="44" t="s">
        <v>1035</v>
      </c>
      <c r="O84" s="5"/>
      <c r="P84" s="5"/>
    </row>
    <row r="85" spans="1:16" ht="24" customHeight="1" x14ac:dyDescent="0.25">
      <c r="A85" s="7"/>
      <c r="B85" s="5" t="s">
        <v>1030</v>
      </c>
      <c r="C85" s="4" t="s">
        <v>1031</v>
      </c>
      <c r="D85" s="6" t="s">
        <v>133</v>
      </c>
      <c r="E85" s="6" t="s">
        <v>1028</v>
      </c>
      <c r="F85" s="6" t="s">
        <v>1032</v>
      </c>
      <c r="G85" s="8">
        <v>108354.71</v>
      </c>
      <c r="H85" s="8">
        <v>6501.29</v>
      </c>
      <c r="I85" s="6">
        <v>114856</v>
      </c>
      <c r="J85" s="8">
        <f t="shared" si="6"/>
        <v>0</v>
      </c>
      <c r="K85" s="68" t="s">
        <v>1791</v>
      </c>
      <c r="L85" s="59">
        <v>114856</v>
      </c>
      <c r="M85" s="59">
        <f t="shared" si="7"/>
        <v>0</v>
      </c>
      <c r="N85" s="5" t="s">
        <v>1408</v>
      </c>
      <c r="O85" s="5"/>
      <c r="P85" s="5"/>
    </row>
    <row r="86" spans="1:16" ht="24" customHeight="1" x14ac:dyDescent="0.25">
      <c r="A86" s="7"/>
      <c r="B86" s="5" t="s">
        <v>1036</v>
      </c>
      <c r="C86" s="4" t="s">
        <v>1037</v>
      </c>
      <c r="D86" s="6" t="s">
        <v>1040</v>
      </c>
      <c r="E86" s="45" t="s">
        <v>1038</v>
      </c>
      <c r="F86" s="45" t="s">
        <v>1039</v>
      </c>
      <c r="G86" s="45">
        <v>28773.58</v>
      </c>
      <c r="H86" s="8">
        <v>1726.42</v>
      </c>
      <c r="I86" s="6">
        <v>30500</v>
      </c>
      <c r="J86" s="8">
        <f t="shared" si="6"/>
        <v>0</v>
      </c>
      <c r="K86" s="68" t="s">
        <v>1311</v>
      </c>
      <c r="L86" s="59">
        <v>30500</v>
      </c>
      <c r="M86" s="59">
        <f t="shared" si="7"/>
        <v>0</v>
      </c>
      <c r="N86" s="5" t="s">
        <v>1209</v>
      </c>
      <c r="O86" s="5"/>
      <c r="P86" s="5"/>
    </row>
    <row r="87" spans="1:16" ht="24" customHeight="1" x14ac:dyDescent="0.25">
      <c r="A87" s="7"/>
      <c r="B87" s="106" t="s">
        <v>582</v>
      </c>
      <c r="C87" s="107" t="s">
        <v>583</v>
      </c>
      <c r="D87" s="108" t="s">
        <v>90</v>
      </c>
      <c r="E87" s="108" t="s">
        <v>1874</v>
      </c>
      <c r="F87" s="108" t="s">
        <v>1042</v>
      </c>
      <c r="G87" s="105">
        <v>959.43</v>
      </c>
      <c r="H87" s="105">
        <v>57.57</v>
      </c>
      <c r="I87" s="108">
        <v>1017</v>
      </c>
      <c r="J87" s="105">
        <f t="shared" si="6"/>
        <v>0</v>
      </c>
      <c r="K87" s="6" t="s">
        <v>1908</v>
      </c>
      <c r="L87" s="8">
        <v>1017</v>
      </c>
      <c r="M87" s="8">
        <f t="shared" si="7"/>
        <v>0</v>
      </c>
      <c r="N87" s="5" t="s">
        <v>1875</v>
      </c>
      <c r="O87" s="5"/>
      <c r="P87" s="5"/>
    </row>
    <row r="88" spans="1:16" ht="24" customHeight="1" x14ac:dyDescent="0.25">
      <c r="A88" s="7"/>
      <c r="B88" s="106" t="s">
        <v>576</v>
      </c>
      <c r="C88" s="106" t="s">
        <v>577</v>
      </c>
      <c r="D88" s="106" t="s">
        <v>90</v>
      </c>
      <c r="E88" s="106" t="s">
        <v>1041</v>
      </c>
      <c r="F88" s="106" t="s">
        <v>1042</v>
      </c>
      <c r="G88" s="106">
        <v>587.74</v>
      </c>
      <c r="H88" s="106">
        <v>35.264400000000002</v>
      </c>
      <c r="I88" s="108">
        <v>623</v>
      </c>
      <c r="J88" s="105">
        <f t="shared" si="6"/>
        <v>4.400000000032378E-3</v>
      </c>
      <c r="K88" s="6" t="s">
        <v>1908</v>
      </c>
      <c r="L88" s="8">
        <v>623</v>
      </c>
      <c r="M88" s="8">
        <f t="shared" si="7"/>
        <v>0</v>
      </c>
      <c r="N88" s="5" t="s">
        <v>1875</v>
      </c>
      <c r="O88" s="5"/>
      <c r="P88" s="5"/>
    </row>
    <row r="89" spans="1:16" ht="24" customHeight="1" x14ac:dyDescent="0.25">
      <c r="A89" s="7"/>
      <c r="B89" s="106" t="s">
        <v>580</v>
      </c>
      <c r="C89" s="106" t="s">
        <v>581</v>
      </c>
      <c r="D89" s="106" t="s">
        <v>90</v>
      </c>
      <c r="E89" s="106" t="s">
        <v>1041</v>
      </c>
      <c r="F89" s="106" t="s">
        <v>1042</v>
      </c>
      <c r="G89" s="106">
        <v>272.64</v>
      </c>
      <c r="H89" s="106">
        <v>16.3584</v>
      </c>
      <c r="I89" s="108">
        <v>289</v>
      </c>
      <c r="J89" s="105">
        <f t="shared" si="6"/>
        <v>-1.5999999999962711E-3</v>
      </c>
      <c r="K89" s="6" t="s">
        <v>1908</v>
      </c>
      <c r="L89" s="8">
        <v>289</v>
      </c>
      <c r="M89" s="8">
        <f t="shared" si="7"/>
        <v>0</v>
      </c>
      <c r="N89" s="5" t="s">
        <v>1875</v>
      </c>
      <c r="O89" s="5"/>
      <c r="P89" s="5"/>
    </row>
    <row r="90" spans="1:16" ht="24" customHeight="1" x14ac:dyDescent="0.25">
      <c r="A90" s="7"/>
      <c r="B90" s="106" t="s">
        <v>584</v>
      </c>
      <c r="C90" s="106" t="s">
        <v>585</v>
      </c>
      <c r="D90" s="106" t="s">
        <v>90</v>
      </c>
      <c r="E90" s="106" t="s">
        <v>1041</v>
      </c>
      <c r="F90" s="106" t="s">
        <v>1042</v>
      </c>
      <c r="G90" s="106">
        <v>263.20999999999998</v>
      </c>
      <c r="H90" s="106">
        <v>15.792599999999998</v>
      </c>
      <c r="I90" s="108">
        <v>279</v>
      </c>
      <c r="J90" s="105">
        <f t="shared" si="6"/>
        <v>2.5999999999726242E-3</v>
      </c>
      <c r="K90" s="6" t="s">
        <v>1908</v>
      </c>
      <c r="L90" s="8">
        <v>279</v>
      </c>
      <c r="M90" s="8">
        <f t="shared" si="7"/>
        <v>0</v>
      </c>
      <c r="N90" s="5" t="s">
        <v>1875</v>
      </c>
      <c r="O90" s="5"/>
      <c r="P90" s="5"/>
    </row>
    <row r="91" spans="1:16" ht="24" customHeight="1" x14ac:dyDescent="0.25">
      <c r="A91" s="7"/>
      <c r="B91" s="106" t="s">
        <v>465</v>
      </c>
      <c r="C91" s="106" t="s">
        <v>466</v>
      </c>
      <c r="D91" s="106" t="s">
        <v>90</v>
      </c>
      <c r="E91" s="106" t="s">
        <v>1041</v>
      </c>
      <c r="F91" s="106" t="s">
        <v>1042</v>
      </c>
      <c r="G91" s="106">
        <v>277.36</v>
      </c>
      <c r="H91" s="106">
        <v>16.6416</v>
      </c>
      <c r="I91" s="108">
        <v>294</v>
      </c>
      <c r="J91" s="105">
        <f t="shared" si="6"/>
        <v>1.5999999999962711E-3</v>
      </c>
      <c r="K91" s="6" t="s">
        <v>1908</v>
      </c>
      <c r="L91" s="8">
        <v>294</v>
      </c>
      <c r="M91" s="8">
        <f t="shared" si="7"/>
        <v>0</v>
      </c>
      <c r="N91" s="5" t="s">
        <v>1875</v>
      </c>
      <c r="O91" s="5"/>
      <c r="P91" s="5"/>
    </row>
    <row r="92" spans="1:16" ht="24" customHeight="1" x14ac:dyDescent="0.25">
      <c r="A92" s="7"/>
      <c r="B92" s="106" t="s">
        <v>463</v>
      </c>
      <c r="C92" s="106" t="s">
        <v>464</v>
      </c>
      <c r="D92" s="106" t="s">
        <v>90</v>
      </c>
      <c r="E92" s="106" t="s">
        <v>1041</v>
      </c>
      <c r="F92" s="106" t="s">
        <v>1042</v>
      </c>
      <c r="G92" s="106">
        <v>562.26</v>
      </c>
      <c r="H92" s="106">
        <v>33.735599999999998</v>
      </c>
      <c r="I92" s="108">
        <v>596</v>
      </c>
      <c r="J92" s="105">
        <f t="shared" si="6"/>
        <v>-4.400000000032378E-3</v>
      </c>
      <c r="K92" s="6" t="s">
        <v>1908</v>
      </c>
      <c r="L92" s="8">
        <v>596</v>
      </c>
      <c r="M92" s="8">
        <f t="shared" si="7"/>
        <v>0</v>
      </c>
      <c r="N92" s="5" t="s">
        <v>1875</v>
      </c>
      <c r="O92" s="5"/>
      <c r="P92" s="5"/>
    </row>
    <row r="93" spans="1:16" ht="24" customHeight="1" x14ac:dyDescent="0.25">
      <c r="A93" s="7"/>
      <c r="B93" s="106" t="s">
        <v>459</v>
      </c>
      <c r="C93" s="106" t="s">
        <v>1043</v>
      </c>
      <c r="D93" s="106" t="s">
        <v>90</v>
      </c>
      <c r="E93" s="106" t="s">
        <v>1041</v>
      </c>
      <c r="F93" s="106" t="s">
        <v>1042</v>
      </c>
      <c r="G93" s="106">
        <v>1897.17</v>
      </c>
      <c r="H93" s="106">
        <v>113.8302</v>
      </c>
      <c r="I93" s="108">
        <v>2011</v>
      </c>
      <c r="J93" s="105">
        <f t="shared" si="6"/>
        <v>2.0000000017716957E-4</v>
      </c>
      <c r="K93" s="6" t="s">
        <v>1908</v>
      </c>
      <c r="L93" s="8">
        <v>2011</v>
      </c>
      <c r="M93" s="8">
        <f t="shared" si="7"/>
        <v>0</v>
      </c>
      <c r="N93" s="5" t="s">
        <v>1875</v>
      </c>
      <c r="O93" s="5"/>
      <c r="P93" s="5"/>
    </row>
    <row r="94" spans="1:16" ht="24" customHeight="1" x14ac:dyDescent="0.25">
      <c r="A94" s="7"/>
      <c r="B94" s="109" t="s">
        <v>366</v>
      </c>
      <c r="C94" s="106" t="s">
        <v>367</v>
      </c>
      <c r="D94" s="106" t="s">
        <v>90</v>
      </c>
      <c r="E94" s="106" t="s">
        <v>1041</v>
      </c>
      <c r="F94" s="106" t="s">
        <v>1042</v>
      </c>
      <c r="G94" s="106">
        <v>806.6</v>
      </c>
      <c r="H94" s="106">
        <v>48.396000000000001</v>
      </c>
      <c r="I94" s="108">
        <v>855</v>
      </c>
      <c r="J94" s="105">
        <f t="shared" si="6"/>
        <v>-4.0000000000190994E-3</v>
      </c>
      <c r="K94" s="6" t="s">
        <v>1908</v>
      </c>
      <c r="L94" s="8">
        <v>855</v>
      </c>
      <c r="M94" s="8">
        <f t="shared" si="7"/>
        <v>0</v>
      </c>
      <c r="N94" s="5" t="s">
        <v>1875</v>
      </c>
      <c r="O94" s="5"/>
      <c r="P94" s="5"/>
    </row>
    <row r="95" spans="1:16" ht="24" customHeight="1" x14ac:dyDescent="0.25">
      <c r="A95" s="7"/>
      <c r="B95" s="109" t="s">
        <v>371</v>
      </c>
      <c r="C95" s="106" t="s">
        <v>372</v>
      </c>
      <c r="D95" s="106" t="s">
        <v>90</v>
      </c>
      <c r="E95" s="106" t="s">
        <v>1041</v>
      </c>
      <c r="F95" s="106" t="s">
        <v>1042</v>
      </c>
      <c r="G95" s="106">
        <v>3820.75</v>
      </c>
      <c r="H95" s="106">
        <v>229.245</v>
      </c>
      <c r="I95" s="108">
        <v>4050</v>
      </c>
      <c r="J95" s="105">
        <v>0</v>
      </c>
      <c r="K95" s="6" t="s">
        <v>1908</v>
      </c>
      <c r="L95" s="8">
        <v>4050</v>
      </c>
      <c r="M95" s="8">
        <f t="shared" si="7"/>
        <v>0</v>
      </c>
      <c r="N95" s="5" t="s">
        <v>1875</v>
      </c>
      <c r="O95" s="5"/>
      <c r="P95" s="5"/>
    </row>
    <row r="96" spans="1:16" ht="24" customHeight="1" x14ac:dyDescent="0.25">
      <c r="A96" s="7"/>
      <c r="B96" s="106" t="s">
        <v>369</v>
      </c>
      <c r="C96" s="106" t="s">
        <v>370</v>
      </c>
      <c r="D96" s="106" t="s">
        <v>90</v>
      </c>
      <c r="E96" s="106" t="s">
        <v>1041</v>
      </c>
      <c r="F96" s="106" t="s">
        <v>1042</v>
      </c>
      <c r="G96" s="106">
        <v>1273.5899999999999</v>
      </c>
      <c r="H96" s="106">
        <v>76.41</v>
      </c>
      <c r="I96" s="108">
        <v>1350</v>
      </c>
      <c r="J96" s="105">
        <f t="shared" ref="J96:J127" si="8">SUM(G96+H96-I96)</f>
        <v>0</v>
      </c>
      <c r="K96" s="6" t="s">
        <v>1908</v>
      </c>
      <c r="L96" s="8">
        <v>1350</v>
      </c>
      <c r="M96" s="8">
        <f t="shared" si="7"/>
        <v>0</v>
      </c>
      <c r="N96" s="5" t="s">
        <v>1875</v>
      </c>
      <c r="O96" s="5"/>
      <c r="P96" s="5"/>
    </row>
    <row r="97" spans="1:16" ht="24" customHeight="1" x14ac:dyDescent="0.25">
      <c r="A97" s="7"/>
      <c r="B97" s="109" t="s">
        <v>527</v>
      </c>
      <c r="C97" s="106" t="s">
        <v>528</v>
      </c>
      <c r="D97" s="106" t="s">
        <v>90</v>
      </c>
      <c r="E97" s="106" t="s">
        <v>1041</v>
      </c>
      <c r="F97" s="106" t="s">
        <v>1042</v>
      </c>
      <c r="G97" s="106">
        <v>1981.13</v>
      </c>
      <c r="H97" s="106">
        <v>118.8678</v>
      </c>
      <c r="I97" s="108">
        <v>2100</v>
      </c>
      <c r="J97" s="105">
        <f t="shared" si="8"/>
        <v>-2.1999999999025022E-3</v>
      </c>
      <c r="K97" s="6" t="s">
        <v>1908</v>
      </c>
      <c r="L97" s="8">
        <v>2100</v>
      </c>
      <c r="M97" s="8">
        <f t="shared" si="7"/>
        <v>0</v>
      </c>
      <c r="N97" s="5" t="s">
        <v>1875</v>
      </c>
      <c r="O97" s="5"/>
      <c r="P97" s="5"/>
    </row>
    <row r="98" spans="1:16" ht="24" customHeight="1" x14ac:dyDescent="0.25">
      <c r="A98" s="7"/>
      <c r="B98" s="106" t="s">
        <v>589</v>
      </c>
      <c r="C98" s="106" t="s">
        <v>590</v>
      </c>
      <c r="D98" s="106" t="s">
        <v>90</v>
      </c>
      <c r="E98" s="106" t="s">
        <v>1041</v>
      </c>
      <c r="F98" s="106" t="s">
        <v>1042</v>
      </c>
      <c r="G98" s="106">
        <v>1981.13</v>
      </c>
      <c r="H98" s="106">
        <v>118.8678</v>
      </c>
      <c r="I98" s="108">
        <v>2100</v>
      </c>
      <c r="J98" s="105">
        <f t="shared" si="8"/>
        <v>-2.1999999999025022E-3</v>
      </c>
      <c r="K98" s="6" t="s">
        <v>1908</v>
      </c>
      <c r="L98" s="8">
        <v>2100</v>
      </c>
      <c r="M98" s="8">
        <f t="shared" si="7"/>
        <v>0</v>
      </c>
      <c r="N98" s="5" t="s">
        <v>1875</v>
      </c>
      <c r="O98" s="5"/>
      <c r="P98" s="5"/>
    </row>
    <row r="99" spans="1:16" ht="24" customHeight="1" x14ac:dyDescent="0.25">
      <c r="A99" s="7"/>
      <c r="B99" s="106" t="s">
        <v>519</v>
      </c>
      <c r="C99" s="106" t="s">
        <v>1044</v>
      </c>
      <c r="D99" s="106" t="s">
        <v>90</v>
      </c>
      <c r="E99" s="106" t="s">
        <v>1041</v>
      </c>
      <c r="F99" s="106" t="s">
        <v>1042</v>
      </c>
      <c r="G99" s="106">
        <v>551.89</v>
      </c>
      <c r="H99" s="106">
        <v>33.113399999999999</v>
      </c>
      <c r="I99" s="108">
        <v>585</v>
      </c>
      <c r="J99" s="105">
        <f t="shared" si="8"/>
        <v>3.399999999942338E-3</v>
      </c>
      <c r="K99" s="6" t="s">
        <v>1908</v>
      </c>
      <c r="L99" s="8">
        <v>585</v>
      </c>
      <c r="M99" s="8">
        <f t="shared" si="7"/>
        <v>0</v>
      </c>
      <c r="N99" s="5" t="s">
        <v>1875</v>
      </c>
      <c r="O99" s="5"/>
      <c r="P99" s="5"/>
    </row>
    <row r="100" spans="1:16" ht="24" customHeight="1" x14ac:dyDescent="0.25">
      <c r="A100" s="7"/>
      <c r="B100" s="106" t="s">
        <v>521</v>
      </c>
      <c r="C100" s="106" t="s">
        <v>522</v>
      </c>
      <c r="D100" s="106" t="s">
        <v>90</v>
      </c>
      <c r="E100" s="106" t="s">
        <v>1041</v>
      </c>
      <c r="F100" s="106" t="s">
        <v>1042</v>
      </c>
      <c r="G100" s="106">
        <v>378.3</v>
      </c>
      <c r="H100" s="106">
        <v>22.698</v>
      </c>
      <c r="I100" s="108">
        <v>401</v>
      </c>
      <c r="J100" s="105">
        <f t="shared" si="8"/>
        <v>-2.0000000000095497E-3</v>
      </c>
      <c r="K100" s="6" t="s">
        <v>1908</v>
      </c>
      <c r="L100" s="8">
        <v>401</v>
      </c>
      <c r="M100" s="8">
        <f t="shared" si="7"/>
        <v>0</v>
      </c>
      <c r="N100" s="5" t="s">
        <v>1875</v>
      </c>
      <c r="O100" s="5"/>
      <c r="P100" s="5"/>
    </row>
    <row r="101" spans="1:16" ht="24" customHeight="1" x14ac:dyDescent="0.25">
      <c r="A101" s="7"/>
      <c r="B101" s="106" t="s">
        <v>510</v>
      </c>
      <c r="C101" s="106" t="s">
        <v>511</v>
      </c>
      <c r="D101" s="106" t="s">
        <v>90</v>
      </c>
      <c r="E101" s="106" t="s">
        <v>1041</v>
      </c>
      <c r="F101" s="106" t="s">
        <v>1042</v>
      </c>
      <c r="G101" s="106">
        <v>346.23</v>
      </c>
      <c r="H101" s="106">
        <v>20.773800000000001</v>
      </c>
      <c r="I101" s="108">
        <v>367</v>
      </c>
      <c r="J101" s="105">
        <f t="shared" si="8"/>
        <v>3.8000000000124601E-3</v>
      </c>
      <c r="K101" s="6" t="s">
        <v>1908</v>
      </c>
      <c r="L101" s="8">
        <v>367</v>
      </c>
      <c r="M101" s="8">
        <f t="shared" si="7"/>
        <v>0</v>
      </c>
      <c r="N101" s="5" t="s">
        <v>1875</v>
      </c>
      <c r="O101" s="5"/>
      <c r="P101" s="5"/>
    </row>
    <row r="102" spans="1:16" ht="24" customHeight="1" x14ac:dyDescent="0.25">
      <c r="A102" s="7"/>
      <c r="B102" s="106" t="s">
        <v>517</v>
      </c>
      <c r="C102" s="106" t="s">
        <v>518</v>
      </c>
      <c r="D102" s="106" t="s">
        <v>90</v>
      </c>
      <c r="E102" s="106" t="s">
        <v>1041</v>
      </c>
      <c r="F102" s="106" t="s">
        <v>1042</v>
      </c>
      <c r="G102" s="106">
        <v>326.42</v>
      </c>
      <c r="H102" s="106">
        <v>19.579999999999998</v>
      </c>
      <c r="I102" s="108">
        <v>346</v>
      </c>
      <c r="J102" s="105">
        <f t="shared" si="8"/>
        <v>0</v>
      </c>
      <c r="K102" s="6" t="s">
        <v>1908</v>
      </c>
      <c r="L102" s="8">
        <v>346</v>
      </c>
      <c r="M102" s="8">
        <f t="shared" si="7"/>
        <v>0</v>
      </c>
      <c r="N102" s="5" t="s">
        <v>1875</v>
      </c>
      <c r="O102" s="5"/>
      <c r="P102" s="5"/>
    </row>
    <row r="103" spans="1:16" ht="24" customHeight="1" x14ac:dyDescent="0.25">
      <c r="A103" s="7"/>
      <c r="B103" s="106" t="s">
        <v>513</v>
      </c>
      <c r="C103" s="106" t="s">
        <v>1045</v>
      </c>
      <c r="D103" s="106" t="s">
        <v>90</v>
      </c>
      <c r="E103" s="106" t="s">
        <v>1041</v>
      </c>
      <c r="F103" s="106" t="s">
        <v>1042</v>
      </c>
      <c r="G103" s="106">
        <v>318.87</v>
      </c>
      <c r="H103" s="106">
        <v>19.132200000000001</v>
      </c>
      <c r="I103" s="108">
        <v>338</v>
      </c>
      <c r="J103" s="105">
        <f t="shared" si="8"/>
        <v>2.200000000016189E-3</v>
      </c>
      <c r="K103" s="6" t="s">
        <v>1908</v>
      </c>
      <c r="L103" s="8">
        <v>338</v>
      </c>
      <c r="M103" s="8">
        <f t="shared" si="7"/>
        <v>0</v>
      </c>
      <c r="N103" s="5" t="s">
        <v>1875</v>
      </c>
      <c r="O103" s="5"/>
      <c r="P103" s="5"/>
    </row>
    <row r="104" spans="1:16" ht="24" customHeight="1" x14ac:dyDescent="0.25">
      <c r="A104" s="7"/>
      <c r="B104" s="106" t="s">
        <v>586</v>
      </c>
      <c r="C104" s="106" t="s">
        <v>587</v>
      </c>
      <c r="D104" s="106" t="s">
        <v>90</v>
      </c>
      <c r="E104" s="106" t="s">
        <v>1041</v>
      </c>
      <c r="F104" s="106" t="s">
        <v>1042</v>
      </c>
      <c r="G104" s="106">
        <v>277.36</v>
      </c>
      <c r="H104" s="106">
        <v>16.6416</v>
      </c>
      <c r="I104" s="108">
        <v>294</v>
      </c>
      <c r="J104" s="105">
        <f t="shared" si="8"/>
        <v>1.5999999999962711E-3</v>
      </c>
      <c r="K104" s="6" t="s">
        <v>1908</v>
      </c>
      <c r="L104" s="8">
        <v>294</v>
      </c>
      <c r="M104" s="8">
        <f t="shared" si="7"/>
        <v>0</v>
      </c>
      <c r="N104" s="5" t="s">
        <v>1875</v>
      </c>
      <c r="O104" s="5"/>
      <c r="P104" s="5"/>
    </row>
    <row r="105" spans="1:16" ht="24" customHeight="1" x14ac:dyDescent="0.25">
      <c r="A105" s="7"/>
      <c r="B105" s="106" t="s">
        <v>523</v>
      </c>
      <c r="C105" s="106" t="s">
        <v>524</v>
      </c>
      <c r="D105" s="106" t="s">
        <v>90</v>
      </c>
      <c r="E105" s="106" t="s">
        <v>1041</v>
      </c>
      <c r="F105" s="106" t="s">
        <v>1042</v>
      </c>
      <c r="G105" s="106">
        <v>277.36</v>
      </c>
      <c r="H105" s="106">
        <v>16.6416</v>
      </c>
      <c r="I105" s="108">
        <v>294</v>
      </c>
      <c r="J105" s="105">
        <f t="shared" si="8"/>
        <v>1.5999999999962711E-3</v>
      </c>
      <c r="K105" s="6" t="s">
        <v>1908</v>
      </c>
      <c r="L105" s="8">
        <v>294</v>
      </c>
      <c r="M105" s="8">
        <f t="shared" si="7"/>
        <v>0</v>
      </c>
      <c r="N105" s="5" t="s">
        <v>1875</v>
      </c>
      <c r="O105" s="5"/>
      <c r="P105" s="5"/>
    </row>
    <row r="106" spans="1:16" ht="24" customHeight="1" x14ac:dyDescent="0.25">
      <c r="A106" s="7"/>
      <c r="B106" s="106" t="s">
        <v>523</v>
      </c>
      <c r="C106" s="106" t="s">
        <v>516</v>
      </c>
      <c r="D106" s="106" t="s">
        <v>90</v>
      </c>
      <c r="E106" s="106" t="s">
        <v>1041</v>
      </c>
      <c r="F106" s="106" t="s">
        <v>1042</v>
      </c>
      <c r="G106" s="106">
        <v>277.36</v>
      </c>
      <c r="H106" s="106">
        <v>16.6416</v>
      </c>
      <c r="I106" s="108">
        <v>294</v>
      </c>
      <c r="J106" s="105">
        <f t="shared" si="8"/>
        <v>1.5999999999962711E-3</v>
      </c>
      <c r="K106" s="6" t="s">
        <v>1908</v>
      </c>
      <c r="L106" s="8">
        <v>294</v>
      </c>
      <c r="M106" s="59">
        <f t="shared" si="7"/>
        <v>0</v>
      </c>
      <c r="N106" s="5" t="s">
        <v>1875</v>
      </c>
      <c r="O106" s="5"/>
      <c r="P106" s="5"/>
    </row>
    <row r="107" spans="1:16" ht="24" customHeight="1" x14ac:dyDescent="0.25">
      <c r="A107" s="7"/>
      <c r="B107" s="106" t="s">
        <v>525</v>
      </c>
      <c r="C107" s="106" t="s">
        <v>526</v>
      </c>
      <c r="D107" s="106" t="s">
        <v>90</v>
      </c>
      <c r="E107" s="106" t="s">
        <v>1041</v>
      </c>
      <c r="F107" s="106" t="s">
        <v>1042</v>
      </c>
      <c r="G107" s="106">
        <v>277.36</v>
      </c>
      <c r="H107" s="106">
        <v>16.64</v>
      </c>
      <c r="I107" s="108">
        <v>294</v>
      </c>
      <c r="J107" s="105">
        <f t="shared" si="8"/>
        <v>0</v>
      </c>
      <c r="K107" s="6" t="s">
        <v>1908</v>
      </c>
      <c r="L107" s="8">
        <v>294</v>
      </c>
      <c r="M107" s="59">
        <f t="shared" si="7"/>
        <v>0</v>
      </c>
      <c r="N107" s="5" t="s">
        <v>1875</v>
      </c>
      <c r="O107" s="5"/>
      <c r="P107" s="5"/>
    </row>
    <row r="108" spans="1:16" ht="24" customHeight="1" x14ac:dyDescent="0.25">
      <c r="A108" s="7"/>
      <c r="B108" s="38" t="s">
        <v>364</v>
      </c>
      <c r="C108" s="65" t="s">
        <v>1046</v>
      </c>
      <c r="D108" s="83" t="s">
        <v>90</v>
      </c>
      <c r="E108" s="83" t="s">
        <v>1041</v>
      </c>
      <c r="F108" s="83" t="s">
        <v>1047</v>
      </c>
      <c r="G108" s="83">
        <v>8130.19</v>
      </c>
      <c r="H108" s="83">
        <v>487.81</v>
      </c>
      <c r="I108" s="68">
        <v>8618</v>
      </c>
      <c r="J108" s="59">
        <f t="shared" si="8"/>
        <v>0</v>
      </c>
      <c r="K108" s="68" t="s">
        <v>1311</v>
      </c>
      <c r="L108" s="59">
        <v>8618</v>
      </c>
      <c r="M108" s="59">
        <f t="shared" si="7"/>
        <v>0</v>
      </c>
      <c r="N108" s="83" t="s">
        <v>1299</v>
      </c>
      <c r="O108" s="5"/>
      <c r="P108" s="5"/>
    </row>
    <row r="109" spans="1:16" ht="24" customHeight="1" x14ac:dyDescent="0.25">
      <c r="A109" s="7"/>
      <c r="B109" s="5" t="s">
        <v>361</v>
      </c>
      <c r="C109" s="5" t="s">
        <v>1048</v>
      </c>
      <c r="D109" s="83" t="s">
        <v>90</v>
      </c>
      <c r="E109" s="83" t="s">
        <v>1041</v>
      </c>
      <c r="F109" s="83" t="s">
        <v>1047</v>
      </c>
      <c r="G109" s="83">
        <v>4195.28</v>
      </c>
      <c r="H109" s="83">
        <v>251.72</v>
      </c>
      <c r="I109" s="68">
        <v>4447</v>
      </c>
      <c r="J109" s="59">
        <f t="shared" si="8"/>
        <v>0</v>
      </c>
      <c r="K109" s="68" t="s">
        <v>1311</v>
      </c>
      <c r="L109" s="59">
        <v>4447</v>
      </c>
      <c r="M109" s="59">
        <f t="shared" si="7"/>
        <v>0</v>
      </c>
      <c r="N109" s="83" t="s">
        <v>1299</v>
      </c>
      <c r="O109" s="5"/>
      <c r="P109" s="5"/>
    </row>
    <row r="110" spans="1:16" ht="24" customHeight="1" x14ac:dyDescent="0.25">
      <c r="A110" s="7"/>
      <c r="B110" s="5" t="s">
        <v>273</v>
      </c>
      <c r="C110" s="5" t="s">
        <v>1049</v>
      </c>
      <c r="D110" s="83" t="s">
        <v>90</v>
      </c>
      <c r="E110" s="83" t="s">
        <v>1041</v>
      </c>
      <c r="F110" s="83" t="s">
        <v>1047</v>
      </c>
      <c r="G110" s="83">
        <v>3788.68</v>
      </c>
      <c r="H110" s="83">
        <v>227.32</v>
      </c>
      <c r="I110" s="68">
        <v>4016</v>
      </c>
      <c r="J110" s="59">
        <f t="shared" si="8"/>
        <v>0</v>
      </c>
      <c r="K110" s="68" t="s">
        <v>1311</v>
      </c>
      <c r="L110" s="59">
        <v>4016</v>
      </c>
      <c r="M110" s="59">
        <f t="shared" si="7"/>
        <v>0</v>
      </c>
      <c r="N110" s="83" t="s">
        <v>1299</v>
      </c>
      <c r="O110" s="5"/>
      <c r="P110" s="5"/>
    </row>
    <row r="111" spans="1:16" ht="24" customHeight="1" x14ac:dyDescent="0.25">
      <c r="A111" s="7"/>
      <c r="B111" s="63" t="s">
        <v>658</v>
      </c>
      <c r="C111" s="63" t="s">
        <v>659</v>
      </c>
      <c r="D111" s="49" t="s">
        <v>90</v>
      </c>
      <c r="E111" s="49" t="s">
        <v>1041</v>
      </c>
      <c r="F111" s="50" t="s">
        <v>1076</v>
      </c>
      <c r="G111" s="49">
        <v>554.72</v>
      </c>
      <c r="H111" s="54">
        <v>33.28</v>
      </c>
      <c r="I111" s="56">
        <v>588</v>
      </c>
      <c r="J111" s="59">
        <f t="shared" si="8"/>
        <v>0</v>
      </c>
      <c r="K111" s="64" t="s">
        <v>1311</v>
      </c>
      <c r="L111" s="69">
        <v>588</v>
      </c>
      <c r="M111" s="59">
        <f t="shared" si="7"/>
        <v>0</v>
      </c>
      <c r="N111" s="83" t="s">
        <v>1299</v>
      </c>
      <c r="O111" s="5"/>
      <c r="P111" s="5"/>
    </row>
    <row r="112" spans="1:16" ht="24" customHeight="1" x14ac:dyDescent="0.25">
      <c r="A112" s="7"/>
      <c r="B112" s="48" t="s">
        <v>491</v>
      </c>
      <c r="C112" s="48" t="s">
        <v>492</v>
      </c>
      <c r="D112" s="49" t="s">
        <v>90</v>
      </c>
      <c r="E112" s="49" t="s">
        <v>1041</v>
      </c>
      <c r="F112" s="50" t="s">
        <v>1076</v>
      </c>
      <c r="G112" s="49">
        <v>445.28</v>
      </c>
      <c r="H112" s="54">
        <v>26.72</v>
      </c>
      <c r="I112" s="56">
        <v>472</v>
      </c>
      <c r="J112" s="59">
        <f t="shared" si="8"/>
        <v>0</v>
      </c>
      <c r="K112" s="64" t="s">
        <v>1313</v>
      </c>
      <c r="L112" s="69">
        <v>472</v>
      </c>
      <c r="M112" s="59">
        <f t="shared" si="7"/>
        <v>0</v>
      </c>
      <c r="N112" s="83" t="s">
        <v>1299</v>
      </c>
      <c r="O112" s="5"/>
      <c r="P112" s="5"/>
    </row>
    <row r="113" spans="1:16" ht="24" customHeight="1" x14ac:dyDescent="0.25">
      <c r="A113" s="7"/>
      <c r="B113" s="48" t="s">
        <v>477</v>
      </c>
      <c r="C113" s="48" t="s">
        <v>478</v>
      </c>
      <c r="D113" s="49" t="s">
        <v>90</v>
      </c>
      <c r="E113" s="49" t="s">
        <v>1041</v>
      </c>
      <c r="F113" s="50" t="s">
        <v>1076</v>
      </c>
      <c r="G113" s="49">
        <v>445.28</v>
      </c>
      <c r="H113" s="54">
        <v>26.72</v>
      </c>
      <c r="I113" s="56">
        <v>472</v>
      </c>
      <c r="J113" s="59">
        <f t="shared" si="8"/>
        <v>0</v>
      </c>
      <c r="K113" s="64" t="s">
        <v>1313</v>
      </c>
      <c r="L113" s="69">
        <v>472</v>
      </c>
      <c r="M113" s="59">
        <f t="shared" si="7"/>
        <v>0</v>
      </c>
      <c r="N113" s="83" t="s">
        <v>1299</v>
      </c>
      <c r="O113" s="5"/>
      <c r="P113" s="5"/>
    </row>
    <row r="114" spans="1:16" ht="24" customHeight="1" x14ac:dyDescent="0.25">
      <c r="A114" s="7"/>
      <c r="B114" s="48" t="s">
        <v>501</v>
      </c>
      <c r="C114" s="48" t="s">
        <v>502</v>
      </c>
      <c r="D114" s="49" t="s">
        <v>90</v>
      </c>
      <c r="E114" s="49" t="s">
        <v>1041</v>
      </c>
      <c r="F114" s="50" t="s">
        <v>1076</v>
      </c>
      <c r="G114" s="49">
        <v>257.55</v>
      </c>
      <c r="H114" s="54">
        <v>15.45</v>
      </c>
      <c r="I114" s="56">
        <v>273</v>
      </c>
      <c r="J114" s="59">
        <f t="shared" si="8"/>
        <v>0</v>
      </c>
      <c r="K114" s="64" t="s">
        <v>1313</v>
      </c>
      <c r="L114" s="69">
        <v>273</v>
      </c>
      <c r="M114" s="59">
        <f t="shared" si="7"/>
        <v>0</v>
      </c>
      <c r="N114" s="83" t="s">
        <v>1299</v>
      </c>
      <c r="O114" s="5"/>
      <c r="P114" s="5"/>
    </row>
    <row r="115" spans="1:16" ht="24" customHeight="1" x14ac:dyDescent="0.25">
      <c r="A115" s="7"/>
      <c r="B115" s="48" t="s">
        <v>497</v>
      </c>
      <c r="C115" s="48" t="s">
        <v>498</v>
      </c>
      <c r="D115" s="49" t="s">
        <v>90</v>
      </c>
      <c r="E115" s="49" t="s">
        <v>1041</v>
      </c>
      <c r="F115" s="50" t="s">
        <v>1076</v>
      </c>
      <c r="G115" s="49">
        <v>257.55</v>
      </c>
      <c r="H115" s="54">
        <v>15.45</v>
      </c>
      <c r="I115" s="56">
        <v>273</v>
      </c>
      <c r="J115" s="59">
        <f t="shared" si="8"/>
        <v>0</v>
      </c>
      <c r="K115" s="64" t="s">
        <v>1313</v>
      </c>
      <c r="L115" s="69">
        <v>273</v>
      </c>
      <c r="M115" s="59">
        <f t="shared" si="7"/>
        <v>0</v>
      </c>
      <c r="N115" s="83" t="s">
        <v>1299</v>
      </c>
      <c r="O115" s="5"/>
      <c r="P115" s="5"/>
    </row>
    <row r="116" spans="1:16" ht="24" customHeight="1" x14ac:dyDescent="0.25">
      <c r="A116" s="7"/>
      <c r="B116" s="48" t="s">
        <v>485</v>
      </c>
      <c r="C116" s="48" t="s">
        <v>486</v>
      </c>
      <c r="D116" s="49" t="s">
        <v>90</v>
      </c>
      <c r="E116" s="49" t="s">
        <v>1041</v>
      </c>
      <c r="F116" s="50" t="s">
        <v>1076</v>
      </c>
      <c r="G116" s="49">
        <v>257.55</v>
      </c>
      <c r="H116" s="54">
        <v>15.45</v>
      </c>
      <c r="I116" s="56">
        <v>273</v>
      </c>
      <c r="J116" s="59">
        <f t="shared" si="8"/>
        <v>0</v>
      </c>
      <c r="K116" s="64" t="s">
        <v>1313</v>
      </c>
      <c r="L116" s="69">
        <v>273</v>
      </c>
      <c r="M116" s="59">
        <f t="shared" ref="M116:M147" si="9">SUM(I116-L116)</f>
        <v>0</v>
      </c>
      <c r="N116" s="83" t="s">
        <v>1299</v>
      </c>
      <c r="O116" s="5"/>
      <c r="P116" s="5"/>
    </row>
    <row r="117" spans="1:16" ht="24" customHeight="1" x14ac:dyDescent="0.25">
      <c r="A117" s="7"/>
      <c r="B117" s="48" t="s">
        <v>495</v>
      </c>
      <c r="C117" s="48" t="s">
        <v>496</v>
      </c>
      <c r="D117" s="49" t="s">
        <v>90</v>
      </c>
      <c r="E117" s="49" t="s">
        <v>1041</v>
      </c>
      <c r="F117" s="50" t="s">
        <v>1076</v>
      </c>
      <c r="G117" s="49">
        <v>257.55</v>
      </c>
      <c r="H117" s="54">
        <v>15.45</v>
      </c>
      <c r="I117" s="56">
        <v>273</v>
      </c>
      <c r="J117" s="59">
        <f t="shared" si="8"/>
        <v>0</v>
      </c>
      <c r="K117" s="64" t="s">
        <v>1313</v>
      </c>
      <c r="L117" s="69">
        <v>273</v>
      </c>
      <c r="M117" s="59">
        <f t="shared" si="9"/>
        <v>0</v>
      </c>
      <c r="N117" s="83" t="s">
        <v>1299</v>
      </c>
      <c r="O117" s="5"/>
      <c r="P117" s="5"/>
    </row>
    <row r="118" spans="1:16" ht="24" customHeight="1" x14ac:dyDescent="0.25">
      <c r="A118" s="7"/>
      <c r="B118" s="48" t="s">
        <v>503</v>
      </c>
      <c r="C118" s="48" t="s">
        <v>504</v>
      </c>
      <c r="D118" s="49" t="s">
        <v>90</v>
      </c>
      <c r="E118" s="49" t="s">
        <v>1041</v>
      </c>
      <c r="F118" s="50" t="s">
        <v>1076</v>
      </c>
      <c r="G118" s="49">
        <v>257.55</v>
      </c>
      <c r="H118" s="54">
        <v>15.45</v>
      </c>
      <c r="I118" s="56">
        <v>273</v>
      </c>
      <c r="J118" s="59">
        <f t="shared" si="8"/>
        <v>0</v>
      </c>
      <c r="K118" s="64" t="s">
        <v>1313</v>
      </c>
      <c r="L118" s="70">
        <v>273</v>
      </c>
      <c r="M118" s="59">
        <f t="shared" si="9"/>
        <v>0</v>
      </c>
      <c r="N118" s="83" t="s">
        <v>1299</v>
      </c>
      <c r="O118" s="5"/>
      <c r="P118" s="5"/>
    </row>
    <row r="119" spans="1:16" ht="24" customHeight="1" x14ac:dyDescent="0.25">
      <c r="A119" s="7"/>
      <c r="B119" s="48" t="s">
        <v>489</v>
      </c>
      <c r="C119" s="48" t="s">
        <v>490</v>
      </c>
      <c r="D119" s="49" t="s">
        <v>90</v>
      </c>
      <c r="E119" s="49" t="s">
        <v>1041</v>
      </c>
      <c r="F119" s="50" t="s">
        <v>1076</v>
      </c>
      <c r="G119" s="49">
        <v>257.55</v>
      </c>
      <c r="H119" s="54">
        <v>15.45</v>
      </c>
      <c r="I119" s="56">
        <v>273</v>
      </c>
      <c r="J119" s="59">
        <f t="shared" si="8"/>
        <v>0</v>
      </c>
      <c r="K119" s="64" t="s">
        <v>1313</v>
      </c>
      <c r="L119" s="70">
        <v>273</v>
      </c>
      <c r="M119" s="59">
        <f t="shared" si="9"/>
        <v>0</v>
      </c>
      <c r="N119" s="83" t="s">
        <v>1299</v>
      </c>
      <c r="O119" s="5"/>
      <c r="P119" s="5"/>
    </row>
    <row r="120" spans="1:16" ht="24" customHeight="1" x14ac:dyDescent="0.25">
      <c r="A120" s="7"/>
      <c r="B120" s="48" t="s">
        <v>479</v>
      </c>
      <c r="C120" s="48" t="s">
        <v>480</v>
      </c>
      <c r="D120" s="49" t="s">
        <v>90</v>
      </c>
      <c r="E120" s="49" t="s">
        <v>1041</v>
      </c>
      <c r="F120" s="50" t="s">
        <v>1076</v>
      </c>
      <c r="G120" s="49">
        <v>257.55</v>
      </c>
      <c r="H120" s="54">
        <v>15.45</v>
      </c>
      <c r="I120" s="56">
        <v>273</v>
      </c>
      <c r="J120" s="59">
        <f t="shared" si="8"/>
        <v>0</v>
      </c>
      <c r="K120" s="64" t="s">
        <v>1311</v>
      </c>
      <c r="L120" s="70">
        <v>273</v>
      </c>
      <c r="M120" s="59">
        <f t="shared" si="9"/>
        <v>0</v>
      </c>
      <c r="N120" s="83" t="s">
        <v>1299</v>
      </c>
      <c r="O120" s="5"/>
      <c r="P120" s="5"/>
    </row>
    <row r="121" spans="1:16" ht="24" customHeight="1" x14ac:dyDescent="0.25">
      <c r="A121" s="7"/>
      <c r="B121" s="48" t="s">
        <v>475</v>
      </c>
      <c r="C121" s="48" t="s">
        <v>476</v>
      </c>
      <c r="D121" s="49" t="s">
        <v>90</v>
      </c>
      <c r="E121" s="49" t="s">
        <v>1041</v>
      </c>
      <c r="F121" s="50" t="s">
        <v>1076</v>
      </c>
      <c r="G121" s="49">
        <v>257.55</v>
      </c>
      <c r="H121" s="54">
        <v>15.45</v>
      </c>
      <c r="I121" s="56">
        <v>273</v>
      </c>
      <c r="J121" s="59">
        <f t="shared" si="8"/>
        <v>0</v>
      </c>
      <c r="K121" s="64" t="s">
        <v>1311</v>
      </c>
      <c r="L121" s="70">
        <v>273</v>
      </c>
      <c r="M121" s="59">
        <f t="shared" si="9"/>
        <v>0</v>
      </c>
      <c r="N121" s="83" t="s">
        <v>1299</v>
      </c>
      <c r="O121" s="5"/>
      <c r="P121" s="5"/>
    </row>
    <row r="122" spans="1:16" ht="24" customHeight="1" x14ac:dyDescent="0.25">
      <c r="A122" s="7"/>
      <c r="B122" s="48" t="s">
        <v>487</v>
      </c>
      <c r="C122" s="48" t="s">
        <v>488</v>
      </c>
      <c r="D122" s="49" t="s">
        <v>90</v>
      </c>
      <c r="E122" s="49" t="s">
        <v>1041</v>
      </c>
      <c r="F122" s="50" t="s">
        <v>1076</v>
      </c>
      <c r="G122" s="49">
        <v>257.55</v>
      </c>
      <c r="H122" s="54">
        <v>15.45</v>
      </c>
      <c r="I122" s="56">
        <v>273</v>
      </c>
      <c r="J122" s="59">
        <f t="shared" si="8"/>
        <v>0</v>
      </c>
      <c r="K122" s="64" t="s">
        <v>1311</v>
      </c>
      <c r="L122" s="70">
        <v>273</v>
      </c>
      <c r="M122" s="59">
        <f t="shared" si="9"/>
        <v>0</v>
      </c>
      <c r="N122" s="83" t="s">
        <v>1299</v>
      </c>
      <c r="O122" s="5"/>
      <c r="P122" s="5"/>
    </row>
    <row r="123" spans="1:16" ht="24" customHeight="1" x14ac:dyDescent="0.25">
      <c r="A123" s="7"/>
      <c r="B123" s="48" t="s">
        <v>470</v>
      </c>
      <c r="C123" s="48" t="s">
        <v>1077</v>
      </c>
      <c r="D123" s="49" t="s">
        <v>90</v>
      </c>
      <c r="E123" s="49" t="s">
        <v>1041</v>
      </c>
      <c r="F123" s="50" t="s">
        <v>1076</v>
      </c>
      <c r="G123" s="49">
        <v>257.55</v>
      </c>
      <c r="H123" s="54">
        <v>15.45</v>
      </c>
      <c r="I123" s="56">
        <v>273</v>
      </c>
      <c r="J123" s="59">
        <f t="shared" si="8"/>
        <v>0</v>
      </c>
      <c r="K123" s="64" t="s">
        <v>1311</v>
      </c>
      <c r="L123" s="70">
        <v>273</v>
      </c>
      <c r="M123" s="59">
        <f t="shared" si="9"/>
        <v>0</v>
      </c>
      <c r="N123" s="83" t="s">
        <v>1299</v>
      </c>
      <c r="O123" s="5"/>
      <c r="P123" s="5"/>
    </row>
    <row r="124" spans="1:16" ht="24" customHeight="1" x14ac:dyDescent="0.25">
      <c r="A124" s="7"/>
      <c r="B124" s="48" t="s">
        <v>499</v>
      </c>
      <c r="C124" s="48" t="s">
        <v>500</v>
      </c>
      <c r="D124" s="49" t="s">
        <v>90</v>
      </c>
      <c r="E124" s="49" t="s">
        <v>1041</v>
      </c>
      <c r="F124" s="50" t="s">
        <v>1076</v>
      </c>
      <c r="G124" s="49">
        <v>205.66</v>
      </c>
      <c r="H124" s="54">
        <v>12.34</v>
      </c>
      <c r="I124" s="56">
        <v>218</v>
      </c>
      <c r="J124" s="59">
        <f t="shared" si="8"/>
        <v>0</v>
      </c>
      <c r="K124" s="64" t="s">
        <v>1311</v>
      </c>
      <c r="L124" s="70">
        <v>218</v>
      </c>
      <c r="M124" s="59">
        <f t="shared" si="9"/>
        <v>0</v>
      </c>
      <c r="N124" s="83" t="s">
        <v>1299</v>
      </c>
      <c r="O124" s="5"/>
      <c r="P124" s="5"/>
    </row>
    <row r="125" spans="1:16" ht="24" customHeight="1" x14ac:dyDescent="0.25">
      <c r="A125" s="7"/>
      <c r="B125" s="49" t="s">
        <v>507</v>
      </c>
      <c r="C125" s="48" t="s">
        <v>508</v>
      </c>
      <c r="D125" s="49" t="s">
        <v>90</v>
      </c>
      <c r="E125" s="49" t="s">
        <v>1041</v>
      </c>
      <c r="F125" s="50" t="s">
        <v>1076</v>
      </c>
      <c r="G125" s="49">
        <v>2716.98</v>
      </c>
      <c r="H125" s="54">
        <v>163.02000000000001</v>
      </c>
      <c r="I125" s="56">
        <v>2880</v>
      </c>
      <c r="J125" s="59">
        <f t="shared" si="8"/>
        <v>0</v>
      </c>
      <c r="K125" s="64" t="s">
        <v>1311</v>
      </c>
      <c r="L125" s="70">
        <v>2880</v>
      </c>
      <c r="M125" s="59">
        <f t="shared" si="9"/>
        <v>0</v>
      </c>
      <c r="N125" s="83" t="s">
        <v>1299</v>
      </c>
      <c r="O125" s="5"/>
      <c r="P125" s="5"/>
    </row>
    <row r="126" spans="1:16" ht="24" customHeight="1" x14ac:dyDescent="0.25">
      <c r="A126" s="7"/>
      <c r="B126" s="49" t="s">
        <v>505</v>
      </c>
      <c r="C126" s="48" t="s">
        <v>506</v>
      </c>
      <c r="D126" s="49" t="s">
        <v>90</v>
      </c>
      <c r="E126" s="49" t="s">
        <v>1041</v>
      </c>
      <c r="F126" s="50" t="s">
        <v>1076</v>
      </c>
      <c r="G126" s="49">
        <v>382.08</v>
      </c>
      <c r="H126" s="54">
        <v>22.92</v>
      </c>
      <c r="I126" s="56">
        <v>405</v>
      </c>
      <c r="J126" s="59">
        <f t="shared" si="8"/>
        <v>0</v>
      </c>
      <c r="K126" s="64" t="s">
        <v>1311</v>
      </c>
      <c r="L126" s="70">
        <v>405</v>
      </c>
      <c r="M126" s="59">
        <f t="shared" si="9"/>
        <v>0</v>
      </c>
      <c r="N126" s="83" t="s">
        <v>1299</v>
      </c>
      <c r="O126" s="5"/>
      <c r="P126" s="5"/>
    </row>
    <row r="127" spans="1:16" ht="24" customHeight="1" x14ac:dyDescent="0.25">
      <c r="A127" s="7"/>
      <c r="B127" s="49" t="s">
        <v>481</v>
      </c>
      <c r="C127" s="48" t="s">
        <v>482</v>
      </c>
      <c r="D127" s="49" t="s">
        <v>90</v>
      </c>
      <c r="E127" s="49" t="s">
        <v>1041</v>
      </c>
      <c r="F127" s="50" t="s">
        <v>1076</v>
      </c>
      <c r="G127" s="49">
        <v>257.55</v>
      </c>
      <c r="H127" s="54">
        <v>15.45</v>
      </c>
      <c r="I127" s="56">
        <v>273</v>
      </c>
      <c r="J127" s="59">
        <f t="shared" si="8"/>
        <v>0</v>
      </c>
      <c r="K127" s="64" t="s">
        <v>1313</v>
      </c>
      <c r="L127" s="70">
        <v>273</v>
      </c>
      <c r="M127" s="59">
        <f t="shared" si="9"/>
        <v>0</v>
      </c>
      <c r="N127" s="83" t="s">
        <v>1299</v>
      </c>
      <c r="O127" s="5"/>
      <c r="P127" s="5"/>
    </row>
    <row r="128" spans="1:16" ht="24" customHeight="1" x14ac:dyDescent="0.25">
      <c r="A128" s="7"/>
      <c r="B128" s="48" t="s">
        <v>529</v>
      </c>
      <c r="C128" s="48" t="s">
        <v>530</v>
      </c>
      <c r="D128" s="49" t="s">
        <v>90</v>
      </c>
      <c r="E128" s="49" t="s">
        <v>1041</v>
      </c>
      <c r="F128" s="50" t="s">
        <v>1078</v>
      </c>
      <c r="G128" s="49">
        <v>3176.42</v>
      </c>
      <c r="H128" s="54">
        <v>190.58</v>
      </c>
      <c r="I128" s="56">
        <v>3367</v>
      </c>
      <c r="J128" s="59">
        <f t="shared" ref="J128:J159" si="10">SUM(G128+H128-I128)</f>
        <v>0</v>
      </c>
      <c r="K128" s="64" t="s">
        <v>1313</v>
      </c>
      <c r="L128" s="70">
        <v>3367</v>
      </c>
      <c r="M128" s="59">
        <f t="shared" si="9"/>
        <v>0</v>
      </c>
      <c r="N128" s="83" t="s">
        <v>1299</v>
      </c>
      <c r="O128" s="5"/>
      <c r="P128" s="5"/>
    </row>
    <row r="129" spans="1:16" ht="24" customHeight="1" x14ac:dyDescent="0.25">
      <c r="A129" s="7"/>
      <c r="B129" s="48" t="s">
        <v>467</v>
      </c>
      <c r="C129" s="48" t="s">
        <v>468</v>
      </c>
      <c r="D129" s="49" t="s">
        <v>90</v>
      </c>
      <c r="E129" s="49" t="s">
        <v>1041</v>
      </c>
      <c r="F129" s="50" t="s">
        <v>1078</v>
      </c>
      <c r="G129" s="49">
        <v>613.21</v>
      </c>
      <c r="H129" s="54">
        <v>36.79</v>
      </c>
      <c r="I129" s="56">
        <v>650</v>
      </c>
      <c r="J129" s="59">
        <f t="shared" si="10"/>
        <v>0</v>
      </c>
      <c r="K129" s="64" t="s">
        <v>1311</v>
      </c>
      <c r="L129" s="70">
        <v>650</v>
      </c>
      <c r="M129" s="59">
        <f t="shared" si="9"/>
        <v>0</v>
      </c>
      <c r="N129" s="83" t="s">
        <v>1299</v>
      </c>
      <c r="O129" s="5"/>
      <c r="P129" s="5"/>
    </row>
    <row r="130" spans="1:16" ht="24" customHeight="1" x14ac:dyDescent="0.25">
      <c r="A130" s="7"/>
      <c r="B130" s="51" t="s">
        <v>493</v>
      </c>
      <c r="C130" s="51" t="s">
        <v>494</v>
      </c>
      <c r="D130" s="49" t="s">
        <v>90</v>
      </c>
      <c r="E130" s="49" t="s">
        <v>1041</v>
      </c>
      <c r="F130" s="50" t="s">
        <v>1079</v>
      </c>
      <c r="G130" s="49">
        <v>10283.02</v>
      </c>
      <c r="H130" s="54">
        <v>616.98</v>
      </c>
      <c r="I130" s="64">
        <v>10900</v>
      </c>
      <c r="J130" s="59">
        <f t="shared" si="10"/>
        <v>0</v>
      </c>
      <c r="K130" s="64" t="s">
        <v>1313</v>
      </c>
      <c r="L130" s="70">
        <v>10900</v>
      </c>
      <c r="M130" s="59">
        <f t="shared" si="9"/>
        <v>0</v>
      </c>
      <c r="N130" s="83" t="s">
        <v>1299</v>
      </c>
      <c r="O130" s="5"/>
      <c r="P130" s="5"/>
    </row>
    <row r="131" spans="1:16" ht="24" customHeight="1" x14ac:dyDescent="0.25">
      <c r="A131" s="7"/>
      <c r="B131" s="51" t="s">
        <v>483</v>
      </c>
      <c r="C131" s="51" t="s">
        <v>484</v>
      </c>
      <c r="D131" s="49" t="s">
        <v>90</v>
      </c>
      <c r="E131" s="49" t="s">
        <v>1041</v>
      </c>
      <c r="F131" s="50" t="s">
        <v>1079</v>
      </c>
      <c r="G131" s="49">
        <v>7313.21</v>
      </c>
      <c r="H131" s="54">
        <v>438.79</v>
      </c>
      <c r="I131" s="64">
        <v>7752</v>
      </c>
      <c r="J131" s="59">
        <f t="shared" si="10"/>
        <v>0</v>
      </c>
      <c r="K131" s="64" t="s">
        <v>1313</v>
      </c>
      <c r="L131" s="70">
        <v>7752</v>
      </c>
      <c r="M131" s="59">
        <f t="shared" si="9"/>
        <v>0</v>
      </c>
      <c r="N131" s="83" t="s">
        <v>1299</v>
      </c>
      <c r="O131" s="5"/>
      <c r="P131" s="5"/>
    </row>
    <row r="132" spans="1:16" ht="24" customHeight="1" x14ac:dyDescent="0.25">
      <c r="A132" s="7"/>
      <c r="B132" s="48" t="s">
        <v>690</v>
      </c>
      <c r="C132" s="48" t="s">
        <v>691</v>
      </c>
      <c r="D132" s="49" t="s">
        <v>90</v>
      </c>
      <c r="E132" s="49" t="s">
        <v>1041</v>
      </c>
      <c r="F132" s="50" t="s">
        <v>1079</v>
      </c>
      <c r="G132" s="49">
        <v>5258.49</v>
      </c>
      <c r="H132" s="54">
        <v>315.51</v>
      </c>
      <c r="I132" s="64">
        <v>5574</v>
      </c>
      <c r="J132" s="59">
        <f t="shared" si="10"/>
        <v>0</v>
      </c>
      <c r="K132" s="64" t="s">
        <v>1311</v>
      </c>
      <c r="L132" s="70">
        <v>5574</v>
      </c>
      <c r="M132" s="59">
        <f t="shared" si="9"/>
        <v>0</v>
      </c>
      <c r="N132" s="83" t="s">
        <v>1299</v>
      </c>
      <c r="O132" s="5"/>
      <c r="P132" s="5"/>
    </row>
    <row r="133" spans="1:16" ht="24" customHeight="1" x14ac:dyDescent="0.25">
      <c r="A133" s="7"/>
      <c r="B133" s="48" t="s">
        <v>694</v>
      </c>
      <c r="C133" s="48" t="s">
        <v>695</v>
      </c>
      <c r="D133" s="49" t="s">
        <v>90</v>
      </c>
      <c r="E133" s="49" t="s">
        <v>1041</v>
      </c>
      <c r="F133" s="50" t="s">
        <v>1079</v>
      </c>
      <c r="G133" s="49">
        <v>3829.25</v>
      </c>
      <c r="H133" s="54">
        <v>229.75</v>
      </c>
      <c r="I133" s="64">
        <v>4059</v>
      </c>
      <c r="J133" s="59">
        <f t="shared" si="10"/>
        <v>0</v>
      </c>
      <c r="K133" s="64" t="s">
        <v>1311</v>
      </c>
      <c r="L133" s="70">
        <v>4059</v>
      </c>
      <c r="M133" s="59">
        <f t="shared" si="9"/>
        <v>0</v>
      </c>
      <c r="N133" s="83" t="s">
        <v>1299</v>
      </c>
      <c r="O133" s="5"/>
      <c r="P133" s="5"/>
    </row>
    <row r="134" spans="1:16" ht="24" customHeight="1" x14ac:dyDescent="0.25">
      <c r="A134" s="7"/>
      <c r="B134" s="48" t="s">
        <v>692</v>
      </c>
      <c r="C134" s="48" t="s">
        <v>693</v>
      </c>
      <c r="D134" s="49" t="s">
        <v>90</v>
      </c>
      <c r="E134" s="49" t="s">
        <v>1041</v>
      </c>
      <c r="F134" s="50" t="s">
        <v>1079</v>
      </c>
      <c r="G134" s="49">
        <v>2547.17</v>
      </c>
      <c r="H134" s="54">
        <v>152.83000000000001</v>
      </c>
      <c r="I134" s="64">
        <v>2700</v>
      </c>
      <c r="J134" s="59">
        <f t="shared" si="10"/>
        <v>0</v>
      </c>
      <c r="K134" s="64" t="s">
        <v>1311</v>
      </c>
      <c r="L134" s="70">
        <v>2700</v>
      </c>
      <c r="M134" s="59">
        <f t="shared" si="9"/>
        <v>0</v>
      </c>
      <c r="N134" s="83" t="s">
        <v>1299</v>
      </c>
      <c r="O134" s="5"/>
      <c r="P134" s="5"/>
    </row>
    <row r="135" spans="1:16" ht="24" customHeight="1" x14ac:dyDescent="0.25">
      <c r="A135" s="7"/>
      <c r="B135" s="48" t="s">
        <v>661</v>
      </c>
      <c r="C135" s="48" t="s">
        <v>662</v>
      </c>
      <c r="D135" s="49" t="s">
        <v>90</v>
      </c>
      <c r="E135" s="49" t="s">
        <v>1041</v>
      </c>
      <c r="F135" s="50" t="s">
        <v>1079</v>
      </c>
      <c r="G135" s="49">
        <v>4248.1099999999997</v>
      </c>
      <c r="H135" s="54">
        <v>254.89</v>
      </c>
      <c r="I135" s="64">
        <v>4503</v>
      </c>
      <c r="J135" s="59">
        <f t="shared" si="10"/>
        <v>0</v>
      </c>
      <c r="K135" s="64" t="s">
        <v>1311</v>
      </c>
      <c r="L135" s="70">
        <v>4503</v>
      </c>
      <c r="M135" s="59">
        <f t="shared" si="9"/>
        <v>0</v>
      </c>
      <c r="N135" s="83" t="s">
        <v>1299</v>
      </c>
      <c r="O135" s="5"/>
      <c r="P135" s="5"/>
    </row>
    <row r="136" spans="1:16" ht="24" customHeight="1" x14ac:dyDescent="0.25">
      <c r="A136" s="7"/>
      <c r="B136" s="48" t="s">
        <v>664</v>
      </c>
      <c r="C136" s="48" t="s">
        <v>1080</v>
      </c>
      <c r="D136" s="49" t="s">
        <v>90</v>
      </c>
      <c r="E136" s="49" t="s">
        <v>1041</v>
      </c>
      <c r="F136" s="50" t="s">
        <v>1079</v>
      </c>
      <c r="G136" s="49">
        <v>693.4</v>
      </c>
      <c r="H136" s="54">
        <v>41.6</v>
      </c>
      <c r="I136" s="64">
        <v>735</v>
      </c>
      <c r="J136" s="59">
        <f t="shared" si="10"/>
        <v>0</v>
      </c>
      <c r="K136" s="64" t="s">
        <v>1311</v>
      </c>
      <c r="L136" s="70">
        <v>735</v>
      </c>
      <c r="M136" s="59">
        <f t="shared" si="9"/>
        <v>0</v>
      </c>
      <c r="N136" s="83" t="s">
        <v>1299</v>
      </c>
      <c r="O136" s="5"/>
      <c r="P136" s="5"/>
    </row>
    <row r="137" spans="1:16" ht="24" customHeight="1" x14ac:dyDescent="0.25">
      <c r="A137" s="7"/>
      <c r="B137" s="48" t="s">
        <v>353</v>
      </c>
      <c r="C137" s="48" t="s">
        <v>354</v>
      </c>
      <c r="D137" s="49" t="s">
        <v>90</v>
      </c>
      <c r="E137" s="49" t="s">
        <v>1041</v>
      </c>
      <c r="F137" s="50" t="s">
        <v>1079</v>
      </c>
      <c r="G137" s="49">
        <v>445.28</v>
      </c>
      <c r="H137" s="54">
        <v>26.72</v>
      </c>
      <c r="I137" s="64">
        <v>472</v>
      </c>
      <c r="J137" s="59">
        <f t="shared" si="10"/>
        <v>0</v>
      </c>
      <c r="K137" s="64" t="s">
        <v>1311</v>
      </c>
      <c r="L137" s="70">
        <v>472</v>
      </c>
      <c r="M137" s="59">
        <f t="shared" si="9"/>
        <v>0</v>
      </c>
      <c r="N137" s="83" t="s">
        <v>1299</v>
      </c>
      <c r="O137" s="5"/>
      <c r="P137" s="5"/>
    </row>
    <row r="138" spans="1:16" ht="24" customHeight="1" x14ac:dyDescent="0.25">
      <c r="A138" s="7"/>
      <c r="B138" s="48" t="s">
        <v>347</v>
      </c>
      <c r="C138" s="48" t="s">
        <v>348</v>
      </c>
      <c r="D138" s="49" t="s">
        <v>90</v>
      </c>
      <c r="E138" s="49" t="s">
        <v>1041</v>
      </c>
      <c r="F138" s="50" t="s">
        <v>1079</v>
      </c>
      <c r="G138" s="49">
        <v>445.28</v>
      </c>
      <c r="H138" s="54">
        <v>26.72</v>
      </c>
      <c r="I138" s="64">
        <v>472</v>
      </c>
      <c r="J138" s="59">
        <f t="shared" si="10"/>
        <v>0</v>
      </c>
      <c r="K138" s="64" t="s">
        <v>1311</v>
      </c>
      <c r="L138" s="70">
        <v>472</v>
      </c>
      <c r="M138" s="59">
        <f t="shared" si="9"/>
        <v>0</v>
      </c>
      <c r="N138" s="83" t="s">
        <v>1299</v>
      </c>
      <c r="O138" s="5"/>
      <c r="P138" s="5"/>
    </row>
    <row r="139" spans="1:16" ht="24" customHeight="1" x14ac:dyDescent="0.25">
      <c r="A139" s="7"/>
      <c r="B139" s="48" t="s">
        <v>345</v>
      </c>
      <c r="C139" s="48" t="s">
        <v>346</v>
      </c>
      <c r="D139" s="49" t="s">
        <v>90</v>
      </c>
      <c r="E139" s="49" t="s">
        <v>1041</v>
      </c>
      <c r="F139" s="50" t="s">
        <v>1079</v>
      </c>
      <c r="G139" s="49">
        <v>445.28</v>
      </c>
      <c r="H139" s="54">
        <v>26.72</v>
      </c>
      <c r="I139" s="64">
        <v>472</v>
      </c>
      <c r="J139" s="59">
        <f t="shared" si="10"/>
        <v>0</v>
      </c>
      <c r="K139" s="64" t="s">
        <v>1311</v>
      </c>
      <c r="L139" s="70">
        <v>472</v>
      </c>
      <c r="M139" s="59">
        <f t="shared" si="9"/>
        <v>0</v>
      </c>
      <c r="N139" s="83" t="s">
        <v>1299</v>
      </c>
      <c r="O139" s="5"/>
      <c r="P139" s="5"/>
    </row>
    <row r="140" spans="1:16" ht="24" customHeight="1" x14ac:dyDescent="0.25">
      <c r="A140" s="7"/>
      <c r="B140" s="48" t="s">
        <v>341</v>
      </c>
      <c r="C140" s="48" t="s">
        <v>342</v>
      </c>
      <c r="D140" s="49" t="s">
        <v>90</v>
      </c>
      <c r="E140" s="49" t="s">
        <v>1041</v>
      </c>
      <c r="F140" s="50" t="s">
        <v>1079</v>
      </c>
      <c r="G140" s="49">
        <v>445.28</v>
      </c>
      <c r="H140" s="54">
        <v>26.72</v>
      </c>
      <c r="I140" s="64">
        <v>472</v>
      </c>
      <c r="J140" s="59">
        <f t="shared" si="10"/>
        <v>0</v>
      </c>
      <c r="K140" s="64" t="s">
        <v>1313</v>
      </c>
      <c r="L140" s="70">
        <v>472</v>
      </c>
      <c r="M140" s="59">
        <f t="shared" si="9"/>
        <v>0</v>
      </c>
      <c r="N140" s="83" t="s">
        <v>1299</v>
      </c>
      <c r="O140" s="5"/>
      <c r="P140" s="5"/>
    </row>
    <row r="141" spans="1:16" ht="24" customHeight="1" x14ac:dyDescent="0.25">
      <c r="A141" s="7"/>
      <c r="B141" s="48" t="s">
        <v>339</v>
      </c>
      <c r="C141" s="48" t="s">
        <v>1081</v>
      </c>
      <c r="D141" s="49" t="s">
        <v>90</v>
      </c>
      <c r="E141" s="49" t="s">
        <v>1041</v>
      </c>
      <c r="F141" s="50" t="s">
        <v>1079</v>
      </c>
      <c r="G141" s="49">
        <v>445.28</v>
      </c>
      <c r="H141" s="54">
        <v>26.72</v>
      </c>
      <c r="I141" s="64">
        <v>472</v>
      </c>
      <c r="J141" s="59">
        <f t="shared" si="10"/>
        <v>0</v>
      </c>
      <c r="K141" s="64" t="s">
        <v>1313</v>
      </c>
      <c r="L141" s="70">
        <v>472</v>
      </c>
      <c r="M141" s="59">
        <f t="shared" si="9"/>
        <v>0</v>
      </c>
      <c r="N141" s="83" t="s">
        <v>1299</v>
      </c>
      <c r="O141" s="5"/>
      <c r="P141" s="5"/>
    </row>
    <row r="142" spans="1:16" ht="24" customHeight="1" x14ac:dyDescent="0.25">
      <c r="A142" s="7"/>
      <c r="B142" s="48" t="s">
        <v>408</v>
      </c>
      <c r="C142" s="48" t="s">
        <v>409</v>
      </c>
      <c r="D142" s="49" t="s">
        <v>90</v>
      </c>
      <c r="E142" s="49" t="s">
        <v>1041</v>
      </c>
      <c r="F142" s="50" t="s">
        <v>1079</v>
      </c>
      <c r="G142" s="49">
        <v>445.28</v>
      </c>
      <c r="H142" s="54">
        <v>26.72</v>
      </c>
      <c r="I142" s="64">
        <v>472</v>
      </c>
      <c r="J142" s="59">
        <f t="shared" si="10"/>
        <v>0</v>
      </c>
      <c r="K142" s="64" t="s">
        <v>1311</v>
      </c>
      <c r="L142" s="70">
        <v>472</v>
      </c>
      <c r="M142" s="59">
        <f t="shared" si="9"/>
        <v>0</v>
      </c>
      <c r="N142" s="83" t="s">
        <v>1299</v>
      </c>
      <c r="O142" s="5"/>
      <c r="P142" s="5"/>
    </row>
    <row r="143" spans="1:16" ht="24" customHeight="1" x14ac:dyDescent="0.25">
      <c r="A143" s="7"/>
      <c r="B143" s="48" t="s">
        <v>327</v>
      </c>
      <c r="C143" s="48" t="s">
        <v>328</v>
      </c>
      <c r="D143" s="49" t="s">
        <v>90</v>
      </c>
      <c r="E143" s="49" t="s">
        <v>1041</v>
      </c>
      <c r="F143" s="50" t="s">
        <v>1079</v>
      </c>
      <c r="G143" s="49">
        <v>445.28</v>
      </c>
      <c r="H143" s="54">
        <v>26.72</v>
      </c>
      <c r="I143" s="64">
        <v>472</v>
      </c>
      <c r="J143" s="59">
        <f t="shared" si="10"/>
        <v>0</v>
      </c>
      <c r="K143" s="64" t="s">
        <v>1313</v>
      </c>
      <c r="L143" s="70">
        <v>472</v>
      </c>
      <c r="M143" s="59">
        <f t="shared" si="9"/>
        <v>0</v>
      </c>
      <c r="N143" s="83" t="s">
        <v>1299</v>
      </c>
      <c r="O143" s="5"/>
      <c r="P143" s="5"/>
    </row>
    <row r="144" spans="1:16" ht="24" customHeight="1" x14ac:dyDescent="0.25">
      <c r="A144" s="7"/>
      <c r="B144" s="48" t="s">
        <v>325</v>
      </c>
      <c r="C144" s="48" t="s">
        <v>326</v>
      </c>
      <c r="D144" s="49" t="s">
        <v>90</v>
      </c>
      <c r="E144" s="49" t="s">
        <v>1041</v>
      </c>
      <c r="F144" s="50" t="s">
        <v>1079</v>
      </c>
      <c r="G144" s="49">
        <v>445.28</v>
      </c>
      <c r="H144" s="54">
        <v>26.72</v>
      </c>
      <c r="I144" s="64">
        <v>472</v>
      </c>
      <c r="J144" s="59">
        <f t="shared" si="10"/>
        <v>0</v>
      </c>
      <c r="K144" s="64" t="s">
        <v>1313</v>
      </c>
      <c r="L144" s="70">
        <v>472</v>
      </c>
      <c r="M144" s="59">
        <f t="shared" si="9"/>
        <v>0</v>
      </c>
      <c r="N144" s="83" t="s">
        <v>1299</v>
      </c>
      <c r="O144" s="5"/>
      <c r="P144" s="5"/>
    </row>
    <row r="145" spans="1:16" ht="24" customHeight="1" x14ac:dyDescent="0.25">
      <c r="A145" s="7"/>
      <c r="B145" s="48" t="s">
        <v>321</v>
      </c>
      <c r="C145" s="48" t="s">
        <v>322</v>
      </c>
      <c r="D145" s="49" t="s">
        <v>90</v>
      </c>
      <c r="E145" s="49" t="s">
        <v>1041</v>
      </c>
      <c r="F145" s="50" t="s">
        <v>1079</v>
      </c>
      <c r="G145" s="49">
        <v>445.28</v>
      </c>
      <c r="H145" s="54">
        <v>26.72</v>
      </c>
      <c r="I145" s="64">
        <v>472</v>
      </c>
      <c r="J145" s="59">
        <f t="shared" si="10"/>
        <v>0</v>
      </c>
      <c r="K145" s="64" t="s">
        <v>1311</v>
      </c>
      <c r="L145" s="70">
        <v>472</v>
      </c>
      <c r="M145" s="59">
        <f t="shared" si="9"/>
        <v>0</v>
      </c>
      <c r="N145" s="83" t="s">
        <v>1299</v>
      </c>
      <c r="O145" s="5"/>
      <c r="P145" s="5"/>
    </row>
    <row r="146" spans="1:16" ht="24" customHeight="1" x14ac:dyDescent="0.25">
      <c r="A146" s="7"/>
      <c r="B146" s="48" t="s">
        <v>319</v>
      </c>
      <c r="C146" s="48" t="s">
        <v>320</v>
      </c>
      <c r="D146" s="49" t="s">
        <v>90</v>
      </c>
      <c r="E146" s="49" t="s">
        <v>1041</v>
      </c>
      <c r="F146" s="50" t="s">
        <v>1079</v>
      </c>
      <c r="G146" s="49">
        <v>257.55</v>
      </c>
      <c r="H146" s="54">
        <v>15.45</v>
      </c>
      <c r="I146" s="64">
        <v>273</v>
      </c>
      <c r="J146" s="59">
        <f t="shared" si="10"/>
        <v>0</v>
      </c>
      <c r="K146" s="64" t="s">
        <v>1311</v>
      </c>
      <c r="L146" s="70">
        <v>273</v>
      </c>
      <c r="M146" s="59">
        <f t="shared" si="9"/>
        <v>0</v>
      </c>
      <c r="N146" s="83" t="s">
        <v>1299</v>
      </c>
      <c r="O146" s="5"/>
      <c r="P146" s="5"/>
    </row>
    <row r="147" spans="1:16" ht="24" customHeight="1" x14ac:dyDescent="0.25">
      <c r="A147" s="7"/>
      <c r="B147" s="48" t="s">
        <v>333</v>
      </c>
      <c r="C147" s="48" t="s">
        <v>334</v>
      </c>
      <c r="D147" s="49" t="s">
        <v>90</v>
      </c>
      <c r="E147" s="49" t="s">
        <v>1041</v>
      </c>
      <c r="F147" s="50" t="s">
        <v>1079</v>
      </c>
      <c r="G147" s="49">
        <v>445.28</v>
      </c>
      <c r="H147" s="54">
        <v>26.72</v>
      </c>
      <c r="I147" s="64">
        <v>472</v>
      </c>
      <c r="J147" s="59">
        <f t="shared" si="10"/>
        <v>0</v>
      </c>
      <c r="K147" s="64" t="s">
        <v>1311</v>
      </c>
      <c r="L147" s="70">
        <v>472</v>
      </c>
      <c r="M147" s="59">
        <f t="shared" si="9"/>
        <v>0</v>
      </c>
      <c r="N147" s="83" t="s">
        <v>1299</v>
      </c>
      <c r="O147" s="5"/>
      <c r="P147" s="5"/>
    </row>
    <row r="148" spans="1:16" ht="24" customHeight="1" x14ac:dyDescent="0.25">
      <c r="A148" s="7"/>
      <c r="B148" s="48" t="s">
        <v>331</v>
      </c>
      <c r="C148" s="48" t="s">
        <v>332</v>
      </c>
      <c r="D148" s="49" t="s">
        <v>90</v>
      </c>
      <c r="E148" s="49" t="s">
        <v>1041</v>
      </c>
      <c r="F148" s="50" t="s">
        <v>1079</v>
      </c>
      <c r="G148" s="49">
        <v>445.28</v>
      </c>
      <c r="H148" s="54">
        <v>26.72</v>
      </c>
      <c r="I148" s="64">
        <v>472</v>
      </c>
      <c r="J148" s="59">
        <f t="shared" si="10"/>
        <v>0</v>
      </c>
      <c r="K148" s="64" t="s">
        <v>1311</v>
      </c>
      <c r="L148" s="70">
        <v>472</v>
      </c>
      <c r="M148" s="59">
        <f t="shared" ref="M148:M179" si="11">SUM(I148-L148)</f>
        <v>0</v>
      </c>
      <c r="N148" s="83" t="s">
        <v>1299</v>
      </c>
      <c r="O148" s="5"/>
      <c r="P148" s="5"/>
    </row>
    <row r="149" spans="1:16" ht="24" customHeight="1" x14ac:dyDescent="0.25">
      <c r="A149" s="7"/>
      <c r="B149" s="48" t="s">
        <v>329</v>
      </c>
      <c r="C149" s="48" t="s">
        <v>330</v>
      </c>
      <c r="D149" s="49" t="s">
        <v>90</v>
      </c>
      <c r="E149" s="49" t="s">
        <v>1041</v>
      </c>
      <c r="F149" s="50" t="s">
        <v>1079</v>
      </c>
      <c r="G149" s="49">
        <v>445.28</v>
      </c>
      <c r="H149" s="54">
        <v>26.72</v>
      </c>
      <c r="I149" s="64">
        <v>472</v>
      </c>
      <c r="J149" s="59">
        <f t="shared" si="10"/>
        <v>0</v>
      </c>
      <c r="K149" s="64" t="s">
        <v>1311</v>
      </c>
      <c r="L149" s="70">
        <v>472</v>
      </c>
      <c r="M149" s="59">
        <f t="shared" si="11"/>
        <v>0</v>
      </c>
      <c r="N149" s="83" t="s">
        <v>1299</v>
      </c>
      <c r="O149" s="5"/>
      <c r="P149" s="5"/>
    </row>
    <row r="150" spans="1:16" ht="24" customHeight="1" x14ac:dyDescent="0.25">
      <c r="A150" s="7"/>
      <c r="B150" s="48" t="s">
        <v>323</v>
      </c>
      <c r="C150" s="48" t="s">
        <v>324</v>
      </c>
      <c r="D150" s="49" t="s">
        <v>90</v>
      </c>
      <c r="E150" s="49" t="s">
        <v>1041</v>
      </c>
      <c r="F150" s="50" t="s">
        <v>1079</v>
      </c>
      <c r="G150" s="49">
        <v>445.28</v>
      </c>
      <c r="H150" s="54">
        <v>26.72</v>
      </c>
      <c r="I150" s="64">
        <v>472</v>
      </c>
      <c r="J150" s="59">
        <f t="shared" si="10"/>
        <v>0</v>
      </c>
      <c r="K150" s="64" t="s">
        <v>1311</v>
      </c>
      <c r="L150" s="70">
        <v>472</v>
      </c>
      <c r="M150" s="59">
        <f t="shared" si="11"/>
        <v>0</v>
      </c>
      <c r="N150" s="83" t="s">
        <v>1299</v>
      </c>
      <c r="O150" s="5"/>
      <c r="P150" s="5"/>
    </row>
    <row r="151" spans="1:16" ht="24" customHeight="1" x14ac:dyDescent="0.25">
      <c r="A151" s="7"/>
      <c r="B151" s="48" t="s">
        <v>317</v>
      </c>
      <c r="C151" s="48" t="s">
        <v>318</v>
      </c>
      <c r="D151" s="49" t="s">
        <v>90</v>
      </c>
      <c r="E151" s="49" t="s">
        <v>1041</v>
      </c>
      <c r="F151" s="50" t="s">
        <v>1079</v>
      </c>
      <c r="G151" s="49">
        <v>445.28</v>
      </c>
      <c r="H151" s="54">
        <v>26.72</v>
      </c>
      <c r="I151" s="64">
        <v>472</v>
      </c>
      <c r="J151" s="59">
        <f t="shared" si="10"/>
        <v>0</v>
      </c>
      <c r="K151" s="64" t="s">
        <v>1313</v>
      </c>
      <c r="L151" s="70">
        <v>472</v>
      </c>
      <c r="M151" s="59">
        <f t="shared" si="11"/>
        <v>0</v>
      </c>
      <c r="N151" s="83" t="s">
        <v>1299</v>
      </c>
      <c r="O151" s="5"/>
      <c r="P151" s="5"/>
    </row>
    <row r="152" spans="1:16" ht="24" customHeight="1" x14ac:dyDescent="0.25">
      <c r="A152" s="7"/>
      <c r="B152" s="48" t="s">
        <v>315</v>
      </c>
      <c r="C152" s="48" t="s">
        <v>316</v>
      </c>
      <c r="D152" s="49" t="s">
        <v>90</v>
      </c>
      <c r="E152" s="49" t="s">
        <v>1041</v>
      </c>
      <c r="F152" s="50" t="s">
        <v>1079</v>
      </c>
      <c r="G152" s="49">
        <v>257.55</v>
      </c>
      <c r="H152" s="54">
        <v>15.45</v>
      </c>
      <c r="I152" s="64">
        <v>273</v>
      </c>
      <c r="J152" s="59">
        <f t="shared" si="10"/>
        <v>0</v>
      </c>
      <c r="K152" s="64" t="s">
        <v>1313</v>
      </c>
      <c r="L152" s="70">
        <v>273</v>
      </c>
      <c r="M152" s="59">
        <f t="shared" si="11"/>
        <v>0</v>
      </c>
      <c r="N152" s="83" t="s">
        <v>1299</v>
      </c>
      <c r="O152" s="5"/>
      <c r="P152" s="5"/>
    </row>
    <row r="153" spans="1:16" ht="24" customHeight="1" x14ac:dyDescent="0.25">
      <c r="A153" s="7"/>
      <c r="B153" s="48" t="s">
        <v>310</v>
      </c>
      <c r="C153" s="48" t="s">
        <v>311</v>
      </c>
      <c r="D153" s="49" t="s">
        <v>90</v>
      </c>
      <c r="E153" s="49" t="s">
        <v>1041</v>
      </c>
      <c r="F153" s="50" t="s">
        <v>1079</v>
      </c>
      <c r="G153" s="49">
        <v>693.4</v>
      </c>
      <c r="H153" s="54">
        <v>41.6</v>
      </c>
      <c r="I153" s="64">
        <v>735</v>
      </c>
      <c r="J153" s="59">
        <f t="shared" si="10"/>
        <v>0</v>
      </c>
      <c r="K153" s="64" t="s">
        <v>1311</v>
      </c>
      <c r="L153" s="70">
        <v>735</v>
      </c>
      <c r="M153" s="59">
        <f t="shared" si="11"/>
        <v>0</v>
      </c>
      <c r="N153" s="83" t="s">
        <v>1299</v>
      </c>
      <c r="O153" s="5"/>
      <c r="P153" s="5"/>
    </row>
    <row r="154" spans="1:16" ht="24" customHeight="1" x14ac:dyDescent="0.25">
      <c r="A154" s="7"/>
      <c r="B154" s="48" t="s">
        <v>428</v>
      </c>
      <c r="C154" s="48" t="s">
        <v>429</v>
      </c>
      <c r="D154" s="49" t="s">
        <v>90</v>
      </c>
      <c r="E154" s="49" t="s">
        <v>1041</v>
      </c>
      <c r="F154" s="50" t="s">
        <v>1079</v>
      </c>
      <c r="G154" s="49">
        <v>445.28</v>
      </c>
      <c r="H154" s="54">
        <v>26.72</v>
      </c>
      <c r="I154" s="64">
        <v>472</v>
      </c>
      <c r="J154" s="59">
        <f t="shared" si="10"/>
        <v>0</v>
      </c>
      <c r="K154" s="64" t="s">
        <v>1311</v>
      </c>
      <c r="L154" s="70">
        <v>472</v>
      </c>
      <c r="M154" s="59">
        <f t="shared" si="11"/>
        <v>0</v>
      </c>
      <c r="N154" s="83" t="s">
        <v>1299</v>
      </c>
      <c r="O154" s="5"/>
      <c r="P154" s="5"/>
    </row>
    <row r="155" spans="1:16" ht="24" customHeight="1" x14ac:dyDescent="0.25">
      <c r="A155" s="7"/>
      <c r="B155" s="48" t="s">
        <v>424</v>
      </c>
      <c r="C155" s="48" t="s">
        <v>425</v>
      </c>
      <c r="D155" s="49" t="s">
        <v>90</v>
      </c>
      <c r="E155" s="49" t="s">
        <v>1041</v>
      </c>
      <c r="F155" s="50" t="s">
        <v>1079</v>
      </c>
      <c r="G155" s="49">
        <v>257.55</v>
      </c>
      <c r="H155" s="54">
        <v>15.45</v>
      </c>
      <c r="I155" s="64">
        <v>273</v>
      </c>
      <c r="J155" s="59">
        <f t="shared" si="10"/>
        <v>0</v>
      </c>
      <c r="K155" s="64" t="s">
        <v>1311</v>
      </c>
      <c r="L155" s="70">
        <v>273</v>
      </c>
      <c r="M155" s="59">
        <f t="shared" si="11"/>
        <v>0</v>
      </c>
      <c r="N155" s="83" t="s">
        <v>1299</v>
      </c>
      <c r="O155" s="5"/>
      <c r="P155" s="5"/>
    </row>
    <row r="156" spans="1:16" ht="24" customHeight="1" x14ac:dyDescent="0.25">
      <c r="A156" s="7"/>
      <c r="B156" s="48" t="s">
        <v>422</v>
      </c>
      <c r="C156" s="48" t="s">
        <v>423</v>
      </c>
      <c r="D156" s="49" t="s">
        <v>90</v>
      </c>
      <c r="E156" s="49" t="s">
        <v>1041</v>
      </c>
      <c r="F156" s="50" t="s">
        <v>1079</v>
      </c>
      <c r="G156" s="49">
        <v>445.28</v>
      </c>
      <c r="H156" s="54">
        <v>26.72</v>
      </c>
      <c r="I156" s="64">
        <v>472</v>
      </c>
      <c r="J156" s="59">
        <f t="shared" si="10"/>
        <v>0</v>
      </c>
      <c r="K156" s="64" t="s">
        <v>1311</v>
      </c>
      <c r="L156" s="70">
        <v>472</v>
      </c>
      <c r="M156" s="59">
        <f t="shared" si="11"/>
        <v>0</v>
      </c>
      <c r="N156" s="83" t="s">
        <v>1299</v>
      </c>
      <c r="O156" s="5"/>
      <c r="P156" s="5"/>
    </row>
    <row r="157" spans="1:16" ht="24" customHeight="1" x14ac:dyDescent="0.25">
      <c r="A157" s="7"/>
      <c r="B157" s="48" t="s">
        <v>420</v>
      </c>
      <c r="C157" s="48" t="s">
        <v>421</v>
      </c>
      <c r="D157" s="49" t="s">
        <v>90</v>
      </c>
      <c r="E157" s="49" t="s">
        <v>1041</v>
      </c>
      <c r="F157" s="50" t="s">
        <v>1079</v>
      </c>
      <c r="G157" s="49">
        <v>445.28</v>
      </c>
      <c r="H157" s="54">
        <v>26.72</v>
      </c>
      <c r="I157" s="64">
        <v>472</v>
      </c>
      <c r="J157" s="59">
        <f t="shared" si="10"/>
        <v>0</v>
      </c>
      <c r="K157" s="64" t="s">
        <v>1311</v>
      </c>
      <c r="L157" s="70">
        <v>472</v>
      </c>
      <c r="M157" s="59">
        <f t="shared" si="11"/>
        <v>0</v>
      </c>
      <c r="N157" s="83" t="s">
        <v>1299</v>
      </c>
      <c r="O157" s="5"/>
      <c r="P157" s="5"/>
    </row>
    <row r="158" spans="1:16" ht="24" customHeight="1" x14ac:dyDescent="0.25">
      <c r="A158" s="7"/>
      <c r="B158" s="48" t="s">
        <v>418</v>
      </c>
      <c r="C158" s="48" t="s">
        <v>419</v>
      </c>
      <c r="D158" s="49" t="s">
        <v>90</v>
      </c>
      <c r="E158" s="49" t="s">
        <v>1041</v>
      </c>
      <c r="F158" s="50" t="s">
        <v>1079</v>
      </c>
      <c r="G158" s="49">
        <v>445.29</v>
      </c>
      <c r="H158" s="54">
        <v>26.71</v>
      </c>
      <c r="I158" s="64">
        <v>472</v>
      </c>
      <c r="J158" s="59">
        <f t="shared" si="10"/>
        <v>0</v>
      </c>
      <c r="K158" s="64" t="s">
        <v>1311</v>
      </c>
      <c r="L158" s="70">
        <v>472</v>
      </c>
      <c r="M158" s="59">
        <f t="shared" si="11"/>
        <v>0</v>
      </c>
      <c r="N158" s="83" t="s">
        <v>1299</v>
      </c>
      <c r="O158" s="5"/>
      <c r="P158" s="5"/>
    </row>
    <row r="159" spans="1:16" ht="24" customHeight="1" x14ac:dyDescent="0.25">
      <c r="A159" s="7"/>
      <c r="B159" s="48" t="s">
        <v>416</v>
      </c>
      <c r="C159" s="48" t="s">
        <v>417</v>
      </c>
      <c r="D159" s="49" t="s">
        <v>90</v>
      </c>
      <c r="E159" s="49" t="s">
        <v>1041</v>
      </c>
      <c r="F159" s="50" t="s">
        <v>1079</v>
      </c>
      <c r="G159" s="49">
        <v>445.29</v>
      </c>
      <c r="H159" s="54">
        <v>26.71</v>
      </c>
      <c r="I159" s="64">
        <v>472</v>
      </c>
      <c r="J159" s="59">
        <f t="shared" si="10"/>
        <v>0</v>
      </c>
      <c r="K159" s="64" t="s">
        <v>1313</v>
      </c>
      <c r="L159" s="70">
        <v>472</v>
      </c>
      <c r="M159" s="59">
        <f t="shared" si="11"/>
        <v>0</v>
      </c>
      <c r="N159" s="83" t="s">
        <v>1299</v>
      </c>
      <c r="O159" s="5"/>
      <c r="P159" s="5"/>
    </row>
    <row r="160" spans="1:16" ht="24" customHeight="1" x14ac:dyDescent="0.25">
      <c r="A160" s="7"/>
      <c r="B160" s="48" t="s">
        <v>414</v>
      </c>
      <c r="C160" s="48" t="s">
        <v>415</v>
      </c>
      <c r="D160" s="49" t="s">
        <v>90</v>
      </c>
      <c r="E160" s="49" t="s">
        <v>1041</v>
      </c>
      <c r="F160" s="50" t="s">
        <v>1079</v>
      </c>
      <c r="G160" s="49">
        <v>257.55</v>
      </c>
      <c r="H160" s="54">
        <v>15.45</v>
      </c>
      <c r="I160" s="64">
        <v>273</v>
      </c>
      <c r="J160" s="59">
        <f t="shared" ref="J160:J191" si="12">SUM(G160+H160-I160)</f>
        <v>0</v>
      </c>
      <c r="K160" s="64" t="s">
        <v>1311</v>
      </c>
      <c r="L160" s="70">
        <v>273</v>
      </c>
      <c r="M160" s="59">
        <f t="shared" si="11"/>
        <v>0</v>
      </c>
      <c r="N160" s="83" t="s">
        <v>1299</v>
      </c>
      <c r="O160" s="5"/>
      <c r="P160" s="5"/>
    </row>
    <row r="161" spans="1:16" ht="24" customHeight="1" x14ac:dyDescent="0.25">
      <c r="A161" s="7"/>
      <c r="B161" s="48" t="s">
        <v>426</v>
      </c>
      <c r="C161" s="48" t="s">
        <v>427</v>
      </c>
      <c r="D161" s="49" t="s">
        <v>90</v>
      </c>
      <c r="E161" s="49" t="s">
        <v>1041</v>
      </c>
      <c r="F161" s="50" t="s">
        <v>1079</v>
      </c>
      <c r="G161" s="49">
        <v>1280.19</v>
      </c>
      <c r="H161" s="54">
        <v>76.81</v>
      </c>
      <c r="I161" s="64">
        <v>1357</v>
      </c>
      <c r="J161" s="59">
        <f t="shared" si="12"/>
        <v>0</v>
      </c>
      <c r="K161" s="64" t="s">
        <v>1311</v>
      </c>
      <c r="L161" s="70">
        <v>1357</v>
      </c>
      <c r="M161" s="59">
        <f t="shared" si="11"/>
        <v>0</v>
      </c>
      <c r="N161" s="83" t="s">
        <v>1299</v>
      </c>
      <c r="O161" s="5"/>
      <c r="P161" s="5"/>
    </row>
    <row r="162" spans="1:16" ht="24" customHeight="1" x14ac:dyDescent="0.25">
      <c r="A162" s="7"/>
      <c r="B162" s="48" t="s">
        <v>412</v>
      </c>
      <c r="C162" s="48" t="s">
        <v>413</v>
      </c>
      <c r="D162" s="49" t="s">
        <v>90</v>
      </c>
      <c r="E162" s="49" t="s">
        <v>1041</v>
      </c>
      <c r="F162" s="50" t="s">
        <v>1079</v>
      </c>
      <c r="G162" s="49">
        <v>445.29</v>
      </c>
      <c r="H162" s="54">
        <v>26.71</v>
      </c>
      <c r="I162" s="64">
        <v>472</v>
      </c>
      <c r="J162" s="59">
        <f t="shared" si="12"/>
        <v>0</v>
      </c>
      <c r="K162" s="64" t="s">
        <v>1311</v>
      </c>
      <c r="L162" s="70">
        <v>472</v>
      </c>
      <c r="M162" s="59">
        <f t="shared" si="11"/>
        <v>0</v>
      </c>
      <c r="N162" s="83" t="s">
        <v>1299</v>
      </c>
      <c r="O162" s="5"/>
      <c r="P162" s="5"/>
    </row>
    <row r="163" spans="1:16" ht="24" customHeight="1" x14ac:dyDescent="0.25">
      <c r="A163" s="7"/>
      <c r="B163" s="48" t="s">
        <v>410</v>
      </c>
      <c r="C163" s="48" t="s">
        <v>411</v>
      </c>
      <c r="D163" s="49" t="s">
        <v>90</v>
      </c>
      <c r="E163" s="49" t="s">
        <v>1041</v>
      </c>
      <c r="F163" s="50" t="s">
        <v>1079</v>
      </c>
      <c r="G163" s="49">
        <v>445.29</v>
      </c>
      <c r="H163" s="54">
        <v>26.71</v>
      </c>
      <c r="I163" s="64">
        <v>472</v>
      </c>
      <c r="J163" s="59">
        <f t="shared" si="12"/>
        <v>0</v>
      </c>
      <c r="K163" s="64" t="s">
        <v>1311</v>
      </c>
      <c r="L163" s="70">
        <v>472</v>
      </c>
      <c r="M163" s="59">
        <f t="shared" si="11"/>
        <v>0</v>
      </c>
      <c r="N163" s="83" t="s">
        <v>1299</v>
      </c>
      <c r="O163" s="5"/>
      <c r="P163" s="5"/>
    </row>
    <row r="164" spans="1:16" ht="24" customHeight="1" x14ac:dyDescent="0.25">
      <c r="A164" s="7"/>
      <c r="B164" s="48" t="s">
        <v>406</v>
      </c>
      <c r="C164" s="48" t="s">
        <v>407</v>
      </c>
      <c r="D164" s="49" t="s">
        <v>90</v>
      </c>
      <c r="E164" s="49" t="s">
        <v>1041</v>
      </c>
      <c r="F164" s="50" t="s">
        <v>1079</v>
      </c>
      <c r="G164" s="49">
        <v>445.29</v>
      </c>
      <c r="H164" s="54">
        <v>26.71</v>
      </c>
      <c r="I164" s="64">
        <v>472</v>
      </c>
      <c r="J164" s="59">
        <f t="shared" si="12"/>
        <v>0</v>
      </c>
      <c r="K164" s="64" t="s">
        <v>1311</v>
      </c>
      <c r="L164" s="70">
        <v>472</v>
      </c>
      <c r="M164" s="59">
        <f t="shared" si="11"/>
        <v>0</v>
      </c>
      <c r="N164" s="83" t="s">
        <v>1299</v>
      </c>
      <c r="O164" s="5"/>
      <c r="P164" s="5"/>
    </row>
    <row r="165" spans="1:16" ht="24" customHeight="1" x14ac:dyDescent="0.25">
      <c r="A165" s="7"/>
      <c r="B165" s="48" t="s">
        <v>404</v>
      </c>
      <c r="C165" s="48" t="s">
        <v>405</v>
      </c>
      <c r="D165" s="49" t="s">
        <v>90</v>
      </c>
      <c r="E165" s="49" t="s">
        <v>1041</v>
      </c>
      <c r="F165" s="50" t="s">
        <v>1079</v>
      </c>
      <c r="G165" s="49">
        <v>445.29</v>
      </c>
      <c r="H165" s="54">
        <v>26.71</v>
      </c>
      <c r="I165" s="64">
        <v>472</v>
      </c>
      <c r="J165" s="59">
        <f t="shared" si="12"/>
        <v>0</v>
      </c>
      <c r="K165" s="64" t="s">
        <v>1311</v>
      </c>
      <c r="L165" s="70">
        <v>472</v>
      </c>
      <c r="M165" s="59">
        <f t="shared" si="11"/>
        <v>0</v>
      </c>
      <c r="N165" s="83" t="s">
        <v>1299</v>
      </c>
      <c r="O165" s="5"/>
      <c r="P165" s="5"/>
    </row>
    <row r="166" spans="1:16" ht="24" customHeight="1" x14ac:dyDescent="0.25">
      <c r="A166" s="7"/>
      <c r="B166" s="48" t="s">
        <v>402</v>
      </c>
      <c r="C166" s="48" t="s">
        <v>403</v>
      </c>
      <c r="D166" s="49" t="s">
        <v>90</v>
      </c>
      <c r="E166" s="49" t="s">
        <v>1041</v>
      </c>
      <c r="F166" s="50" t="s">
        <v>1079</v>
      </c>
      <c r="G166" s="49">
        <v>445.29</v>
      </c>
      <c r="H166" s="54">
        <v>26.71</v>
      </c>
      <c r="I166" s="64">
        <v>472</v>
      </c>
      <c r="J166" s="59">
        <f t="shared" si="12"/>
        <v>0</v>
      </c>
      <c r="K166" s="64" t="s">
        <v>1313</v>
      </c>
      <c r="L166" s="70">
        <v>472</v>
      </c>
      <c r="M166" s="59">
        <f t="shared" si="11"/>
        <v>0</v>
      </c>
      <c r="N166" s="83" t="s">
        <v>1299</v>
      </c>
      <c r="O166" s="5"/>
      <c r="P166" s="5"/>
    </row>
    <row r="167" spans="1:16" ht="24" customHeight="1" x14ac:dyDescent="0.25">
      <c r="A167" s="7"/>
      <c r="B167" s="48" t="s">
        <v>400</v>
      </c>
      <c r="C167" s="48" t="s">
        <v>401</v>
      </c>
      <c r="D167" s="49" t="s">
        <v>90</v>
      </c>
      <c r="E167" s="49" t="s">
        <v>1041</v>
      </c>
      <c r="F167" s="50" t="s">
        <v>1079</v>
      </c>
      <c r="G167" s="49">
        <v>445.29</v>
      </c>
      <c r="H167" s="54">
        <v>26.71</v>
      </c>
      <c r="I167" s="64">
        <v>472</v>
      </c>
      <c r="J167" s="59">
        <f t="shared" si="12"/>
        <v>0</v>
      </c>
      <c r="K167" s="64" t="s">
        <v>1311</v>
      </c>
      <c r="L167" s="70">
        <v>472</v>
      </c>
      <c r="M167" s="59">
        <f t="shared" si="11"/>
        <v>0</v>
      </c>
      <c r="N167" s="83" t="s">
        <v>1299</v>
      </c>
      <c r="O167" s="5"/>
      <c r="P167" s="5"/>
    </row>
    <row r="168" spans="1:16" ht="24" customHeight="1" x14ac:dyDescent="0.25">
      <c r="A168" s="7"/>
      <c r="B168" s="48" t="s">
        <v>398</v>
      </c>
      <c r="C168" s="48" t="s">
        <v>399</v>
      </c>
      <c r="D168" s="49" t="s">
        <v>90</v>
      </c>
      <c r="E168" s="49" t="s">
        <v>1041</v>
      </c>
      <c r="F168" s="50" t="s">
        <v>1079</v>
      </c>
      <c r="G168" s="49">
        <v>445.29</v>
      </c>
      <c r="H168" s="54">
        <v>26.71</v>
      </c>
      <c r="I168" s="64">
        <v>472</v>
      </c>
      <c r="J168" s="59">
        <f t="shared" si="12"/>
        <v>0</v>
      </c>
      <c r="K168" s="64" t="s">
        <v>1311</v>
      </c>
      <c r="L168" s="70">
        <v>472</v>
      </c>
      <c r="M168" s="59">
        <f t="shared" si="11"/>
        <v>0</v>
      </c>
      <c r="N168" s="83" t="s">
        <v>1299</v>
      </c>
      <c r="O168" s="5"/>
      <c r="P168" s="5"/>
    </row>
    <row r="169" spans="1:16" ht="24" customHeight="1" x14ac:dyDescent="0.25">
      <c r="A169" s="7"/>
      <c r="B169" s="48" t="s">
        <v>394</v>
      </c>
      <c r="C169" s="48" t="s">
        <v>395</v>
      </c>
      <c r="D169" s="49" t="s">
        <v>90</v>
      </c>
      <c r="E169" s="49" t="s">
        <v>1041</v>
      </c>
      <c r="F169" s="50" t="s">
        <v>1079</v>
      </c>
      <c r="G169" s="49">
        <v>257.55</v>
      </c>
      <c r="H169" s="54">
        <v>15.45</v>
      </c>
      <c r="I169" s="64">
        <v>273</v>
      </c>
      <c r="J169" s="59">
        <f t="shared" si="12"/>
        <v>0</v>
      </c>
      <c r="K169" s="64" t="s">
        <v>1311</v>
      </c>
      <c r="L169" s="70">
        <v>273</v>
      </c>
      <c r="M169" s="59">
        <f t="shared" si="11"/>
        <v>0</v>
      </c>
      <c r="N169" s="83" t="s">
        <v>1299</v>
      </c>
      <c r="O169" s="5"/>
      <c r="P169" s="5"/>
    </row>
    <row r="170" spans="1:16" ht="24" customHeight="1" x14ac:dyDescent="0.25">
      <c r="A170" s="7"/>
      <c r="B170" s="48" t="s">
        <v>392</v>
      </c>
      <c r="C170" s="48" t="s">
        <v>393</v>
      </c>
      <c r="D170" s="49" t="s">
        <v>90</v>
      </c>
      <c r="E170" s="49" t="s">
        <v>1041</v>
      </c>
      <c r="F170" s="50" t="s">
        <v>1079</v>
      </c>
      <c r="G170" s="49">
        <v>693.4</v>
      </c>
      <c r="H170" s="54">
        <v>41.6</v>
      </c>
      <c r="I170" s="64">
        <v>735</v>
      </c>
      <c r="J170" s="59">
        <f t="shared" si="12"/>
        <v>0</v>
      </c>
      <c r="K170" s="64" t="s">
        <v>1311</v>
      </c>
      <c r="L170" s="70">
        <v>735</v>
      </c>
      <c r="M170" s="59">
        <f t="shared" si="11"/>
        <v>0</v>
      </c>
      <c r="N170" s="83" t="s">
        <v>1299</v>
      </c>
      <c r="O170" s="5"/>
      <c r="P170" s="5"/>
    </row>
    <row r="171" spans="1:16" ht="24" customHeight="1" x14ac:dyDescent="0.25">
      <c r="A171" s="7"/>
      <c r="B171" s="48" t="s">
        <v>396</v>
      </c>
      <c r="C171" s="48" t="s">
        <v>397</v>
      </c>
      <c r="D171" s="49" t="s">
        <v>90</v>
      </c>
      <c r="E171" s="49" t="s">
        <v>1041</v>
      </c>
      <c r="F171" s="50" t="s">
        <v>1079</v>
      </c>
      <c r="G171" s="49">
        <v>445.28</v>
      </c>
      <c r="H171" s="54">
        <v>26.72</v>
      </c>
      <c r="I171" s="64">
        <v>472</v>
      </c>
      <c r="J171" s="59">
        <f t="shared" si="12"/>
        <v>0</v>
      </c>
      <c r="K171" s="64" t="s">
        <v>1311</v>
      </c>
      <c r="L171" s="70">
        <v>472</v>
      </c>
      <c r="M171" s="59">
        <f t="shared" si="11"/>
        <v>0</v>
      </c>
      <c r="N171" s="83" t="s">
        <v>1299</v>
      </c>
      <c r="O171" s="5"/>
      <c r="P171" s="5"/>
    </row>
    <row r="172" spans="1:16" ht="24" customHeight="1" x14ac:dyDescent="0.25">
      <c r="A172" s="7"/>
      <c r="B172" s="48" t="s">
        <v>388</v>
      </c>
      <c r="C172" s="48" t="s">
        <v>389</v>
      </c>
      <c r="D172" s="49" t="s">
        <v>90</v>
      </c>
      <c r="E172" s="49" t="s">
        <v>1041</v>
      </c>
      <c r="F172" s="50" t="s">
        <v>1079</v>
      </c>
      <c r="G172" s="49">
        <v>445.28</v>
      </c>
      <c r="H172" s="54">
        <v>26.72</v>
      </c>
      <c r="I172" s="64">
        <v>472</v>
      </c>
      <c r="J172" s="59">
        <f t="shared" si="12"/>
        <v>0</v>
      </c>
      <c r="K172" s="64" t="s">
        <v>1311</v>
      </c>
      <c r="L172" s="70">
        <v>472</v>
      </c>
      <c r="M172" s="59">
        <f t="shared" si="11"/>
        <v>0</v>
      </c>
      <c r="N172" s="83" t="s">
        <v>1299</v>
      </c>
      <c r="O172" s="5"/>
      <c r="P172" s="5"/>
    </row>
    <row r="173" spans="1:16" ht="24" customHeight="1" x14ac:dyDescent="0.25">
      <c r="A173" s="7"/>
      <c r="B173" s="48" t="s">
        <v>386</v>
      </c>
      <c r="C173" s="48" t="s">
        <v>387</v>
      </c>
      <c r="D173" s="49" t="s">
        <v>90</v>
      </c>
      <c r="E173" s="49" t="s">
        <v>1041</v>
      </c>
      <c r="F173" s="50" t="s">
        <v>1079</v>
      </c>
      <c r="G173" s="49">
        <v>445.28</v>
      </c>
      <c r="H173" s="54">
        <v>26.72</v>
      </c>
      <c r="I173" s="64">
        <v>472</v>
      </c>
      <c r="J173" s="59">
        <f t="shared" si="12"/>
        <v>0</v>
      </c>
      <c r="K173" s="64" t="s">
        <v>1313</v>
      </c>
      <c r="L173" s="70">
        <v>472</v>
      </c>
      <c r="M173" s="59">
        <f t="shared" si="11"/>
        <v>0</v>
      </c>
      <c r="N173" s="83" t="s">
        <v>1299</v>
      </c>
      <c r="O173" s="5"/>
      <c r="P173" s="5"/>
    </row>
    <row r="174" spans="1:16" ht="24" customHeight="1" x14ac:dyDescent="0.25">
      <c r="A174" s="7"/>
      <c r="B174" s="48" t="s">
        <v>382</v>
      </c>
      <c r="C174" s="48" t="s">
        <v>383</v>
      </c>
      <c r="D174" s="49" t="s">
        <v>90</v>
      </c>
      <c r="E174" s="49" t="s">
        <v>1041</v>
      </c>
      <c r="F174" s="50" t="s">
        <v>1079</v>
      </c>
      <c r="G174" s="49">
        <v>445.28</v>
      </c>
      <c r="H174" s="54">
        <v>26.72</v>
      </c>
      <c r="I174" s="64">
        <v>472</v>
      </c>
      <c r="J174" s="59">
        <f t="shared" si="12"/>
        <v>0</v>
      </c>
      <c r="K174" s="64" t="s">
        <v>1311</v>
      </c>
      <c r="L174" s="70">
        <v>472</v>
      </c>
      <c r="M174" s="59">
        <f t="shared" si="11"/>
        <v>0</v>
      </c>
      <c r="N174" s="83" t="s">
        <v>1299</v>
      </c>
      <c r="O174" s="5"/>
      <c r="P174" s="5"/>
    </row>
    <row r="175" spans="1:16" ht="24" customHeight="1" x14ac:dyDescent="0.25">
      <c r="A175" s="7"/>
      <c r="B175" s="48" t="s">
        <v>390</v>
      </c>
      <c r="C175" s="48" t="s">
        <v>391</v>
      </c>
      <c r="D175" s="49" t="s">
        <v>90</v>
      </c>
      <c r="E175" s="49" t="s">
        <v>1041</v>
      </c>
      <c r="F175" s="50" t="s">
        <v>1079</v>
      </c>
      <c r="G175" s="49">
        <v>445.28</v>
      </c>
      <c r="H175" s="54">
        <v>26.72</v>
      </c>
      <c r="I175" s="64">
        <v>472</v>
      </c>
      <c r="J175" s="59">
        <f t="shared" si="12"/>
        <v>0</v>
      </c>
      <c r="K175" s="64" t="s">
        <v>1311</v>
      </c>
      <c r="L175" s="70">
        <v>472</v>
      </c>
      <c r="M175" s="59">
        <f t="shared" si="11"/>
        <v>0</v>
      </c>
      <c r="N175" s="83" t="s">
        <v>1299</v>
      </c>
      <c r="O175" s="5"/>
      <c r="P175" s="5"/>
    </row>
    <row r="176" spans="1:16" ht="24" customHeight="1" x14ac:dyDescent="0.25">
      <c r="A176" s="7"/>
      <c r="B176" s="48" t="s">
        <v>380</v>
      </c>
      <c r="C176" s="48" t="s">
        <v>381</v>
      </c>
      <c r="D176" s="49" t="s">
        <v>90</v>
      </c>
      <c r="E176" s="49" t="s">
        <v>1041</v>
      </c>
      <c r="F176" s="50" t="s">
        <v>1079</v>
      </c>
      <c r="G176" s="49">
        <v>445.28</v>
      </c>
      <c r="H176" s="54">
        <v>26.72</v>
      </c>
      <c r="I176" s="64">
        <v>472</v>
      </c>
      <c r="J176" s="59">
        <f t="shared" si="12"/>
        <v>0</v>
      </c>
      <c r="K176" s="64" t="s">
        <v>1311</v>
      </c>
      <c r="L176" s="70">
        <v>472</v>
      </c>
      <c r="M176" s="59">
        <f t="shared" si="11"/>
        <v>0</v>
      </c>
      <c r="N176" s="83" t="s">
        <v>1299</v>
      </c>
      <c r="O176" s="5"/>
      <c r="P176" s="5"/>
    </row>
    <row r="177" spans="1:16" ht="24" customHeight="1" x14ac:dyDescent="0.25">
      <c r="A177" s="7"/>
      <c r="B177" s="48" t="s">
        <v>384</v>
      </c>
      <c r="C177" s="48" t="s">
        <v>385</v>
      </c>
      <c r="D177" s="49" t="s">
        <v>90</v>
      </c>
      <c r="E177" s="49" t="s">
        <v>1041</v>
      </c>
      <c r="F177" s="50" t="s">
        <v>1079</v>
      </c>
      <c r="G177" s="49">
        <v>445.28</v>
      </c>
      <c r="H177" s="54">
        <v>26.72</v>
      </c>
      <c r="I177" s="64">
        <v>472</v>
      </c>
      <c r="J177" s="59">
        <f t="shared" si="12"/>
        <v>0</v>
      </c>
      <c r="K177" s="64" t="s">
        <v>1311</v>
      </c>
      <c r="L177" s="70">
        <v>472</v>
      </c>
      <c r="M177" s="59">
        <f t="shared" si="11"/>
        <v>0</v>
      </c>
      <c r="N177" s="83" t="s">
        <v>1299</v>
      </c>
      <c r="O177" s="5"/>
      <c r="P177" s="5"/>
    </row>
    <row r="178" spans="1:16" ht="24" customHeight="1" x14ac:dyDescent="0.25">
      <c r="A178" s="7"/>
      <c r="B178" s="48" t="s">
        <v>376</v>
      </c>
      <c r="C178" s="48" t="s">
        <v>377</v>
      </c>
      <c r="D178" s="49" t="s">
        <v>90</v>
      </c>
      <c r="E178" s="49" t="s">
        <v>1041</v>
      </c>
      <c r="F178" s="50" t="s">
        <v>1079</v>
      </c>
      <c r="G178" s="49">
        <v>445.28</v>
      </c>
      <c r="H178" s="54">
        <v>26.72</v>
      </c>
      <c r="I178" s="64">
        <v>472</v>
      </c>
      <c r="J178" s="59">
        <f t="shared" si="12"/>
        <v>0</v>
      </c>
      <c r="K178" s="64" t="s">
        <v>1311</v>
      </c>
      <c r="L178" s="70">
        <v>472</v>
      </c>
      <c r="M178" s="59">
        <f t="shared" si="11"/>
        <v>0</v>
      </c>
      <c r="N178" s="83" t="s">
        <v>1299</v>
      </c>
      <c r="O178" s="5"/>
      <c r="P178" s="5"/>
    </row>
    <row r="179" spans="1:16" ht="24" customHeight="1" x14ac:dyDescent="0.25">
      <c r="A179" s="7"/>
      <c r="B179" s="48" t="s">
        <v>378</v>
      </c>
      <c r="C179" s="48" t="s">
        <v>379</v>
      </c>
      <c r="D179" s="49" t="s">
        <v>90</v>
      </c>
      <c r="E179" s="49" t="s">
        <v>1041</v>
      </c>
      <c r="F179" s="50" t="s">
        <v>1079</v>
      </c>
      <c r="G179" s="49">
        <v>445.28</v>
      </c>
      <c r="H179" s="54">
        <v>26.72</v>
      </c>
      <c r="I179" s="64">
        <v>472</v>
      </c>
      <c r="J179" s="59">
        <f t="shared" si="12"/>
        <v>0</v>
      </c>
      <c r="K179" s="64" t="s">
        <v>1311</v>
      </c>
      <c r="L179" s="70">
        <v>472</v>
      </c>
      <c r="M179" s="59">
        <f t="shared" si="11"/>
        <v>0</v>
      </c>
      <c r="N179" s="83" t="s">
        <v>1299</v>
      </c>
      <c r="O179" s="5"/>
      <c r="P179" s="5"/>
    </row>
    <row r="180" spans="1:16" ht="24" customHeight="1" x14ac:dyDescent="0.25">
      <c r="A180" s="7"/>
      <c r="B180" s="48" t="s">
        <v>373</v>
      </c>
      <c r="C180" s="48" t="s">
        <v>374</v>
      </c>
      <c r="D180" s="49" t="s">
        <v>90</v>
      </c>
      <c r="E180" s="49" t="s">
        <v>1041</v>
      </c>
      <c r="F180" s="50" t="s">
        <v>1079</v>
      </c>
      <c r="G180" s="49">
        <v>445.28</v>
      </c>
      <c r="H180" s="54">
        <v>26.72</v>
      </c>
      <c r="I180" s="64">
        <v>472</v>
      </c>
      <c r="J180" s="59">
        <f t="shared" si="12"/>
        <v>0</v>
      </c>
      <c r="K180" s="64" t="s">
        <v>1311</v>
      </c>
      <c r="L180" s="70">
        <v>472</v>
      </c>
      <c r="M180" s="59">
        <f t="shared" ref="M180:M211" si="13">SUM(I180-L180)</f>
        <v>0</v>
      </c>
      <c r="N180" s="83" t="s">
        <v>1299</v>
      </c>
      <c r="O180" s="5"/>
      <c r="P180" s="5"/>
    </row>
    <row r="181" spans="1:16" ht="24" customHeight="1" x14ac:dyDescent="0.25">
      <c r="A181" s="7"/>
      <c r="B181" s="48" t="s">
        <v>672</v>
      </c>
      <c r="C181" s="48" t="s">
        <v>673</v>
      </c>
      <c r="D181" s="49" t="s">
        <v>90</v>
      </c>
      <c r="E181" s="49" t="s">
        <v>1041</v>
      </c>
      <c r="F181" s="50" t="s">
        <v>1079</v>
      </c>
      <c r="G181" s="49">
        <v>2179.25</v>
      </c>
      <c r="H181" s="54">
        <v>130.75</v>
      </c>
      <c r="I181" s="64">
        <v>2310</v>
      </c>
      <c r="J181" s="59">
        <f t="shared" si="12"/>
        <v>0</v>
      </c>
      <c r="K181" s="56" t="s">
        <v>1788</v>
      </c>
      <c r="L181" s="70">
        <f>SUM(2296.12+13.88)</f>
        <v>2310</v>
      </c>
      <c r="M181" s="59">
        <f t="shared" si="13"/>
        <v>0</v>
      </c>
      <c r="N181" s="83" t="s">
        <v>1299</v>
      </c>
      <c r="O181" s="5"/>
      <c r="P181" s="5"/>
    </row>
    <row r="182" spans="1:16" ht="24" customHeight="1" x14ac:dyDescent="0.25">
      <c r="A182" s="7"/>
      <c r="B182" s="48" t="s">
        <v>670</v>
      </c>
      <c r="C182" s="48" t="s">
        <v>671</v>
      </c>
      <c r="D182" s="49" t="s">
        <v>90</v>
      </c>
      <c r="E182" s="49" t="s">
        <v>1041</v>
      </c>
      <c r="F182" s="50" t="s">
        <v>1079</v>
      </c>
      <c r="G182" s="49">
        <v>2179.25</v>
      </c>
      <c r="H182" s="54">
        <v>130.75</v>
      </c>
      <c r="I182" s="64">
        <v>2310</v>
      </c>
      <c r="J182" s="59">
        <f t="shared" si="12"/>
        <v>0</v>
      </c>
      <c r="K182" s="64" t="s">
        <v>1789</v>
      </c>
      <c r="L182" s="70">
        <v>2310</v>
      </c>
      <c r="M182" s="59">
        <f t="shared" si="13"/>
        <v>0</v>
      </c>
      <c r="N182" s="83" t="s">
        <v>1299</v>
      </c>
      <c r="O182" s="5"/>
      <c r="P182" s="5"/>
    </row>
    <row r="183" spans="1:16" ht="24" customHeight="1" x14ac:dyDescent="0.25">
      <c r="A183" s="7"/>
      <c r="B183" s="48" t="s">
        <v>684</v>
      </c>
      <c r="C183" s="48" t="s">
        <v>685</v>
      </c>
      <c r="D183" s="49" t="s">
        <v>90</v>
      </c>
      <c r="E183" s="49" t="s">
        <v>1041</v>
      </c>
      <c r="F183" s="50" t="s">
        <v>1079</v>
      </c>
      <c r="G183" s="49">
        <v>750</v>
      </c>
      <c r="H183" s="54">
        <v>45</v>
      </c>
      <c r="I183" s="64">
        <v>795</v>
      </c>
      <c r="J183" s="59">
        <f t="shared" si="12"/>
        <v>0</v>
      </c>
      <c r="K183" s="64" t="s">
        <v>1789</v>
      </c>
      <c r="L183" s="70">
        <v>795</v>
      </c>
      <c r="M183" s="59">
        <f t="shared" si="13"/>
        <v>0</v>
      </c>
      <c r="N183" s="83" t="s">
        <v>1299</v>
      </c>
      <c r="O183" s="5"/>
      <c r="P183" s="5"/>
    </row>
    <row r="184" spans="1:16" ht="24" customHeight="1" x14ac:dyDescent="0.25">
      <c r="A184" s="7"/>
      <c r="B184" s="48" t="s">
        <v>680</v>
      </c>
      <c r="C184" s="48" t="s">
        <v>681</v>
      </c>
      <c r="D184" s="49" t="s">
        <v>90</v>
      </c>
      <c r="E184" s="49" t="s">
        <v>1041</v>
      </c>
      <c r="F184" s="50" t="s">
        <v>1079</v>
      </c>
      <c r="G184" s="49">
        <v>750</v>
      </c>
      <c r="H184" s="54">
        <v>45</v>
      </c>
      <c r="I184" s="64">
        <v>795</v>
      </c>
      <c r="J184" s="59">
        <f t="shared" si="12"/>
        <v>0</v>
      </c>
      <c r="K184" s="64" t="s">
        <v>1789</v>
      </c>
      <c r="L184" s="70">
        <v>795</v>
      </c>
      <c r="M184" s="59">
        <f t="shared" si="13"/>
        <v>0</v>
      </c>
      <c r="N184" s="83" t="s">
        <v>1299</v>
      </c>
      <c r="O184" s="5"/>
      <c r="P184" s="5"/>
    </row>
    <row r="185" spans="1:16" ht="24" customHeight="1" x14ac:dyDescent="0.25">
      <c r="A185" s="7"/>
      <c r="B185" s="48" t="s">
        <v>668</v>
      </c>
      <c r="C185" s="48" t="s">
        <v>669</v>
      </c>
      <c r="D185" s="49" t="s">
        <v>90</v>
      </c>
      <c r="E185" s="49" t="s">
        <v>1041</v>
      </c>
      <c r="F185" s="50" t="s">
        <v>1079</v>
      </c>
      <c r="G185" s="49">
        <v>750</v>
      </c>
      <c r="H185" s="54">
        <v>45</v>
      </c>
      <c r="I185" s="64">
        <v>795</v>
      </c>
      <c r="J185" s="59">
        <f t="shared" si="12"/>
        <v>0</v>
      </c>
      <c r="K185" s="64" t="s">
        <v>1789</v>
      </c>
      <c r="L185" s="70">
        <v>795</v>
      </c>
      <c r="M185" s="59">
        <f t="shared" si="13"/>
        <v>0</v>
      </c>
      <c r="N185" s="83" t="s">
        <v>1299</v>
      </c>
      <c r="O185" s="5"/>
      <c r="P185" s="5"/>
    </row>
    <row r="186" spans="1:16" ht="24" customHeight="1" x14ac:dyDescent="0.25">
      <c r="A186" s="7"/>
      <c r="B186" s="48" t="s">
        <v>688</v>
      </c>
      <c r="C186" s="48" t="s">
        <v>689</v>
      </c>
      <c r="D186" s="49" t="s">
        <v>90</v>
      </c>
      <c r="E186" s="49" t="s">
        <v>1041</v>
      </c>
      <c r="F186" s="50" t="s">
        <v>1079</v>
      </c>
      <c r="G186" s="49">
        <v>583.96</v>
      </c>
      <c r="H186" s="54">
        <v>35.04</v>
      </c>
      <c r="I186" s="64">
        <v>619</v>
      </c>
      <c r="J186" s="59">
        <f t="shared" si="12"/>
        <v>0</v>
      </c>
      <c r="K186" s="64" t="s">
        <v>1789</v>
      </c>
      <c r="L186" s="55">
        <v>619</v>
      </c>
      <c r="M186" s="59">
        <f t="shared" si="13"/>
        <v>0</v>
      </c>
      <c r="N186" s="83" t="s">
        <v>1299</v>
      </c>
      <c r="O186" s="5"/>
      <c r="P186" s="5"/>
    </row>
    <row r="187" spans="1:16" ht="24" customHeight="1" x14ac:dyDescent="0.25">
      <c r="A187" s="7"/>
      <c r="B187" s="48" t="s">
        <v>686</v>
      </c>
      <c r="C187" s="48" t="s">
        <v>687</v>
      </c>
      <c r="D187" s="49" t="s">
        <v>90</v>
      </c>
      <c r="E187" s="49" t="s">
        <v>1041</v>
      </c>
      <c r="F187" s="50" t="s">
        <v>1079</v>
      </c>
      <c r="G187" s="49">
        <v>583.96</v>
      </c>
      <c r="H187" s="54">
        <v>35.04</v>
      </c>
      <c r="I187" s="64">
        <v>619</v>
      </c>
      <c r="J187" s="59">
        <f t="shared" si="12"/>
        <v>0</v>
      </c>
      <c r="K187" s="64" t="s">
        <v>1789</v>
      </c>
      <c r="L187" s="55">
        <v>619</v>
      </c>
      <c r="M187" s="59">
        <f t="shared" si="13"/>
        <v>0</v>
      </c>
      <c r="N187" s="83" t="s">
        <v>1299</v>
      </c>
      <c r="O187" s="5"/>
      <c r="P187" s="5"/>
    </row>
    <row r="188" spans="1:16" ht="24" customHeight="1" x14ac:dyDescent="0.25">
      <c r="A188" s="7"/>
      <c r="B188" s="48" t="s">
        <v>682</v>
      </c>
      <c r="C188" s="48" t="s">
        <v>683</v>
      </c>
      <c r="D188" s="49" t="s">
        <v>90</v>
      </c>
      <c r="E188" s="49" t="s">
        <v>1041</v>
      </c>
      <c r="F188" s="50" t="s">
        <v>1079</v>
      </c>
      <c r="G188" s="49">
        <v>583.96</v>
      </c>
      <c r="H188" s="54">
        <v>35.04</v>
      </c>
      <c r="I188" s="64">
        <v>619</v>
      </c>
      <c r="J188" s="59">
        <f t="shared" si="12"/>
        <v>0</v>
      </c>
      <c r="K188" s="64" t="s">
        <v>1789</v>
      </c>
      <c r="L188" s="55">
        <v>619</v>
      </c>
      <c r="M188" s="59">
        <f t="shared" si="13"/>
        <v>0</v>
      </c>
      <c r="N188" s="83" t="s">
        <v>1299</v>
      </c>
      <c r="O188" s="5"/>
      <c r="P188" s="5"/>
    </row>
    <row r="189" spans="1:16" ht="24" customHeight="1" x14ac:dyDescent="0.25">
      <c r="A189" s="7"/>
      <c r="B189" s="48" t="s">
        <v>674</v>
      </c>
      <c r="C189" s="48" t="s">
        <v>675</v>
      </c>
      <c r="D189" s="49" t="s">
        <v>90</v>
      </c>
      <c r="E189" s="49" t="s">
        <v>1041</v>
      </c>
      <c r="F189" s="50" t="s">
        <v>1079</v>
      </c>
      <c r="G189" s="49">
        <v>579.25</v>
      </c>
      <c r="H189" s="54">
        <v>34.75</v>
      </c>
      <c r="I189" s="64">
        <v>614</v>
      </c>
      <c r="J189" s="59">
        <f t="shared" si="12"/>
        <v>0</v>
      </c>
      <c r="K189" s="64" t="s">
        <v>1789</v>
      </c>
      <c r="L189" s="55">
        <v>614</v>
      </c>
      <c r="M189" s="59">
        <f t="shared" si="13"/>
        <v>0</v>
      </c>
      <c r="N189" s="83" t="s">
        <v>1299</v>
      </c>
      <c r="O189" s="5"/>
      <c r="P189" s="5"/>
    </row>
    <row r="190" spans="1:16" ht="24" customHeight="1" x14ac:dyDescent="0.25">
      <c r="A190" s="7"/>
      <c r="B190" s="48" t="s">
        <v>351</v>
      </c>
      <c r="C190" s="48" t="s">
        <v>352</v>
      </c>
      <c r="D190" s="49" t="s">
        <v>90</v>
      </c>
      <c r="E190" s="49" t="s">
        <v>1041</v>
      </c>
      <c r="F190" s="50" t="s">
        <v>1079</v>
      </c>
      <c r="G190" s="49">
        <v>693.4</v>
      </c>
      <c r="H190" s="54">
        <v>41.6</v>
      </c>
      <c r="I190" s="64">
        <v>735</v>
      </c>
      <c r="J190" s="59">
        <f t="shared" si="12"/>
        <v>0</v>
      </c>
      <c r="K190" s="64" t="s">
        <v>1789</v>
      </c>
      <c r="L190" s="55">
        <v>735</v>
      </c>
      <c r="M190" s="59">
        <f t="shared" si="13"/>
        <v>0</v>
      </c>
      <c r="N190" s="83" t="s">
        <v>1299</v>
      </c>
      <c r="O190" s="5"/>
      <c r="P190" s="5"/>
    </row>
    <row r="191" spans="1:16" ht="24" customHeight="1" x14ac:dyDescent="0.25">
      <c r="A191" s="7"/>
      <c r="B191" s="48" t="s">
        <v>678</v>
      </c>
      <c r="C191" s="48" t="s">
        <v>679</v>
      </c>
      <c r="D191" s="49" t="s">
        <v>90</v>
      </c>
      <c r="E191" s="49" t="s">
        <v>1041</v>
      </c>
      <c r="F191" s="50" t="s">
        <v>1079</v>
      </c>
      <c r="G191" s="49">
        <v>583.96</v>
      </c>
      <c r="H191" s="54">
        <v>35.04</v>
      </c>
      <c r="I191" s="64">
        <v>619</v>
      </c>
      <c r="J191" s="59">
        <f t="shared" si="12"/>
        <v>0</v>
      </c>
      <c r="K191" s="64" t="s">
        <v>1789</v>
      </c>
      <c r="L191" s="55">
        <v>619</v>
      </c>
      <c r="M191" s="59">
        <f t="shared" si="13"/>
        <v>0</v>
      </c>
      <c r="N191" s="83" t="s">
        <v>1299</v>
      </c>
      <c r="O191" s="5"/>
      <c r="P191" s="5"/>
    </row>
    <row r="192" spans="1:16" ht="24" customHeight="1" x14ac:dyDescent="0.25">
      <c r="A192" s="7"/>
      <c r="B192" s="48" t="s">
        <v>676</v>
      </c>
      <c r="C192" s="48" t="s">
        <v>677</v>
      </c>
      <c r="D192" s="49" t="s">
        <v>90</v>
      </c>
      <c r="E192" s="49" t="s">
        <v>1041</v>
      </c>
      <c r="F192" s="50" t="s">
        <v>1079</v>
      </c>
      <c r="G192" s="49">
        <v>583.96</v>
      </c>
      <c r="H192" s="54">
        <v>35.04</v>
      </c>
      <c r="I192" s="64">
        <v>619</v>
      </c>
      <c r="J192" s="59">
        <f t="shared" ref="J192:J223" si="14">SUM(G192+H192-I192)</f>
        <v>0</v>
      </c>
      <c r="K192" s="64" t="s">
        <v>1789</v>
      </c>
      <c r="L192" s="55">
        <v>619</v>
      </c>
      <c r="M192" s="59">
        <f t="shared" si="13"/>
        <v>0</v>
      </c>
      <c r="N192" s="83" t="s">
        <v>1299</v>
      </c>
      <c r="O192" s="5"/>
      <c r="P192" s="5"/>
    </row>
    <row r="193" spans="1:16" ht="24" customHeight="1" x14ac:dyDescent="0.25">
      <c r="A193" s="7"/>
      <c r="B193" s="48" t="s">
        <v>666</v>
      </c>
      <c r="C193" s="48" t="s">
        <v>667</v>
      </c>
      <c r="D193" s="49" t="s">
        <v>90</v>
      </c>
      <c r="E193" s="49" t="s">
        <v>1041</v>
      </c>
      <c r="F193" s="50" t="s">
        <v>1079</v>
      </c>
      <c r="G193" s="49">
        <v>583.96</v>
      </c>
      <c r="H193" s="54">
        <v>35.04</v>
      </c>
      <c r="I193" s="64">
        <v>619</v>
      </c>
      <c r="J193" s="59">
        <f t="shared" si="14"/>
        <v>0</v>
      </c>
      <c r="K193" s="64" t="s">
        <v>1789</v>
      </c>
      <c r="L193" s="55">
        <v>619</v>
      </c>
      <c r="M193" s="59">
        <f t="shared" si="13"/>
        <v>0</v>
      </c>
      <c r="N193" s="83" t="s">
        <v>1299</v>
      </c>
      <c r="O193" s="5"/>
      <c r="P193" s="5"/>
    </row>
    <row r="194" spans="1:16" ht="24" customHeight="1" x14ac:dyDescent="0.25">
      <c r="A194" s="7"/>
      <c r="B194" s="48" t="s">
        <v>349</v>
      </c>
      <c r="C194" s="48" t="s">
        <v>350</v>
      </c>
      <c r="D194" s="49" t="s">
        <v>90</v>
      </c>
      <c r="E194" s="49" t="s">
        <v>1041</v>
      </c>
      <c r="F194" s="50" t="s">
        <v>1079</v>
      </c>
      <c r="G194" s="49">
        <v>445.28</v>
      </c>
      <c r="H194" s="54">
        <v>26.72</v>
      </c>
      <c r="I194" s="64">
        <v>472</v>
      </c>
      <c r="J194" s="59">
        <f t="shared" si="14"/>
        <v>0</v>
      </c>
      <c r="K194" s="64" t="s">
        <v>1789</v>
      </c>
      <c r="L194" s="55">
        <v>472</v>
      </c>
      <c r="M194" s="59">
        <f t="shared" si="13"/>
        <v>0</v>
      </c>
      <c r="N194" s="83" t="s">
        <v>1299</v>
      </c>
      <c r="O194" s="5"/>
      <c r="P194" s="5"/>
    </row>
    <row r="195" spans="1:16" ht="24" customHeight="1" x14ac:dyDescent="0.25">
      <c r="A195" s="7"/>
      <c r="B195" s="48" t="s">
        <v>343</v>
      </c>
      <c r="C195" s="48" t="s">
        <v>344</v>
      </c>
      <c r="D195" s="49" t="s">
        <v>90</v>
      </c>
      <c r="E195" s="49" t="s">
        <v>1041</v>
      </c>
      <c r="F195" s="50" t="s">
        <v>1079</v>
      </c>
      <c r="G195" s="49">
        <v>445.28</v>
      </c>
      <c r="H195" s="54">
        <v>26.72</v>
      </c>
      <c r="I195" s="64">
        <v>472</v>
      </c>
      <c r="J195" s="59">
        <f t="shared" si="14"/>
        <v>0</v>
      </c>
      <c r="K195" s="64" t="s">
        <v>1789</v>
      </c>
      <c r="L195" s="55">
        <v>472</v>
      </c>
      <c r="M195" s="59">
        <f t="shared" si="13"/>
        <v>0</v>
      </c>
      <c r="N195" s="83" t="s">
        <v>1299</v>
      </c>
      <c r="O195" s="5"/>
      <c r="P195" s="5"/>
    </row>
    <row r="196" spans="1:16" ht="24" customHeight="1" x14ac:dyDescent="0.25">
      <c r="A196" s="7"/>
      <c r="B196" s="48" t="s">
        <v>337</v>
      </c>
      <c r="C196" s="48" t="s">
        <v>1082</v>
      </c>
      <c r="D196" s="49" t="s">
        <v>90</v>
      </c>
      <c r="E196" s="49" t="s">
        <v>1041</v>
      </c>
      <c r="F196" s="50" t="s">
        <v>1079</v>
      </c>
      <c r="G196" s="49">
        <v>445.28</v>
      </c>
      <c r="H196" s="54">
        <v>26.72</v>
      </c>
      <c r="I196" s="64">
        <v>472</v>
      </c>
      <c r="J196" s="59">
        <f t="shared" si="14"/>
        <v>0</v>
      </c>
      <c r="K196" s="64" t="s">
        <v>1789</v>
      </c>
      <c r="L196" s="55">
        <v>472</v>
      </c>
      <c r="M196" s="59">
        <f t="shared" si="13"/>
        <v>0</v>
      </c>
      <c r="N196" s="83" t="s">
        <v>1299</v>
      </c>
      <c r="O196" s="5"/>
      <c r="P196" s="5"/>
    </row>
    <row r="197" spans="1:16" ht="24" customHeight="1" x14ac:dyDescent="0.25">
      <c r="A197" s="7"/>
      <c r="B197" s="63" t="s">
        <v>335</v>
      </c>
      <c r="C197" s="63" t="s">
        <v>336</v>
      </c>
      <c r="D197" s="49" t="s">
        <v>90</v>
      </c>
      <c r="E197" s="49" t="s">
        <v>1041</v>
      </c>
      <c r="F197" s="50" t="s">
        <v>1079</v>
      </c>
      <c r="G197" s="49">
        <v>445.28</v>
      </c>
      <c r="H197" s="54">
        <v>26.72</v>
      </c>
      <c r="I197" s="64">
        <v>472</v>
      </c>
      <c r="J197" s="59">
        <f t="shared" si="14"/>
        <v>0</v>
      </c>
      <c r="K197" s="64" t="s">
        <v>1789</v>
      </c>
      <c r="L197" s="55">
        <v>472</v>
      </c>
      <c r="M197" s="59">
        <f t="shared" si="13"/>
        <v>0</v>
      </c>
      <c r="N197" s="83" t="s">
        <v>1299</v>
      </c>
      <c r="O197" s="5"/>
      <c r="P197" s="5"/>
    </row>
    <row r="198" spans="1:16" ht="24" customHeight="1" x14ac:dyDescent="0.25">
      <c r="A198" s="7"/>
      <c r="B198" s="98" t="s">
        <v>602</v>
      </c>
      <c r="C198" s="98" t="s">
        <v>603</v>
      </c>
      <c r="D198" s="99" t="s">
        <v>90</v>
      </c>
      <c r="E198" s="99" t="s">
        <v>1083</v>
      </c>
      <c r="F198" s="100" t="s">
        <v>1084</v>
      </c>
      <c r="G198" s="99">
        <v>2971.7</v>
      </c>
      <c r="H198" s="54">
        <v>178.3</v>
      </c>
      <c r="I198" s="64">
        <v>3150</v>
      </c>
      <c r="J198" s="59">
        <f t="shared" si="14"/>
        <v>0</v>
      </c>
      <c r="K198" s="64" t="s">
        <v>1908</v>
      </c>
      <c r="L198" s="55">
        <v>3150</v>
      </c>
      <c r="M198" s="59">
        <f t="shared" si="13"/>
        <v>0</v>
      </c>
      <c r="N198" s="83" t="s">
        <v>1871</v>
      </c>
      <c r="O198" s="5"/>
      <c r="P198" s="5"/>
    </row>
    <row r="199" spans="1:16" ht="24" customHeight="1" x14ac:dyDescent="0.25">
      <c r="A199" s="7"/>
      <c r="B199" s="98" t="s">
        <v>644</v>
      </c>
      <c r="C199" s="98" t="s">
        <v>645</v>
      </c>
      <c r="D199" s="99" t="s">
        <v>90</v>
      </c>
      <c r="E199" s="99" t="s">
        <v>1083</v>
      </c>
      <c r="F199" s="100" t="s">
        <v>1084</v>
      </c>
      <c r="G199" s="99">
        <v>2179.25</v>
      </c>
      <c r="H199" s="54">
        <v>130.75</v>
      </c>
      <c r="I199" s="64">
        <v>2310</v>
      </c>
      <c r="J199" s="59">
        <f t="shared" si="14"/>
        <v>0</v>
      </c>
      <c r="K199" s="64" t="s">
        <v>1908</v>
      </c>
      <c r="L199" s="55">
        <v>2310</v>
      </c>
      <c r="M199" s="59">
        <f t="shared" si="13"/>
        <v>0</v>
      </c>
      <c r="N199" s="83" t="s">
        <v>1871</v>
      </c>
      <c r="O199" s="5"/>
      <c r="P199" s="5"/>
    </row>
    <row r="200" spans="1:16" ht="24" customHeight="1" x14ac:dyDescent="0.25">
      <c r="A200" s="7"/>
      <c r="B200" s="98" t="s">
        <v>618</v>
      </c>
      <c r="C200" s="98" t="s">
        <v>619</v>
      </c>
      <c r="D200" s="99" t="s">
        <v>90</v>
      </c>
      <c r="E200" s="99" t="s">
        <v>1083</v>
      </c>
      <c r="F200" s="100" t="s">
        <v>1084</v>
      </c>
      <c r="G200" s="99">
        <v>2179.25</v>
      </c>
      <c r="H200" s="54">
        <v>130.75</v>
      </c>
      <c r="I200" s="64">
        <v>2310</v>
      </c>
      <c r="J200" s="59">
        <f t="shared" si="14"/>
        <v>0</v>
      </c>
      <c r="K200" s="64" t="s">
        <v>1908</v>
      </c>
      <c r="L200" s="55">
        <v>2310</v>
      </c>
      <c r="M200" s="59">
        <f t="shared" si="13"/>
        <v>0</v>
      </c>
      <c r="N200" s="83" t="s">
        <v>1871</v>
      </c>
      <c r="O200" s="5"/>
      <c r="P200" s="5"/>
    </row>
    <row r="201" spans="1:16" ht="24" customHeight="1" x14ac:dyDescent="0.25">
      <c r="A201" s="7"/>
      <c r="B201" s="98" t="s">
        <v>634</v>
      </c>
      <c r="C201" s="98" t="s">
        <v>635</v>
      </c>
      <c r="D201" s="99" t="s">
        <v>90</v>
      </c>
      <c r="E201" s="99" t="s">
        <v>1083</v>
      </c>
      <c r="F201" s="100" t="s">
        <v>1084</v>
      </c>
      <c r="G201" s="99">
        <v>750</v>
      </c>
      <c r="H201" s="54">
        <v>45</v>
      </c>
      <c r="I201" s="64">
        <v>795</v>
      </c>
      <c r="J201" s="59">
        <f t="shared" si="14"/>
        <v>0</v>
      </c>
      <c r="K201" s="64" t="s">
        <v>1908</v>
      </c>
      <c r="L201" s="55">
        <v>795</v>
      </c>
      <c r="M201" s="59">
        <f t="shared" si="13"/>
        <v>0</v>
      </c>
      <c r="N201" s="83" t="s">
        <v>1871</v>
      </c>
      <c r="O201" s="5"/>
      <c r="P201" s="5"/>
    </row>
    <row r="202" spans="1:16" ht="24" customHeight="1" x14ac:dyDescent="0.25">
      <c r="A202" s="7"/>
      <c r="B202" s="98" t="s">
        <v>632</v>
      </c>
      <c r="C202" s="98" t="s">
        <v>633</v>
      </c>
      <c r="D202" s="99" t="s">
        <v>90</v>
      </c>
      <c r="E202" s="99" t="s">
        <v>1083</v>
      </c>
      <c r="F202" s="100" t="s">
        <v>1084</v>
      </c>
      <c r="G202" s="99">
        <v>750</v>
      </c>
      <c r="H202" s="54">
        <v>45</v>
      </c>
      <c r="I202" s="64">
        <v>795</v>
      </c>
      <c r="J202" s="59">
        <f t="shared" si="14"/>
        <v>0</v>
      </c>
      <c r="K202" s="64" t="s">
        <v>1908</v>
      </c>
      <c r="L202" s="55">
        <v>795</v>
      </c>
      <c r="M202" s="59">
        <f t="shared" si="13"/>
        <v>0</v>
      </c>
      <c r="N202" s="83" t="s">
        <v>1871</v>
      </c>
      <c r="O202" s="5"/>
      <c r="P202" s="5"/>
    </row>
    <row r="203" spans="1:16" ht="24" customHeight="1" x14ac:dyDescent="0.25">
      <c r="A203" s="7"/>
      <c r="B203" s="98" t="s">
        <v>646</v>
      </c>
      <c r="C203" s="98" t="s">
        <v>647</v>
      </c>
      <c r="D203" s="99" t="s">
        <v>90</v>
      </c>
      <c r="E203" s="99" t="s">
        <v>1083</v>
      </c>
      <c r="F203" s="100" t="s">
        <v>1084</v>
      </c>
      <c r="G203" s="99">
        <v>583.96</v>
      </c>
      <c r="H203" s="54">
        <v>35.04</v>
      </c>
      <c r="I203" s="64">
        <v>619</v>
      </c>
      <c r="J203" s="59">
        <f t="shared" si="14"/>
        <v>0</v>
      </c>
      <c r="K203" s="64" t="s">
        <v>1908</v>
      </c>
      <c r="L203" s="55">
        <v>619</v>
      </c>
      <c r="M203" s="59">
        <f t="shared" si="13"/>
        <v>0</v>
      </c>
      <c r="N203" s="83" t="s">
        <v>1871</v>
      </c>
      <c r="O203" s="5"/>
      <c r="P203" s="5"/>
    </row>
    <row r="204" spans="1:16" ht="24" customHeight="1" x14ac:dyDescent="0.25">
      <c r="A204" s="7"/>
      <c r="B204" s="98" t="s">
        <v>648</v>
      </c>
      <c r="C204" s="98" t="s">
        <v>649</v>
      </c>
      <c r="D204" s="99" t="s">
        <v>90</v>
      </c>
      <c r="E204" s="99" t="s">
        <v>1083</v>
      </c>
      <c r="F204" s="100" t="s">
        <v>1084</v>
      </c>
      <c r="G204" s="99">
        <v>583.96</v>
      </c>
      <c r="H204" s="54">
        <v>35.04</v>
      </c>
      <c r="I204" s="64">
        <v>619</v>
      </c>
      <c r="J204" s="59">
        <f t="shared" si="14"/>
        <v>0</v>
      </c>
      <c r="K204" s="64" t="s">
        <v>1908</v>
      </c>
      <c r="L204" s="55">
        <v>619</v>
      </c>
      <c r="M204" s="59">
        <f t="shared" si="13"/>
        <v>0</v>
      </c>
      <c r="N204" s="83" t="s">
        <v>1871</v>
      </c>
      <c r="O204" s="5"/>
      <c r="P204" s="5"/>
    </row>
    <row r="205" spans="1:16" ht="24" customHeight="1" x14ac:dyDescent="0.25">
      <c r="A205" s="7"/>
      <c r="B205" s="98" t="s">
        <v>642</v>
      </c>
      <c r="C205" s="98" t="s">
        <v>643</v>
      </c>
      <c r="D205" s="99" t="s">
        <v>90</v>
      </c>
      <c r="E205" s="99" t="s">
        <v>1083</v>
      </c>
      <c r="F205" s="100" t="s">
        <v>1084</v>
      </c>
      <c r="G205" s="99">
        <v>583.96</v>
      </c>
      <c r="H205" s="54">
        <v>35.04</v>
      </c>
      <c r="I205" s="64">
        <v>619</v>
      </c>
      <c r="J205" s="59">
        <f t="shared" si="14"/>
        <v>0</v>
      </c>
      <c r="K205" s="64" t="s">
        <v>1908</v>
      </c>
      <c r="L205" s="55">
        <v>619</v>
      </c>
      <c r="M205" s="59">
        <f t="shared" si="13"/>
        <v>0</v>
      </c>
      <c r="N205" s="83" t="s">
        <v>1871</v>
      </c>
      <c r="O205" s="5"/>
      <c r="P205" s="5"/>
    </row>
    <row r="206" spans="1:16" ht="24" customHeight="1" x14ac:dyDescent="0.25">
      <c r="A206" s="7"/>
      <c r="B206" s="98" t="s">
        <v>628</v>
      </c>
      <c r="C206" s="98" t="s">
        <v>629</v>
      </c>
      <c r="D206" s="99" t="s">
        <v>90</v>
      </c>
      <c r="E206" s="99" t="s">
        <v>1083</v>
      </c>
      <c r="F206" s="100" t="s">
        <v>1084</v>
      </c>
      <c r="G206" s="99">
        <v>583.96</v>
      </c>
      <c r="H206" s="54">
        <v>35.04</v>
      </c>
      <c r="I206" s="64">
        <v>619</v>
      </c>
      <c r="J206" s="59">
        <f t="shared" si="14"/>
        <v>0</v>
      </c>
      <c r="K206" s="64" t="s">
        <v>1908</v>
      </c>
      <c r="L206" s="55">
        <v>619</v>
      </c>
      <c r="M206" s="59">
        <f t="shared" si="13"/>
        <v>0</v>
      </c>
      <c r="N206" s="83" t="s">
        <v>1871</v>
      </c>
      <c r="O206" s="5"/>
      <c r="P206" s="5"/>
    </row>
    <row r="207" spans="1:16" ht="24" customHeight="1" x14ac:dyDescent="0.25">
      <c r="A207" s="7"/>
      <c r="B207" s="98" t="s">
        <v>626</v>
      </c>
      <c r="C207" s="98" t="s">
        <v>627</v>
      </c>
      <c r="D207" s="99" t="s">
        <v>90</v>
      </c>
      <c r="E207" s="99" t="s">
        <v>1083</v>
      </c>
      <c r="F207" s="100" t="s">
        <v>1084</v>
      </c>
      <c r="G207" s="99">
        <v>583.96</v>
      </c>
      <c r="H207" s="54">
        <v>35.04</v>
      </c>
      <c r="I207" s="64">
        <v>619</v>
      </c>
      <c r="J207" s="59">
        <f t="shared" si="14"/>
        <v>0</v>
      </c>
      <c r="K207" s="64" t="s">
        <v>1908</v>
      </c>
      <c r="L207" s="55">
        <v>619</v>
      </c>
      <c r="M207" s="59">
        <f t="shared" si="13"/>
        <v>0</v>
      </c>
      <c r="N207" s="83" t="s">
        <v>1871</v>
      </c>
      <c r="O207" s="5"/>
      <c r="P207" s="5"/>
    </row>
    <row r="208" spans="1:16" ht="24" customHeight="1" x14ac:dyDescent="0.25">
      <c r="A208" s="7"/>
      <c r="B208" s="98" t="s">
        <v>624</v>
      </c>
      <c r="C208" s="98" t="s">
        <v>625</v>
      </c>
      <c r="D208" s="99" t="s">
        <v>90</v>
      </c>
      <c r="E208" s="99" t="s">
        <v>1083</v>
      </c>
      <c r="F208" s="100" t="s">
        <v>1084</v>
      </c>
      <c r="G208" s="99">
        <v>583.96</v>
      </c>
      <c r="H208" s="54">
        <v>35.04</v>
      </c>
      <c r="I208" s="64">
        <v>619</v>
      </c>
      <c r="J208" s="59">
        <f t="shared" si="14"/>
        <v>0</v>
      </c>
      <c r="K208" s="64" t="s">
        <v>1908</v>
      </c>
      <c r="L208" s="55">
        <v>619</v>
      </c>
      <c r="M208" s="59">
        <f t="shared" si="13"/>
        <v>0</v>
      </c>
      <c r="N208" s="83" t="s">
        <v>1871</v>
      </c>
      <c r="O208" s="5"/>
      <c r="P208" s="5"/>
    </row>
    <row r="209" spans="1:16" ht="24" customHeight="1" x14ac:dyDescent="0.25">
      <c r="A209" s="7"/>
      <c r="B209" s="98" t="s">
        <v>622</v>
      </c>
      <c r="C209" s="98" t="s">
        <v>623</v>
      </c>
      <c r="D209" s="99" t="s">
        <v>90</v>
      </c>
      <c r="E209" s="99" t="s">
        <v>1083</v>
      </c>
      <c r="F209" s="100" t="s">
        <v>1084</v>
      </c>
      <c r="G209" s="99">
        <v>583.96</v>
      </c>
      <c r="H209" s="54">
        <v>35.04</v>
      </c>
      <c r="I209" s="64">
        <v>619</v>
      </c>
      <c r="J209" s="59">
        <f t="shared" si="14"/>
        <v>0</v>
      </c>
      <c r="K209" s="64" t="s">
        <v>1908</v>
      </c>
      <c r="L209" s="55">
        <v>619</v>
      </c>
      <c r="M209" s="59">
        <f t="shared" si="13"/>
        <v>0</v>
      </c>
      <c r="N209" s="83" t="s">
        <v>1871</v>
      </c>
      <c r="O209" s="5"/>
      <c r="P209" s="5"/>
    </row>
    <row r="210" spans="1:16" ht="24" customHeight="1" x14ac:dyDescent="0.25">
      <c r="A210" s="7"/>
      <c r="B210" s="98" t="s">
        <v>620</v>
      </c>
      <c r="C210" s="98" t="s">
        <v>621</v>
      </c>
      <c r="D210" s="99" t="s">
        <v>90</v>
      </c>
      <c r="E210" s="99" t="s">
        <v>1083</v>
      </c>
      <c r="F210" s="100" t="s">
        <v>1084</v>
      </c>
      <c r="G210" s="99">
        <v>583.96</v>
      </c>
      <c r="H210" s="54">
        <v>35.04</v>
      </c>
      <c r="I210" s="64">
        <v>619</v>
      </c>
      <c r="J210" s="59">
        <f t="shared" si="14"/>
        <v>0</v>
      </c>
      <c r="K210" s="64" t="s">
        <v>1908</v>
      </c>
      <c r="L210" s="55">
        <v>619</v>
      </c>
      <c r="M210" s="59">
        <f t="shared" si="13"/>
        <v>0</v>
      </c>
      <c r="N210" s="83" t="s">
        <v>1871</v>
      </c>
      <c r="O210" s="5"/>
      <c r="P210" s="5"/>
    </row>
    <row r="211" spans="1:16" ht="24" customHeight="1" x14ac:dyDescent="0.25">
      <c r="A211" s="7"/>
      <c r="B211" s="98" t="s">
        <v>616</v>
      </c>
      <c r="C211" s="98" t="s">
        <v>617</v>
      </c>
      <c r="D211" s="99" t="s">
        <v>90</v>
      </c>
      <c r="E211" s="99" t="s">
        <v>1083</v>
      </c>
      <c r="F211" s="100" t="s">
        <v>1084</v>
      </c>
      <c r="G211" s="99">
        <v>583.96</v>
      </c>
      <c r="H211" s="54">
        <v>35.04</v>
      </c>
      <c r="I211" s="64">
        <v>619</v>
      </c>
      <c r="J211" s="59">
        <f t="shared" si="14"/>
        <v>0</v>
      </c>
      <c r="K211" s="64" t="s">
        <v>1908</v>
      </c>
      <c r="L211" s="55">
        <v>619</v>
      </c>
      <c r="M211" s="59">
        <f t="shared" si="13"/>
        <v>0</v>
      </c>
      <c r="N211" s="83" t="s">
        <v>1871</v>
      </c>
      <c r="O211" s="5"/>
      <c r="P211" s="5"/>
    </row>
    <row r="212" spans="1:16" ht="24" customHeight="1" x14ac:dyDescent="0.25">
      <c r="A212" s="7"/>
      <c r="B212" s="98" t="s">
        <v>614</v>
      </c>
      <c r="C212" s="98" t="s">
        <v>615</v>
      </c>
      <c r="D212" s="99" t="s">
        <v>90</v>
      </c>
      <c r="E212" s="99" t="s">
        <v>1083</v>
      </c>
      <c r="F212" s="100" t="s">
        <v>1084</v>
      </c>
      <c r="G212" s="99">
        <v>583.96</v>
      </c>
      <c r="H212" s="101">
        <v>35.04</v>
      </c>
      <c r="I212" s="64">
        <v>619</v>
      </c>
      <c r="J212" s="59">
        <f t="shared" si="14"/>
        <v>0</v>
      </c>
      <c r="K212" s="64" t="s">
        <v>1908</v>
      </c>
      <c r="L212" s="55">
        <v>619</v>
      </c>
      <c r="M212" s="59">
        <f t="shared" ref="M212:M243" si="15">SUM(I212-L212)</f>
        <v>0</v>
      </c>
      <c r="N212" s="83" t="s">
        <v>1871</v>
      </c>
      <c r="O212" s="5"/>
      <c r="P212" s="5"/>
    </row>
    <row r="213" spans="1:16" ht="24" customHeight="1" x14ac:dyDescent="0.25">
      <c r="A213" s="7"/>
      <c r="B213" s="98" t="s">
        <v>612</v>
      </c>
      <c r="C213" s="98" t="s">
        <v>613</v>
      </c>
      <c r="D213" s="99" t="s">
        <v>90</v>
      </c>
      <c r="E213" s="99" t="s">
        <v>1083</v>
      </c>
      <c r="F213" s="100" t="s">
        <v>1084</v>
      </c>
      <c r="G213" s="99">
        <v>583.96</v>
      </c>
      <c r="H213" s="101">
        <v>35.04</v>
      </c>
      <c r="I213" s="64">
        <v>619</v>
      </c>
      <c r="J213" s="59">
        <f t="shared" si="14"/>
        <v>0</v>
      </c>
      <c r="K213" s="64" t="s">
        <v>1908</v>
      </c>
      <c r="L213" s="55">
        <v>619</v>
      </c>
      <c r="M213" s="59">
        <f t="shared" si="15"/>
        <v>0</v>
      </c>
      <c r="N213" s="83" t="s">
        <v>1871</v>
      </c>
      <c r="O213" s="5"/>
      <c r="P213" s="5"/>
    </row>
    <row r="214" spans="1:16" ht="24" customHeight="1" x14ac:dyDescent="0.25">
      <c r="A214" s="7"/>
      <c r="B214" s="98" t="s">
        <v>610</v>
      </c>
      <c r="C214" s="98" t="s">
        <v>611</v>
      </c>
      <c r="D214" s="99" t="s">
        <v>90</v>
      </c>
      <c r="E214" s="99" t="s">
        <v>1083</v>
      </c>
      <c r="F214" s="100" t="s">
        <v>1084</v>
      </c>
      <c r="G214" s="99">
        <v>583.96</v>
      </c>
      <c r="H214" s="101">
        <v>35.04</v>
      </c>
      <c r="I214" s="64">
        <v>619</v>
      </c>
      <c r="J214" s="59">
        <f t="shared" si="14"/>
        <v>0</v>
      </c>
      <c r="K214" s="64" t="s">
        <v>1908</v>
      </c>
      <c r="L214" s="55">
        <v>619</v>
      </c>
      <c r="M214" s="59">
        <f t="shared" si="15"/>
        <v>0</v>
      </c>
      <c r="N214" s="83" t="s">
        <v>1871</v>
      </c>
      <c r="O214" s="5"/>
      <c r="P214" s="5"/>
    </row>
    <row r="215" spans="1:16" ht="24" customHeight="1" x14ac:dyDescent="0.25">
      <c r="A215" s="7"/>
      <c r="B215" s="98" t="s">
        <v>608</v>
      </c>
      <c r="C215" s="98" t="s">
        <v>609</v>
      </c>
      <c r="D215" s="99" t="s">
        <v>90</v>
      </c>
      <c r="E215" s="99" t="s">
        <v>1083</v>
      </c>
      <c r="F215" s="100" t="s">
        <v>1084</v>
      </c>
      <c r="G215" s="99">
        <v>583.96</v>
      </c>
      <c r="H215" s="101">
        <v>35.04</v>
      </c>
      <c r="I215" s="64">
        <v>619</v>
      </c>
      <c r="J215" s="59">
        <f t="shared" si="14"/>
        <v>0</v>
      </c>
      <c r="K215" s="64" t="s">
        <v>1908</v>
      </c>
      <c r="L215" s="55">
        <v>619</v>
      </c>
      <c r="M215" s="59">
        <f t="shared" si="15"/>
        <v>0</v>
      </c>
      <c r="N215" s="83" t="s">
        <v>1871</v>
      </c>
      <c r="O215" s="5"/>
      <c r="P215" s="5"/>
    </row>
    <row r="216" spans="1:16" ht="24" customHeight="1" x14ac:dyDescent="0.25">
      <c r="A216" s="7"/>
      <c r="B216" s="98" t="s">
        <v>606</v>
      </c>
      <c r="C216" s="98" t="s">
        <v>607</v>
      </c>
      <c r="D216" s="99" t="s">
        <v>90</v>
      </c>
      <c r="E216" s="99" t="s">
        <v>1083</v>
      </c>
      <c r="F216" s="100" t="s">
        <v>1084</v>
      </c>
      <c r="G216" s="99">
        <v>583.96</v>
      </c>
      <c r="H216" s="101">
        <v>35.04</v>
      </c>
      <c r="I216" s="64">
        <v>619</v>
      </c>
      <c r="J216" s="59">
        <f t="shared" si="14"/>
        <v>0</v>
      </c>
      <c r="K216" s="64" t="s">
        <v>1908</v>
      </c>
      <c r="L216" s="55">
        <v>619</v>
      </c>
      <c r="M216" s="59">
        <f t="shared" si="15"/>
        <v>0</v>
      </c>
      <c r="N216" s="83" t="s">
        <v>1871</v>
      </c>
      <c r="O216" s="5"/>
      <c r="P216" s="5"/>
    </row>
    <row r="217" spans="1:16" ht="24" customHeight="1" x14ac:dyDescent="0.25">
      <c r="A217" s="7"/>
      <c r="B217" s="98" t="s">
        <v>604</v>
      </c>
      <c r="C217" s="98" t="s">
        <v>605</v>
      </c>
      <c r="D217" s="99" t="s">
        <v>90</v>
      </c>
      <c r="E217" s="99" t="s">
        <v>1083</v>
      </c>
      <c r="F217" s="100" t="s">
        <v>1084</v>
      </c>
      <c r="G217" s="99">
        <v>583.96</v>
      </c>
      <c r="H217" s="101">
        <v>35.04</v>
      </c>
      <c r="I217" s="64">
        <v>619</v>
      </c>
      <c r="J217" s="59">
        <f t="shared" si="14"/>
        <v>0</v>
      </c>
      <c r="K217" s="64" t="s">
        <v>1908</v>
      </c>
      <c r="L217" s="55">
        <v>619</v>
      </c>
      <c r="M217" s="59">
        <f t="shared" si="15"/>
        <v>0</v>
      </c>
      <c r="N217" s="83" t="s">
        <v>1871</v>
      </c>
      <c r="O217" s="5"/>
      <c r="P217" s="5"/>
    </row>
    <row r="218" spans="1:16" ht="24" customHeight="1" x14ac:dyDescent="0.25">
      <c r="A218" s="7"/>
      <c r="B218" s="98" t="s">
        <v>598</v>
      </c>
      <c r="C218" s="98" t="s">
        <v>599</v>
      </c>
      <c r="D218" s="99" t="s">
        <v>90</v>
      </c>
      <c r="E218" s="99" t="s">
        <v>1083</v>
      </c>
      <c r="F218" s="100" t="s">
        <v>1084</v>
      </c>
      <c r="G218" s="99">
        <v>583.96</v>
      </c>
      <c r="H218" s="101">
        <v>35.04</v>
      </c>
      <c r="I218" s="64">
        <v>619</v>
      </c>
      <c r="J218" s="59">
        <f t="shared" si="14"/>
        <v>0</v>
      </c>
      <c r="K218" s="64" t="s">
        <v>1908</v>
      </c>
      <c r="L218" s="55">
        <v>619</v>
      </c>
      <c r="M218" s="59">
        <f t="shared" si="15"/>
        <v>0</v>
      </c>
      <c r="N218" s="83" t="s">
        <v>1871</v>
      </c>
      <c r="O218" s="5"/>
      <c r="P218" s="5"/>
    </row>
    <row r="219" spans="1:16" ht="24" customHeight="1" x14ac:dyDescent="0.25">
      <c r="A219" s="7"/>
      <c r="B219" s="98" t="s">
        <v>596</v>
      </c>
      <c r="C219" s="98" t="s">
        <v>597</v>
      </c>
      <c r="D219" s="99" t="s">
        <v>90</v>
      </c>
      <c r="E219" s="99" t="s">
        <v>1083</v>
      </c>
      <c r="F219" s="100" t="s">
        <v>1084</v>
      </c>
      <c r="G219" s="99">
        <v>583.96</v>
      </c>
      <c r="H219" s="101">
        <v>35.04</v>
      </c>
      <c r="I219" s="64">
        <v>619</v>
      </c>
      <c r="J219" s="59">
        <f t="shared" si="14"/>
        <v>0</v>
      </c>
      <c r="K219" s="64" t="s">
        <v>1908</v>
      </c>
      <c r="L219" s="55">
        <v>619</v>
      </c>
      <c r="M219" s="59">
        <f t="shared" si="15"/>
        <v>0</v>
      </c>
      <c r="N219" s="83" t="s">
        <v>1871</v>
      </c>
      <c r="O219" s="5"/>
      <c r="P219" s="5"/>
    </row>
    <row r="220" spans="1:16" ht="24" customHeight="1" x14ac:dyDescent="0.25">
      <c r="A220" s="7"/>
      <c r="B220" s="98" t="s">
        <v>594</v>
      </c>
      <c r="C220" s="98" t="s">
        <v>595</v>
      </c>
      <c r="D220" s="99" t="s">
        <v>90</v>
      </c>
      <c r="E220" s="99" t="s">
        <v>1083</v>
      </c>
      <c r="F220" s="100" t="s">
        <v>1084</v>
      </c>
      <c r="G220" s="99">
        <v>583.96</v>
      </c>
      <c r="H220" s="101">
        <v>35.04</v>
      </c>
      <c r="I220" s="64">
        <v>619</v>
      </c>
      <c r="J220" s="59">
        <f t="shared" si="14"/>
        <v>0</v>
      </c>
      <c r="K220" s="64" t="s">
        <v>1908</v>
      </c>
      <c r="L220" s="55">
        <v>619</v>
      </c>
      <c r="M220" s="59">
        <f t="shared" si="15"/>
        <v>0</v>
      </c>
      <c r="N220" s="83" t="s">
        <v>1871</v>
      </c>
      <c r="O220" s="5"/>
      <c r="P220" s="5"/>
    </row>
    <row r="221" spans="1:16" ht="24" customHeight="1" x14ac:dyDescent="0.25">
      <c r="A221" s="7"/>
      <c r="B221" s="98" t="s">
        <v>591</v>
      </c>
      <c r="C221" s="98" t="s">
        <v>592</v>
      </c>
      <c r="D221" s="99" t="s">
        <v>90</v>
      </c>
      <c r="E221" s="99" t="s">
        <v>1083</v>
      </c>
      <c r="F221" s="100" t="s">
        <v>1084</v>
      </c>
      <c r="G221" s="99">
        <v>583.96</v>
      </c>
      <c r="H221" s="101">
        <v>35.04</v>
      </c>
      <c r="I221" s="64">
        <v>619</v>
      </c>
      <c r="J221" s="59">
        <f t="shared" si="14"/>
        <v>0</v>
      </c>
      <c r="K221" s="64" t="s">
        <v>1908</v>
      </c>
      <c r="L221" s="55">
        <v>619</v>
      </c>
      <c r="M221" s="59">
        <f t="shared" si="15"/>
        <v>0</v>
      </c>
      <c r="N221" s="83" t="s">
        <v>1871</v>
      </c>
      <c r="O221" s="5"/>
      <c r="P221" s="5"/>
    </row>
    <row r="222" spans="1:16" ht="24" customHeight="1" x14ac:dyDescent="0.25">
      <c r="A222" s="7"/>
      <c r="B222" s="98" t="s">
        <v>640</v>
      </c>
      <c r="C222" s="98" t="s">
        <v>641</v>
      </c>
      <c r="D222" s="99" t="s">
        <v>90</v>
      </c>
      <c r="E222" s="99" t="s">
        <v>1083</v>
      </c>
      <c r="F222" s="100" t="s">
        <v>1084</v>
      </c>
      <c r="G222" s="99">
        <v>579.25</v>
      </c>
      <c r="H222" s="101">
        <v>34.75</v>
      </c>
      <c r="I222" s="64">
        <v>614</v>
      </c>
      <c r="J222" s="59">
        <f t="shared" si="14"/>
        <v>0</v>
      </c>
      <c r="K222" s="64" t="s">
        <v>1908</v>
      </c>
      <c r="L222" s="55">
        <v>614</v>
      </c>
      <c r="M222" s="59">
        <f t="shared" si="15"/>
        <v>0</v>
      </c>
      <c r="N222" s="83" t="s">
        <v>1871</v>
      </c>
      <c r="O222" s="5"/>
      <c r="P222" s="5"/>
    </row>
    <row r="223" spans="1:16" ht="24" customHeight="1" x14ac:dyDescent="0.25">
      <c r="A223" s="7"/>
      <c r="B223" s="98" t="s">
        <v>638</v>
      </c>
      <c r="C223" s="98" t="s">
        <v>639</v>
      </c>
      <c r="D223" s="99" t="s">
        <v>90</v>
      </c>
      <c r="E223" s="99" t="s">
        <v>1083</v>
      </c>
      <c r="F223" s="100" t="s">
        <v>1084</v>
      </c>
      <c r="G223" s="99">
        <v>579.25</v>
      </c>
      <c r="H223" s="101">
        <v>34.75</v>
      </c>
      <c r="I223" s="64">
        <v>614</v>
      </c>
      <c r="J223" s="59">
        <f t="shared" si="14"/>
        <v>0</v>
      </c>
      <c r="K223" s="64" t="s">
        <v>1908</v>
      </c>
      <c r="L223" s="55">
        <v>614</v>
      </c>
      <c r="M223" s="59">
        <f t="shared" si="15"/>
        <v>0</v>
      </c>
      <c r="N223" s="83" t="s">
        <v>1871</v>
      </c>
      <c r="O223" s="5"/>
      <c r="P223" s="5"/>
    </row>
    <row r="224" spans="1:16" ht="24" customHeight="1" x14ac:dyDescent="0.25">
      <c r="A224" s="7"/>
      <c r="B224" s="98" t="s">
        <v>636</v>
      </c>
      <c r="C224" s="98" t="s">
        <v>637</v>
      </c>
      <c r="D224" s="99" t="s">
        <v>90</v>
      </c>
      <c r="E224" s="99" t="s">
        <v>1083</v>
      </c>
      <c r="F224" s="100" t="s">
        <v>1084</v>
      </c>
      <c r="G224" s="99">
        <v>579.25</v>
      </c>
      <c r="H224" s="101">
        <v>34.75</v>
      </c>
      <c r="I224" s="64">
        <v>614</v>
      </c>
      <c r="J224" s="59">
        <f t="shared" ref="J224:J255" si="16">SUM(G224+H224-I224)</f>
        <v>0</v>
      </c>
      <c r="K224" s="64" t="s">
        <v>1908</v>
      </c>
      <c r="L224" s="55">
        <v>614</v>
      </c>
      <c r="M224" s="59">
        <f t="shared" si="15"/>
        <v>0</v>
      </c>
      <c r="N224" s="83" t="s">
        <v>1871</v>
      </c>
      <c r="O224" s="5"/>
      <c r="P224" s="5"/>
    </row>
    <row r="225" spans="1:16" ht="24" customHeight="1" x14ac:dyDescent="0.25">
      <c r="A225" s="7"/>
      <c r="B225" s="98" t="s">
        <v>630</v>
      </c>
      <c r="C225" s="98" t="s">
        <v>631</v>
      </c>
      <c r="D225" s="99" t="s">
        <v>90</v>
      </c>
      <c r="E225" s="99" t="s">
        <v>1083</v>
      </c>
      <c r="F225" s="100" t="s">
        <v>1084</v>
      </c>
      <c r="G225" s="99">
        <v>579.25</v>
      </c>
      <c r="H225" s="101">
        <v>34.75</v>
      </c>
      <c r="I225" s="64">
        <v>614</v>
      </c>
      <c r="J225" s="59">
        <f t="shared" si="16"/>
        <v>0</v>
      </c>
      <c r="K225" s="64" t="s">
        <v>1908</v>
      </c>
      <c r="L225" s="55">
        <v>614</v>
      </c>
      <c r="M225" s="59">
        <f t="shared" si="15"/>
        <v>0</v>
      </c>
      <c r="N225" s="83" t="s">
        <v>1871</v>
      </c>
      <c r="O225" s="5"/>
      <c r="P225" s="5"/>
    </row>
    <row r="226" spans="1:16" ht="24" customHeight="1" x14ac:dyDescent="0.25">
      <c r="A226" s="7"/>
      <c r="B226" s="98" t="s">
        <v>600</v>
      </c>
      <c r="C226" s="98" t="s">
        <v>601</v>
      </c>
      <c r="D226" s="99" t="s">
        <v>90</v>
      </c>
      <c r="E226" s="99" t="s">
        <v>1083</v>
      </c>
      <c r="F226" s="100" t="s">
        <v>1084</v>
      </c>
      <c r="G226" s="99">
        <v>286.79000000000002</v>
      </c>
      <c r="H226" s="101">
        <v>17.21</v>
      </c>
      <c r="I226" s="64">
        <v>304</v>
      </c>
      <c r="J226" s="59">
        <f t="shared" si="16"/>
        <v>0</v>
      </c>
      <c r="K226" s="64" t="s">
        <v>1908</v>
      </c>
      <c r="L226" s="55">
        <v>304</v>
      </c>
      <c r="M226" s="59">
        <f t="shared" si="15"/>
        <v>0</v>
      </c>
      <c r="N226" s="83" t="s">
        <v>1871</v>
      </c>
      <c r="O226" s="5"/>
      <c r="P226" s="5"/>
    </row>
    <row r="227" spans="1:16" ht="24" customHeight="1" x14ac:dyDescent="0.25">
      <c r="A227" s="7"/>
      <c r="B227" s="98" t="s">
        <v>650</v>
      </c>
      <c r="C227" s="98" t="s">
        <v>651</v>
      </c>
      <c r="D227" s="99" t="s">
        <v>90</v>
      </c>
      <c r="E227" s="99" t="s">
        <v>1083</v>
      </c>
      <c r="F227" s="100" t="s">
        <v>1084</v>
      </c>
      <c r="G227" s="99">
        <v>4321.7</v>
      </c>
      <c r="H227" s="101">
        <v>259.3</v>
      </c>
      <c r="I227" s="64">
        <v>4581</v>
      </c>
      <c r="J227" s="59">
        <f t="shared" si="16"/>
        <v>0</v>
      </c>
      <c r="K227" s="64" t="s">
        <v>1908</v>
      </c>
      <c r="L227" s="55">
        <v>4581</v>
      </c>
      <c r="M227" s="59">
        <f t="shared" si="15"/>
        <v>0</v>
      </c>
      <c r="N227" s="83" t="s">
        <v>1871</v>
      </c>
      <c r="O227" s="5"/>
      <c r="P227" s="5"/>
    </row>
    <row r="228" spans="1:16" ht="24" customHeight="1" x14ac:dyDescent="0.25">
      <c r="A228" s="7"/>
      <c r="B228" s="102" t="s">
        <v>654</v>
      </c>
      <c r="C228" s="102" t="s">
        <v>655</v>
      </c>
      <c r="D228" s="99" t="s">
        <v>90</v>
      </c>
      <c r="E228" s="99" t="s">
        <v>1083</v>
      </c>
      <c r="F228" s="100" t="s">
        <v>1084</v>
      </c>
      <c r="G228" s="99">
        <v>3165.09</v>
      </c>
      <c r="H228" s="101">
        <v>189.91</v>
      </c>
      <c r="I228" s="64">
        <v>3355</v>
      </c>
      <c r="J228" s="59">
        <f t="shared" si="16"/>
        <v>0</v>
      </c>
      <c r="K228" s="64" t="s">
        <v>1908</v>
      </c>
      <c r="L228" s="55">
        <v>3355</v>
      </c>
      <c r="M228" s="59">
        <f t="shared" si="15"/>
        <v>0</v>
      </c>
      <c r="N228" s="83" t="s">
        <v>1871</v>
      </c>
      <c r="O228" s="5"/>
      <c r="P228" s="5"/>
    </row>
    <row r="229" spans="1:16" ht="24" customHeight="1" x14ac:dyDescent="0.25">
      <c r="A229" s="7"/>
      <c r="B229" s="102" t="s">
        <v>656</v>
      </c>
      <c r="C229" s="102" t="s">
        <v>1085</v>
      </c>
      <c r="D229" s="99" t="s">
        <v>90</v>
      </c>
      <c r="E229" s="99" t="s">
        <v>1083</v>
      </c>
      <c r="F229" s="100" t="s">
        <v>1084</v>
      </c>
      <c r="G229" s="99">
        <v>2416.98</v>
      </c>
      <c r="H229" s="101">
        <v>145.02000000000001</v>
      </c>
      <c r="I229" s="64">
        <v>2562</v>
      </c>
      <c r="J229" s="59">
        <f t="shared" si="16"/>
        <v>0</v>
      </c>
      <c r="K229" s="64" t="s">
        <v>1908</v>
      </c>
      <c r="L229" s="55">
        <v>2562</v>
      </c>
      <c r="M229" s="59">
        <f t="shared" si="15"/>
        <v>0</v>
      </c>
      <c r="N229" s="83" t="s">
        <v>1871</v>
      </c>
      <c r="O229" s="5"/>
      <c r="P229" s="5"/>
    </row>
    <row r="230" spans="1:16" ht="24" customHeight="1" x14ac:dyDescent="0.25">
      <c r="A230" s="7"/>
      <c r="B230" s="102" t="s">
        <v>652</v>
      </c>
      <c r="C230" s="102" t="s">
        <v>653</v>
      </c>
      <c r="D230" s="99" t="s">
        <v>90</v>
      </c>
      <c r="E230" s="99" t="s">
        <v>1083</v>
      </c>
      <c r="F230" s="100" t="s">
        <v>1084</v>
      </c>
      <c r="G230" s="99">
        <v>2377.36</v>
      </c>
      <c r="H230" s="101">
        <v>142.63999999999999</v>
      </c>
      <c r="I230" s="64">
        <v>2520</v>
      </c>
      <c r="J230" s="59">
        <f t="shared" si="16"/>
        <v>0</v>
      </c>
      <c r="K230" s="64" t="s">
        <v>1908</v>
      </c>
      <c r="L230" s="55">
        <v>2520</v>
      </c>
      <c r="M230" s="59">
        <f t="shared" si="15"/>
        <v>0</v>
      </c>
      <c r="N230" s="83" t="s">
        <v>1871</v>
      </c>
      <c r="O230" s="5"/>
      <c r="P230" s="5"/>
    </row>
    <row r="231" spans="1:16" ht="24" customHeight="1" x14ac:dyDescent="0.25">
      <c r="A231" s="7"/>
      <c r="B231" s="102" t="s">
        <v>359</v>
      </c>
      <c r="C231" s="102" t="s">
        <v>360</v>
      </c>
      <c r="D231" s="99" t="s">
        <v>90</v>
      </c>
      <c r="E231" s="99" t="s">
        <v>1083</v>
      </c>
      <c r="F231" s="100" t="s">
        <v>1084</v>
      </c>
      <c r="G231" s="99">
        <v>3823.58</v>
      </c>
      <c r="H231" s="101">
        <v>229.42</v>
      </c>
      <c r="I231" s="64">
        <v>4053</v>
      </c>
      <c r="J231" s="59">
        <f t="shared" si="16"/>
        <v>0</v>
      </c>
      <c r="K231" s="64" t="s">
        <v>1908</v>
      </c>
      <c r="L231" s="55">
        <v>4053</v>
      </c>
      <c r="M231" s="59">
        <f t="shared" si="15"/>
        <v>0</v>
      </c>
      <c r="N231" s="83" t="s">
        <v>1871</v>
      </c>
      <c r="O231" s="5"/>
      <c r="P231" s="5"/>
    </row>
    <row r="232" spans="1:16" ht="24" customHeight="1" x14ac:dyDescent="0.25">
      <c r="A232" s="7"/>
      <c r="B232" s="102" t="s">
        <v>355</v>
      </c>
      <c r="C232" s="102" t="s">
        <v>1086</v>
      </c>
      <c r="D232" s="99" t="s">
        <v>90</v>
      </c>
      <c r="E232" s="99" t="s">
        <v>1083</v>
      </c>
      <c r="F232" s="100" t="s">
        <v>1084</v>
      </c>
      <c r="G232" s="99">
        <v>3982.08</v>
      </c>
      <c r="H232" s="101">
        <v>238.92</v>
      </c>
      <c r="I232" s="64">
        <v>4221</v>
      </c>
      <c r="J232" s="59">
        <f t="shared" si="16"/>
        <v>0</v>
      </c>
      <c r="K232" s="64" t="s">
        <v>1908</v>
      </c>
      <c r="L232" s="55">
        <v>4221</v>
      </c>
      <c r="M232" s="59">
        <f t="shared" si="15"/>
        <v>0</v>
      </c>
      <c r="N232" s="83" t="s">
        <v>1871</v>
      </c>
      <c r="O232" s="5"/>
      <c r="P232" s="5"/>
    </row>
    <row r="233" spans="1:16" ht="24" customHeight="1" x14ac:dyDescent="0.25">
      <c r="A233" s="7"/>
      <c r="B233" s="48" t="s">
        <v>1087</v>
      </c>
      <c r="C233" s="48" t="s">
        <v>1088</v>
      </c>
      <c r="D233" s="49" t="s">
        <v>90</v>
      </c>
      <c r="E233" s="49" t="s">
        <v>1083</v>
      </c>
      <c r="F233" s="50" t="s">
        <v>1089</v>
      </c>
      <c r="G233" s="49">
        <v>11325.47</v>
      </c>
      <c r="H233" s="54">
        <v>679.53</v>
      </c>
      <c r="I233" s="64">
        <v>12005</v>
      </c>
      <c r="J233" s="59">
        <f t="shared" si="16"/>
        <v>0</v>
      </c>
      <c r="K233" s="64" t="s">
        <v>1870</v>
      </c>
      <c r="L233" s="55">
        <v>12005</v>
      </c>
      <c r="M233" s="59">
        <f t="shared" si="15"/>
        <v>0</v>
      </c>
      <c r="N233" s="83" t="s">
        <v>1872</v>
      </c>
      <c r="O233" s="5"/>
      <c r="P233" s="5"/>
    </row>
    <row r="234" spans="1:16" ht="24" customHeight="1" x14ac:dyDescent="0.25">
      <c r="A234" s="7"/>
      <c r="B234" s="48" t="s">
        <v>1090</v>
      </c>
      <c r="C234" s="48" t="s">
        <v>1091</v>
      </c>
      <c r="D234" s="49" t="s">
        <v>90</v>
      </c>
      <c r="E234" s="49" t="s">
        <v>1083</v>
      </c>
      <c r="F234" s="50" t="s">
        <v>1089</v>
      </c>
      <c r="G234" s="49">
        <v>11490.57</v>
      </c>
      <c r="H234" s="54">
        <v>689.43</v>
      </c>
      <c r="I234" s="64">
        <v>12180</v>
      </c>
      <c r="J234" s="59">
        <f t="shared" si="16"/>
        <v>0</v>
      </c>
      <c r="K234" s="64" t="s">
        <v>1870</v>
      </c>
      <c r="L234" s="55">
        <v>12180</v>
      </c>
      <c r="M234" s="59">
        <f t="shared" si="15"/>
        <v>0</v>
      </c>
      <c r="N234" s="6" t="s">
        <v>1805</v>
      </c>
      <c r="O234" s="5"/>
      <c r="P234" s="5"/>
    </row>
    <row r="235" spans="1:16" ht="24" customHeight="1" x14ac:dyDescent="0.25">
      <c r="A235" s="7"/>
      <c r="B235" s="52" t="s">
        <v>1092</v>
      </c>
      <c r="C235" s="52" t="s">
        <v>1093</v>
      </c>
      <c r="D235" s="49" t="s">
        <v>90</v>
      </c>
      <c r="E235" s="49" t="s">
        <v>1083</v>
      </c>
      <c r="F235" s="50" t="s">
        <v>1094</v>
      </c>
      <c r="G235" s="49">
        <v>38731.129999999997</v>
      </c>
      <c r="H235" s="54">
        <v>2323.87</v>
      </c>
      <c r="I235" s="64"/>
      <c r="J235" s="59">
        <f t="shared" si="16"/>
        <v>41055</v>
      </c>
      <c r="K235" s="57"/>
      <c r="L235" s="55"/>
      <c r="M235" s="59">
        <f t="shared" si="15"/>
        <v>0</v>
      </c>
      <c r="N235" s="83"/>
      <c r="O235" s="5"/>
      <c r="P235" s="5"/>
    </row>
    <row r="236" spans="1:16" ht="24" customHeight="1" x14ac:dyDescent="0.25">
      <c r="A236" s="7"/>
      <c r="B236" s="52" t="s">
        <v>1095</v>
      </c>
      <c r="C236" s="52" t="s">
        <v>1096</v>
      </c>
      <c r="D236" s="49" t="s">
        <v>90</v>
      </c>
      <c r="E236" s="49" t="s">
        <v>1083</v>
      </c>
      <c r="F236" s="50" t="s">
        <v>1097</v>
      </c>
      <c r="G236" s="49">
        <v>69600</v>
      </c>
      <c r="H236" s="54">
        <v>4176</v>
      </c>
      <c r="I236" s="64">
        <v>73776</v>
      </c>
      <c r="J236" s="59">
        <f t="shared" si="16"/>
        <v>0</v>
      </c>
      <c r="K236" s="64" t="s">
        <v>1974</v>
      </c>
      <c r="L236" s="55">
        <v>73776</v>
      </c>
      <c r="M236" s="59">
        <f t="shared" si="15"/>
        <v>0</v>
      </c>
      <c r="N236" s="83"/>
      <c r="O236" s="5"/>
      <c r="P236" s="5"/>
    </row>
    <row r="237" spans="1:16" ht="24" customHeight="1" x14ac:dyDescent="0.25">
      <c r="A237" s="7"/>
      <c r="B237" s="48" t="s">
        <v>1098</v>
      </c>
      <c r="C237" s="48" t="s">
        <v>1099</v>
      </c>
      <c r="D237" s="49" t="s">
        <v>90</v>
      </c>
      <c r="E237" s="49" t="s">
        <v>1083</v>
      </c>
      <c r="F237" s="50" t="s">
        <v>1100</v>
      </c>
      <c r="G237" s="49">
        <v>16981.13</v>
      </c>
      <c r="H237" s="54">
        <v>1018.87</v>
      </c>
      <c r="I237" s="64">
        <v>18000</v>
      </c>
      <c r="J237" s="59">
        <f t="shared" si="16"/>
        <v>0</v>
      </c>
      <c r="K237" s="64" t="s">
        <v>1974</v>
      </c>
      <c r="L237" s="55">
        <v>18000</v>
      </c>
      <c r="M237" s="59">
        <f t="shared" si="15"/>
        <v>0</v>
      </c>
      <c r="N237" s="83"/>
      <c r="O237" s="5"/>
      <c r="P237" s="5"/>
    </row>
    <row r="238" spans="1:16" ht="32.25" customHeight="1" x14ac:dyDescent="0.25">
      <c r="A238" s="7"/>
      <c r="B238" s="48" t="s">
        <v>1101</v>
      </c>
      <c r="C238" s="48" t="s">
        <v>1102</v>
      </c>
      <c r="D238" s="49" t="s">
        <v>90</v>
      </c>
      <c r="E238" s="49" t="s">
        <v>1083</v>
      </c>
      <c r="F238" s="50" t="s">
        <v>1100</v>
      </c>
      <c r="G238" s="49">
        <v>16981.13</v>
      </c>
      <c r="H238" s="54">
        <v>1018.87</v>
      </c>
      <c r="I238" s="64">
        <v>18000</v>
      </c>
      <c r="J238" s="59">
        <f t="shared" si="16"/>
        <v>0</v>
      </c>
      <c r="K238" s="56" t="s">
        <v>1975</v>
      </c>
      <c r="L238" s="55">
        <f>SUM(8224+9776)</f>
        <v>18000</v>
      </c>
      <c r="M238" s="59">
        <f t="shared" si="15"/>
        <v>0</v>
      </c>
      <c r="N238" s="83"/>
      <c r="O238" s="5"/>
      <c r="P238" s="5"/>
    </row>
    <row r="239" spans="1:16" ht="24" customHeight="1" x14ac:dyDescent="0.25">
      <c r="A239" s="7"/>
      <c r="B239" s="52" t="s">
        <v>1103</v>
      </c>
      <c r="C239" s="52" t="s">
        <v>1104</v>
      </c>
      <c r="D239" s="49" t="s">
        <v>90</v>
      </c>
      <c r="E239" s="49" t="s">
        <v>1083</v>
      </c>
      <c r="F239" s="50" t="s">
        <v>1105</v>
      </c>
      <c r="G239" s="49">
        <v>9278.2999999999993</v>
      </c>
      <c r="H239" s="54">
        <v>556.70000000000005</v>
      </c>
      <c r="I239" s="64">
        <v>9835</v>
      </c>
      <c r="J239" s="59">
        <f t="shared" si="16"/>
        <v>0</v>
      </c>
      <c r="K239" s="64" t="s">
        <v>1870</v>
      </c>
      <c r="L239" s="55">
        <v>9835</v>
      </c>
      <c r="M239" s="59">
        <f t="shared" si="15"/>
        <v>0</v>
      </c>
      <c r="N239" s="6" t="s">
        <v>1805</v>
      </c>
      <c r="O239" s="5"/>
      <c r="P239" s="5"/>
    </row>
    <row r="240" spans="1:16" ht="24" customHeight="1" x14ac:dyDescent="0.25">
      <c r="A240" s="7"/>
      <c r="B240" s="52" t="s">
        <v>1106</v>
      </c>
      <c r="C240" s="96" t="s">
        <v>1107</v>
      </c>
      <c r="D240" s="49" t="s">
        <v>90</v>
      </c>
      <c r="E240" s="49" t="s">
        <v>1083</v>
      </c>
      <c r="F240" s="50" t="s">
        <v>1105</v>
      </c>
      <c r="G240" s="49">
        <v>4688.68</v>
      </c>
      <c r="H240" s="54">
        <v>281.32</v>
      </c>
      <c r="I240" s="64">
        <v>4970</v>
      </c>
      <c r="J240" s="59">
        <f t="shared" si="16"/>
        <v>0</v>
      </c>
      <c r="K240" s="64" t="s">
        <v>1870</v>
      </c>
      <c r="L240" s="55">
        <v>4970</v>
      </c>
      <c r="M240" s="59">
        <f t="shared" si="15"/>
        <v>0</v>
      </c>
      <c r="N240" s="6" t="s">
        <v>1805</v>
      </c>
      <c r="O240" s="5"/>
      <c r="P240" s="5"/>
    </row>
    <row r="241" spans="1:16" ht="24" customHeight="1" x14ac:dyDescent="0.25">
      <c r="A241" s="7"/>
      <c r="B241" s="48" t="s">
        <v>1103</v>
      </c>
      <c r="C241" s="48" t="s">
        <v>1104</v>
      </c>
      <c r="D241" s="49" t="s">
        <v>90</v>
      </c>
      <c r="E241" s="49" t="s">
        <v>1083</v>
      </c>
      <c r="F241" s="50" t="s">
        <v>1105</v>
      </c>
      <c r="G241" s="49">
        <v>3405.66</v>
      </c>
      <c r="H241" s="54">
        <v>204.34</v>
      </c>
      <c r="I241" s="64">
        <v>3610</v>
      </c>
      <c r="J241" s="59">
        <f t="shared" si="16"/>
        <v>0</v>
      </c>
      <c r="K241" s="64" t="s">
        <v>1870</v>
      </c>
      <c r="L241" s="55">
        <v>3610</v>
      </c>
      <c r="M241" s="59">
        <f t="shared" si="15"/>
        <v>0</v>
      </c>
      <c r="N241" s="6" t="s">
        <v>1805</v>
      </c>
      <c r="O241" s="5"/>
      <c r="P241" s="5"/>
    </row>
    <row r="242" spans="1:16" ht="24" customHeight="1" x14ac:dyDescent="0.25">
      <c r="A242" s="7"/>
      <c r="B242" s="48" t="s">
        <v>1108</v>
      </c>
      <c r="C242" s="96" t="s">
        <v>1109</v>
      </c>
      <c r="D242" s="49" t="s">
        <v>90</v>
      </c>
      <c r="E242" s="49" t="s">
        <v>1083</v>
      </c>
      <c r="F242" s="50" t="s">
        <v>1105</v>
      </c>
      <c r="G242" s="49">
        <v>3616.98</v>
      </c>
      <c r="H242" s="54">
        <v>217.02</v>
      </c>
      <c r="I242" s="64">
        <v>3834</v>
      </c>
      <c r="J242" s="59">
        <f t="shared" si="16"/>
        <v>0</v>
      </c>
      <c r="K242" s="64" t="s">
        <v>1870</v>
      </c>
      <c r="L242" s="55">
        <v>3834</v>
      </c>
      <c r="M242" s="59">
        <f t="shared" si="15"/>
        <v>0</v>
      </c>
      <c r="N242" s="6" t="s">
        <v>1805</v>
      </c>
      <c r="O242" s="5"/>
      <c r="P242" s="5"/>
    </row>
    <row r="243" spans="1:16" ht="24" customHeight="1" x14ac:dyDescent="0.25">
      <c r="A243" s="7"/>
      <c r="B243" s="97" t="s">
        <v>1110</v>
      </c>
      <c r="C243" s="97" t="s">
        <v>1111</v>
      </c>
      <c r="D243" s="49" t="s">
        <v>90</v>
      </c>
      <c r="E243" s="49" t="s">
        <v>1083</v>
      </c>
      <c r="F243" s="50" t="s">
        <v>1112</v>
      </c>
      <c r="G243" s="49">
        <v>27169.81</v>
      </c>
      <c r="H243" s="54">
        <v>1630.19</v>
      </c>
      <c r="I243" s="64">
        <v>28800</v>
      </c>
      <c r="J243" s="59">
        <f t="shared" si="16"/>
        <v>0</v>
      </c>
      <c r="K243" s="64" t="s">
        <v>1870</v>
      </c>
      <c r="L243" s="55">
        <v>28800</v>
      </c>
      <c r="M243" s="59">
        <f t="shared" si="15"/>
        <v>0</v>
      </c>
      <c r="N243" s="6" t="s">
        <v>1805</v>
      </c>
      <c r="O243" s="5"/>
      <c r="P243" s="5"/>
    </row>
    <row r="244" spans="1:16" ht="24" customHeight="1" x14ac:dyDescent="0.25">
      <c r="A244" s="7"/>
      <c r="B244" s="52" t="s">
        <v>1113</v>
      </c>
      <c r="C244" s="52" t="s">
        <v>1114</v>
      </c>
      <c r="D244" s="49" t="s">
        <v>90</v>
      </c>
      <c r="E244" s="49" t="s">
        <v>1115</v>
      </c>
      <c r="F244" s="50" t="s">
        <v>1116</v>
      </c>
      <c r="G244" s="49">
        <v>19811.32</v>
      </c>
      <c r="H244" s="54">
        <v>1188.68</v>
      </c>
      <c r="I244" s="64">
        <v>21000</v>
      </c>
      <c r="J244" s="59">
        <f t="shared" si="16"/>
        <v>0</v>
      </c>
      <c r="K244" s="64" t="s">
        <v>1870</v>
      </c>
      <c r="L244" s="55">
        <v>21000</v>
      </c>
      <c r="M244" s="59">
        <f t="shared" ref="M244:M266" si="17">SUM(I244-L244)</f>
        <v>0</v>
      </c>
      <c r="N244" s="6" t="s">
        <v>1805</v>
      </c>
      <c r="O244" s="5"/>
      <c r="P244" s="5"/>
    </row>
    <row r="245" spans="1:16" ht="24" customHeight="1" x14ac:dyDescent="0.25">
      <c r="A245" s="7"/>
      <c r="B245" s="52" t="s">
        <v>1113</v>
      </c>
      <c r="C245" s="52" t="s">
        <v>1114</v>
      </c>
      <c r="D245" s="49" t="s">
        <v>90</v>
      </c>
      <c r="E245" s="49" t="s">
        <v>1115</v>
      </c>
      <c r="F245" s="50" t="s">
        <v>1116</v>
      </c>
      <c r="G245" s="49">
        <v>13933.96</v>
      </c>
      <c r="H245" s="54">
        <v>836.04</v>
      </c>
      <c r="I245" s="64">
        <v>14770</v>
      </c>
      <c r="J245" s="59">
        <f t="shared" si="16"/>
        <v>0</v>
      </c>
      <c r="K245" s="64" t="s">
        <v>1870</v>
      </c>
      <c r="L245" s="55">
        <v>14770</v>
      </c>
      <c r="M245" s="59">
        <f t="shared" si="17"/>
        <v>0</v>
      </c>
      <c r="N245" s="6" t="s">
        <v>1805</v>
      </c>
      <c r="O245" s="5"/>
      <c r="P245" s="5"/>
    </row>
    <row r="246" spans="1:16" ht="24" customHeight="1" x14ac:dyDescent="0.25">
      <c r="A246" s="7"/>
      <c r="B246" s="52" t="s">
        <v>1117</v>
      </c>
      <c r="C246" s="52" t="s">
        <v>1118</v>
      </c>
      <c r="D246" s="49" t="s">
        <v>90</v>
      </c>
      <c r="E246" s="49" t="s">
        <v>1115</v>
      </c>
      <c r="F246" s="50" t="s">
        <v>1116</v>
      </c>
      <c r="G246" s="49">
        <v>23212.26</v>
      </c>
      <c r="H246" s="54">
        <v>1392.74</v>
      </c>
      <c r="I246" s="64">
        <v>24605</v>
      </c>
      <c r="J246" s="59">
        <f t="shared" si="16"/>
        <v>0</v>
      </c>
      <c r="K246" s="64" t="s">
        <v>1870</v>
      </c>
      <c r="L246" s="55">
        <v>24605</v>
      </c>
      <c r="M246" s="59">
        <f t="shared" si="17"/>
        <v>0</v>
      </c>
      <c r="N246" s="6" t="s">
        <v>1805</v>
      </c>
      <c r="O246" s="5"/>
      <c r="P246" s="5"/>
    </row>
    <row r="247" spans="1:16" ht="24" customHeight="1" x14ac:dyDescent="0.25">
      <c r="A247" s="7"/>
      <c r="B247" s="52" t="s">
        <v>1117</v>
      </c>
      <c r="C247" s="52" t="s">
        <v>1118</v>
      </c>
      <c r="D247" s="49" t="s">
        <v>90</v>
      </c>
      <c r="E247" s="49" t="s">
        <v>1115</v>
      </c>
      <c r="F247" s="50" t="s">
        <v>1116</v>
      </c>
      <c r="G247" s="49">
        <v>38037.74</v>
      </c>
      <c r="H247" s="54">
        <v>2282.2600000000002</v>
      </c>
      <c r="I247" s="64">
        <v>40320</v>
      </c>
      <c r="J247" s="59">
        <f t="shared" si="16"/>
        <v>0</v>
      </c>
      <c r="K247" s="64" t="s">
        <v>1870</v>
      </c>
      <c r="L247" s="55">
        <v>40320</v>
      </c>
      <c r="M247" s="59">
        <f t="shared" si="17"/>
        <v>0</v>
      </c>
      <c r="N247" s="6" t="s">
        <v>1805</v>
      </c>
      <c r="O247" s="5"/>
      <c r="P247" s="5"/>
    </row>
    <row r="248" spans="1:16" ht="24" customHeight="1" x14ac:dyDescent="0.25">
      <c r="A248" s="7"/>
      <c r="B248" s="52" t="s">
        <v>1119</v>
      </c>
      <c r="C248" s="52" t="s">
        <v>1120</v>
      </c>
      <c r="D248" s="49" t="s">
        <v>90</v>
      </c>
      <c r="E248" s="49" t="s">
        <v>1115</v>
      </c>
      <c r="F248" s="50" t="s">
        <v>1121</v>
      </c>
      <c r="G248" s="49">
        <v>7198.11</v>
      </c>
      <c r="H248" s="54">
        <v>431.89</v>
      </c>
      <c r="I248" s="64"/>
      <c r="J248" s="59">
        <f t="shared" si="16"/>
        <v>7630</v>
      </c>
      <c r="K248" s="57"/>
      <c r="L248" s="55"/>
      <c r="M248" s="59">
        <f t="shared" si="17"/>
        <v>0</v>
      </c>
      <c r="N248" s="83"/>
      <c r="O248" s="5"/>
      <c r="P248" s="5"/>
    </row>
    <row r="249" spans="1:16" ht="24" customHeight="1" x14ac:dyDescent="0.25">
      <c r="A249" s="7"/>
      <c r="B249" s="52" t="s">
        <v>1122</v>
      </c>
      <c r="C249" s="52" t="s">
        <v>1120</v>
      </c>
      <c r="D249" s="49" t="s">
        <v>90</v>
      </c>
      <c r="E249" s="49" t="s">
        <v>1115</v>
      </c>
      <c r="F249" s="50" t="s">
        <v>1121</v>
      </c>
      <c r="G249" s="49">
        <v>8320.76</v>
      </c>
      <c r="H249" s="54">
        <v>499.24</v>
      </c>
      <c r="I249" s="64"/>
      <c r="J249" s="59">
        <f t="shared" si="16"/>
        <v>8820</v>
      </c>
      <c r="K249" s="57"/>
      <c r="L249" s="55"/>
      <c r="M249" s="59">
        <f t="shared" si="17"/>
        <v>0</v>
      </c>
      <c r="N249" s="83"/>
      <c r="O249" s="5"/>
      <c r="P249" s="5"/>
    </row>
    <row r="250" spans="1:16" ht="24" customHeight="1" x14ac:dyDescent="0.25">
      <c r="A250" s="7"/>
      <c r="B250" s="52" t="s">
        <v>1123</v>
      </c>
      <c r="C250" s="52" t="s">
        <v>1124</v>
      </c>
      <c r="D250" s="49" t="s">
        <v>90</v>
      </c>
      <c r="E250" s="49" t="s">
        <v>1115</v>
      </c>
      <c r="F250" s="50" t="s">
        <v>1125</v>
      </c>
      <c r="G250" s="49">
        <v>54745.279999999999</v>
      </c>
      <c r="H250" s="54">
        <v>3284.72</v>
      </c>
      <c r="I250" s="64">
        <v>58030</v>
      </c>
      <c r="J250" s="59">
        <f t="shared" si="16"/>
        <v>0</v>
      </c>
      <c r="K250" s="64" t="s">
        <v>1870</v>
      </c>
      <c r="L250" s="55">
        <v>58030</v>
      </c>
      <c r="M250" s="59">
        <f t="shared" si="17"/>
        <v>0</v>
      </c>
      <c r="N250" s="6" t="s">
        <v>1805</v>
      </c>
      <c r="O250" s="5"/>
      <c r="P250" s="5"/>
    </row>
    <row r="251" spans="1:16" ht="24" customHeight="1" x14ac:dyDescent="0.25">
      <c r="A251" s="7"/>
      <c r="B251" s="52" t="s">
        <v>1126</v>
      </c>
      <c r="C251" s="52" t="s">
        <v>1127</v>
      </c>
      <c r="D251" s="49" t="s">
        <v>90</v>
      </c>
      <c r="E251" s="49" t="s">
        <v>1115</v>
      </c>
      <c r="F251" s="50" t="s">
        <v>1125</v>
      </c>
      <c r="G251" s="49">
        <v>40084.910000000003</v>
      </c>
      <c r="H251" s="54">
        <v>2405.09</v>
      </c>
      <c r="I251" s="64">
        <v>42490</v>
      </c>
      <c r="J251" s="59">
        <f t="shared" si="16"/>
        <v>0</v>
      </c>
      <c r="K251" s="64" t="s">
        <v>1870</v>
      </c>
      <c r="L251" s="55">
        <v>42490</v>
      </c>
      <c r="M251" s="59">
        <f t="shared" si="17"/>
        <v>0</v>
      </c>
      <c r="N251" s="6" t="s">
        <v>1805</v>
      </c>
      <c r="O251" s="5"/>
      <c r="P251" s="5"/>
    </row>
    <row r="252" spans="1:16" ht="24" customHeight="1" x14ac:dyDescent="0.25">
      <c r="A252" s="7"/>
      <c r="B252" s="52" t="s">
        <v>1128</v>
      </c>
      <c r="C252" s="52" t="s">
        <v>1129</v>
      </c>
      <c r="D252" s="49" t="s">
        <v>90</v>
      </c>
      <c r="E252" s="49" t="s">
        <v>1115</v>
      </c>
      <c r="F252" s="50" t="s">
        <v>1125</v>
      </c>
      <c r="G252" s="49">
        <v>8353.77</v>
      </c>
      <c r="H252" s="54">
        <v>501.23</v>
      </c>
      <c r="I252" s="64">
        <v>8855</v>
      </c>
      <c r="J252" s="59">
        <f t="shared" si="16"/>
        <v>0</v>
      </c>
      <c r="K252" s="64" t="s">
        <v>1870</v>
      </c>
      <c r="L252" s="55">
        <v>8855</v>
      </c>
      <c r="M252" s="59">
        <f t="shared" si="17"/>
        <v>0</v>
      </c>
      <c r="N252" s="6" t="s">
        <v>1805</v>
      </c>
      <c r="O252" s="5"/>
      <c r="P252" s="5"/>
    </row>
    <row r="253" spans="1:16" ht="24" customHeight="1" x14ac:dyDescent="0.25">
      <c r="A253" s="7"/>
      <c r="B253" s="52" t="s">
        <v>1130</v>
      </c>
      <c r="C253" s="52" t="s">
        <v>1131</v>
      </c>
      <c r="D253" s="49" t="s">
        <v>90</v>
      </c>
      <c r="E253" s="49" t="s">
        <v>1115</v>
      </c>
      <c r="F253" s="50" t="s">
        <v>1125</v>
      </c>
      <c r="G253" s="49">
        <v>11094.34</v>
      </c>
      <c r="H253" s="54">
        <v>665.66</v>
      </c>
      <c r="I253" s="64">
        <v>11760</v>
      </c>
      <c r="J253" s="59">
        <f t="shared" si="16"/>
        <v>0</v>
      </c>
      <c r="K253" s="64" t="s">
        <v>1870</v>
      </c>
      <c r="L253" s="55">
        <v>11760</v>
      </c>
      <c r="M253" s="59">
        <f t="shared" si="17"/>
        <v>0</v>
      </c>
      <c r="N253" s="6" t="s">
        <v>1805</v>
      </c>
      <c r="O253" s="5"/>
      <c r="P253" s="5"/>
    </row>
    <row r="254" spans="1:16" ht="24" customHeight="1" x14ac:dyDescent="0.25">
      <c r="A254" s="7"/>
      <c r="B254" s="52" t="s">
        <v>1132</v>
      </c>
      <c r="C254" s="52" t="s">
        <v>1133</v>
      </c>
      <c r="D254" s="49" t="s">
        <v>90</v>
      </c>
      <c r="E254" s="49" t="s">
        <v>1115</v>
      </c>
      <c r="F254" s="50" t="s">
        <v>1125</v>
      </c>
      <c r="G254" s="49">
        <v>34603.769999999997</v>
      </c>
      <c r="H254" s="54">
        <v>2076.23</v>
      </c>
      <c r="I254" s="64">
        <v>36680</v>
      </c>
      <c r="J254" s="59">
        <f t="shared" si="16"/>
        <v>0</v>
      </c>
      <c r="K254" s="64" t="s">
        <v>1870</v>
      </c>
      <c r="L254" s="55">
        <v>36680</v>
      </c>
      <c r="M254" s="59">
        <f t="shared" si="17"/>
        <v>0</v>
      </c>
      <c r="N254" s="6" t="s">
        <v>1805</v>
      </c>
      <c r="O254" s="5"/>
      <c r="P254" s="5"/>
    </row>
    <row r="255" spans="1:16" ht="24" customHeight="1" x14ac:dyDescent="0.25">
      <c r="A255" s="7"/>
      <c r="B255" s="52" t="s">
        <v>1134</v>
      </c>
      <c r="C255" s="52" t="s">
        <v>1135</v>
      </c>
      <c r="D255" s="49" t="s">
        <v>90</v>
      </c>
      <c r="E255" s="49" t="s">
        <v>1115</v>
      </c>
      <c r="F255" s="50" t="s">
        <v>1125</v>
      </c>
      <c r="G255" s="49">
        <v>33150.94</v>
      </c>
      <c r="H255" s="54">
        <v>1989.06</v>
      </c>
      <c r="I255" s="64">
        <v>35140</v>
      </c>
      <c r="J255" s="59">
        <f t="shared" si="16"/>
        <v>0</v>
      </c>
      <c r="K255" s="64" t="s">
        <v>1870</v>
      </c>
      <c r="L255" s="55">
        <v>35140</v>
      </c>
      <c r="M255" s="59">
        <f t="shared" si="17"/>
        <v>0</v>
      </c>
      <c r="N255" s="6" t="s">
        <v>1805</v>
      </c>
      <c r="O255" s="5"/>
      <c r="P255" s="5"/>
    </row>
    <row r="256" spans="1:16" ht="24" customHeight="1" x14ac:dyDescent="0.25">
      <c r="A256" s="7"/>
      <c r="B256" s="52" t="s">
        <v>1136</v>
      </c>
      <c r="C256" s="52" t="s">
        <v>1137</v>
      </c>
      <c r="D256" s="49" t="s">
        <v>90</v>
      </c>
      <c r="E256" s="49" t="s">
        <v>1115</v>
      </c>
      <c r="F256" s="50" t="s">
        <v>1125</v>
      </c>
      <c r="G256" s="49">
        <v>7264.15</v>
      </c>
      <c r="H256" s="54">
        <v>435.85</v>
      </c>
      <c r="I256" s="64">
        <v>7700</v>
      </c>
      <c r="J256" s="59">
        <f t="shared" ref="J256:J266" si="18">SUM(G256+H256-I256)</f>
        <v>0</v>
      </c>
      <c r="K256" s="64" t="s">
        <v>1870</v>
      </c>
      <c r="L256" s="55">
        <v>7700</v>
      </c>
      <c r="M256" s="59">
        <f t="shared" si="17"/>
        <v>0</v>
      </c>
      <c r="N256" s="6" t="s">
        <v>1805</v>
      </c>
      <c r="O256" s="5"/>
      <c r="P256" s="5"/>
    </row>
    <row r="257" spans="1:16" ht="24" customHeight="1" x14ac:dyDescent="0.25">
      <c r="A257" s="7"/>
      <c r="B257" s="52" t="s">
        <v>1138</v>
      </c>
      <c r="C257" s="52" t="s">
        <v>1139</v>
      </c>
      <c r="D257" s="49" t="s">
        <v>90</v>
      </c>
      <c r="E257" s="49" t="s">
        <v>1115</v>
      </c>
      <c r="F257" s="50" t="s">
        <v>1125</v>
      </c>
      <c r="G257" s="49">
        <v>50221.71</v>
      </c>
      <c r="H257" s="54">
        <v>3013.29</v>
      </c>
      <c r="I257" s="64">
        <v>53235</v>
      </c>
      <c r="J257" s="59">
        <f t="shared" si="18"/>
        <v>0</v>
      </c>
      <c r="K257" s="64" t="s">
        <v>1870</v>
      </c>
      <c r="L257" s="55">
        <v>53235</v>
      </c>
      <c r="M257" s="59">
        <f t="shared" si="17"/>
        <v>0</v>
      </c>
      <c r="N257" s="6" t="s">
        <v>1805</v>
      </c>
      <c r="O257" s="5"/>
      <c r="P257" s="5"/>
    </row>
    <row r="258" spans="1:16" ht="24" customHeight="1" x14ac:dyDescent="0.25">
      <c r="A258" s="7"/>
      <c r="B258" s="48" t="s">
        <v>1113</v>
      </c>
      <c r="C258" s="48" t="s">
        <v>1114</v>
      </c>
      <c r="D258" s="49" t="s">
        <v>90</v>
      </c>
      <c r="E258" s="49" t="s">
        <v>1115</v>
      </c>
      <c r="F258" s="50" t="s">
        <v>1125</v>
      </c>
      <c r="G258" s="49">
        <v>3604.71</v>
      </c>
      <c r="H258" s="54">
        <v>216.29</v>
      </c>
      <c r="I258" s="64">
        <v>3821</v>
      </c>
      <c r="J258" s="59">
        <f t="shared" si="18"/>
        <v>0</v>
      </c>
      <c r="K258" s="64" t="s">
        <v>1870</v>
      </c>
      <c r="L258" s="55">
        <v>3821</v>
      </c>
      <c r="M258" s="59">
        <f t="shared" si="17"/>
        <v>0</v>
      </c>
      <c r="N258" s="6" t="s">
        <v>1805</v>
      </c>
      <c r="O258" s="5"/>
      <c r="P258" s="5"/>
    </row>
    <row r="259" spans="1:16" ht="24" customHeight="1" x14ac:dyDescent="0.25">
      <c r="A259" s="7"/>
      <c r="B259" s="48" t="s">
        <v>1117</v>
      </c>
      <c r="C259" s="48" t="s">
        <v>1118</v>
      </c>
      <c r="D259" s="49" t="s">
        <v>90</v>
      </c>
      <c r="E259" s="49" t="s">
        <v>1115</v>
      </c>
      <c r="F259" s="50" t="s">
        <v>1125</v>
      </c>
      <c r="G259" s="49">
        <v>2368.87</v>
      </c>
      <c r="H259" s="54">
        <v>142.13</v>
      </c>
      <c r="I259" s="64">
        <v>2511</v>
      </c>
      <c r="J259" s="59">
        <f t="shared" si="18"/>
        <v>0</v>
      </c>
      <c r="K259" s="64" t="s">
        <v>1870</v>
      </c>
      <c r="L259" s="55">
        <v>2511</v>
      </c>
      <c r="M259" s="59">
        <f t="shared" si="17"/>
        <v>0</v>
      </c>
      <c r="N259" s="6" t="s">
        <v>1805</v>
      </c>
      <c r="O259" s="5"/>
      <c r="P259" s="5"/>
    </row>
    <row r="260" spans="1:16" ht="24" customHeight="1" x14ac:dyDescent="0.25">
      <c r="A260" s="7"/>
      <c r="B260" s="48" t="s">
        <v>1123</v>
      </c>
      <c r="C260" s="48" t="s">
        <v>1124</v>
      </c>
      <c r="D260" s="49" t="s">
        <v>90</v>
      </c>
      <c r="E260" s="49" t="s">
        <v>1115</v>
      </c>
      <c r="F260" s="50" t="s">
        <v>1125</v>
      </c>
      <c r="G260" s="49">
        <v>7137.74</v>
      </c>
      <c r="H260" s="54">
        <v>428.26</v>
      </c>
      <c r="I260" s="64">
        <v>7566</v>
      </c>
      <c r="J260" s="59">
        <f t="shared" si="18"/>
        <v>0</v>
      </c>
      <c r="K260" s="64" t="s">
        <v>1870</v>
      </c>
      <c r="L260" s="55">
        <v>7566</v>
      </c>
      <c r="M260" s="59">
        <f t="shared" si="17"/>
        <v>0</v>
      </c>
      <c r="N260" s="6" t="s">
        <v>1805</v>
      </c>
      <c r="O260" s="5"/>
      <c r="P260" s="5"/>
    </row>
    <row r="261" spans="1:16" ht="24" customHeight="1" x14ac:dyDescent="0.25">
      <c r="A261" s="7"/>
      <c r="B261" s="48" t="s">
        <v>1126</v>
      </c>
      <c r="C261" s="48" t="s">
        <v>1127</v>
      </c>
      <c r="D261" s="49" t="s">
        <v>90</v>
      </c>
      <c r="E261" s="49" t="s">
        <v>1115</v>
      </c>
      <c r="F261" s="50" t="s">
        <v>1125</v>
      </c>
      <c r="G261" s="49">
        <v>3586.79</v>
      </c>
      <c r="H261" s="54">
        <v>215.21</v>
      </c>
      <c r="I261" s="64">
        <v>3802</v>
      </c>
      <c r="J261" s="59">
        <f t="shared" si="18"/>
        <v>0</v>
      </c>
      <c r="K261" s="64" t="s">
        <v>1870</v>
      </c>
      <c r="L261" s="55">
        <v>3802</v>
      </c>
      <c r="M261" s="59">
        <f t="shared" si="17"/>
        <v>0</v>
      </c>
      <c r="N261" s="6" t="s">
        <v>1805</v>
      </c>
      <c r="O261" s="5"/>
      <c r="P261" s="5"/>
    </row>
    <row r="262" spans="1:16" ht="24" customHeight="1" x14ac:dyDescent="0.25">
      <c r="A262" s="7"/>
      <c r="B262" s="48" t="s">
        <v>1130</v>
      </c>
      <c r="C262" s="48" t="s">
        <v>1131</v>
      </c>
      <c r="D262" s="49" t="s">
        <v>90</v>
      </c>
      <c r="E262" s="49" t="s">
        <v>1115</v>
      </c>
      <c r="F262" s="50" t="s">
        <v>1125</v>
      </c>
      <c r="G262" s="49">
        <v>3339.62</v>
      </c>
      <c r="H262" s="54">
        <v>200.38</v>
      </c>
      <c r="I262" s="64">
        <v>3540</v>
      </c>
      <c r="J262" s="59">
        <f t="shared" si="18"/>
        <v>0</v>
      </c>
      <c r="K262" s="64" t="s">
        <v>1870</v>
      </c>
      <c r="L262" s="55">
        <v>3540</v>
      </c>
      <c r="M262" s="59">
        <f t="shared" si="17"/>
        <v>0</v>
      </c>
      <c r="N262" s="6" t="s">
        <v>1805</v>
      </c>
      <c r="O262" s="5"/>
      <c r="P262" s="5"/>
    </row>
    <row r="263" spans="1:16" ht="24" customHeight="1" x14ac:dyDescent="0.25">
      <c r="A263" s="7"/>
      <c r="B263" s="48" t="s">
        <v>1132</v>
      </c>
      <c r="C263" s="48" t="s">
        <v>1133</v>
      </c>
      <c r="D263" s="49" t="s">
        <v>90</v>
      </c>
      <c r="E263" s="49" t="s">
        <v>1115</v>
      </c>
      <c r="F263" s="50" t="s">
        <v>1125</v>
      </c>
      <c r="G263" s="49">
        <v>766.98</v>
      </c>
      <c r="H263" s="54">
        <v>46.02</v>
      </c>
      <c r="I263" s="64">
        <v>813</v>
      </c>
      <c r="J263" s="59">
        <f t="shared" si="18"/>
        <v>0</v>
      </c>
      <c r="K263" s="64" t="s">
        <v>1870</v>
      </c>
      <c r="L263" s="55">
        <v>813</v>
      </c>
      <c r="M263" s="59">
        <f t="shared" si="17"/>
        <v>0</v>
      </c>
      <c r="N263" s="6" t="s">
        <v>1805</v>
      </c>
      <c r="O263" s="5"/>
      <c r="P263" s="5"/>
    </row>
    <row r="264" spans="1:16" ht="24" customHeight="1" x14ac:dyDescent="0.25">
      <c r="A264" s="7"/>
      <c r="B264" s="48" t="s">
        <v>1136</v>
      </c>
      <c r="C264" s="48" t="s">
        <v>1137</v>
      </c>
      <c r="D264" s="49" t="s">
        <v>90</v>
      </c>
      <c r="E264" s="49" t="s">
        <v>1115</v>
      </c>
      <c r="F264" s="50" t="s">
        <v>1125</v>
      </c>
      <c r="G264" s="49">
        <v>14934.91</v>
      </c>
      <c r="H264" s="54">
        <v>896.09</v>
      </c>
      <c r="I264" s="64">
        <v>15831</v>
      </c>
      <c r="J264" s="59">
        <f t="shared" si="18"/>
        <v>0</v>
      </c>
      <c r="K264" s="64" t="s">
        <v>1870</v>
      </c>
      <c r="L264" s="55">
        <v>15831</v>
      </c>
      <c r="M264" s="59">
        <f t="shared" si="17"/>
        <v>0</v>
      </c>
      <c r="N264" s="6" t="s">
        <v>1805</v>
      </c>
      <c r="O264" s="5"/>
      <c r="P264" s="5"/>
    </row>
    <row r="265" spans="1:16" ht="24" customHeight="1" x14ac:dyDescent="0.25">
      <c r="A265" s="7"/>
      <c r="B265" s="48" t="s">
        <v>1140</v>
      </c>
      <c r="C265" s="48" t="s">
        <v>1141</v>
      </c>
      <c r="D265" s="49" t="s">
        <v>90</v>
      </c>
      <c r="E265" s="49" t="s">
        <v>1115</v>
      </c>
      <c r="F265" s="50" t="s">
        <v>1142</v>
      </c>
      <c r="G265" s="49">
        <v>30056.6</v>
      </c>
      <c r="H265" s="54">
        <v>1803.4</v>
      </c>
      <c r="I265" s="64">
        <v>31860</v>
      </c>
      <c r="J265" s="59">
        <f t="shared" si="18"/>
        <v>0</v>
      </c>
      <c r="K265" s="64" t="s">
        <v>1870</v>
      </c>
      <c r="L265" s="55">
        <v>31860</v>
      </c>
      <c r="M265" s="59">
        <f t="shared" si="17"/>
        <v>0</v>
      </c>
      <c r="N265" s="6" t="s">
        <v>1805</v>
      </c>
      <c r="O265" s="5"/>
      <c r="P265" s="5"/>
    </row>
    <row r="266" spans="1:16" ht="24" customHeight="1" x14ac:dyDescent="0.25">
      <c r="A266" s="7"/>
      <c r="B266" s="48" t="s">
        <v>1143</v>
      </c>
      <c r="C266" s="48" t="s">
        <v>1144</v>
      </c>
      <c r="D266" s="49" t="s">
        <v>90</v>
      </c>
      <c r="E266" s="49" t="s">
        <v>1115</v>
      </c>
      <c r="F266" s="50" t="s">
        <v>1142</v>
      </c>
      <c r="G266" s="49">
        <v>11547.17</v>
      </c>
      <c r="H266" s="54">
        <v>692.83</v>
      </c>
      <c r="I266" s="64">
        <v>12240</v>
      </c>
      <c r="J266" s="59">
        <f t="shared" si="18"/>
        <v>0</v>
      </c>
      <c r="K266" s="64" t="s">
        <v>1870</v>
      </c>
      <c r="L266" s="55">
        <v>12240</v>
      </c>
      <c r="M266" s="59">
        <f t="shared" si="17"/>
        <v>0</v>
      </c>
      <c r="N266" s="6" t="s">
        <v>1805</v>
      </c>
      <c r="O266" s="5"/>
      <c r="P266" s="5"/>
    </row>
    <row r="267" spans="1:16" ht="24" customHeight="1" x14ac:dyDescent="0.25">
      <c r="A267" s="7"/>
      <c r="B267" s="52" t="s">
        <v>1145</v>
      </c>
      <c r="C267" s="52" t="s">
        <v>1146</v>
      </c>
      <c r="D267" s="49" t="s">
        <v>90</v>
      </c>
      <c r="E267" s="49" t="s">
        <v>1115</v>
      </c>
      <c r="F267" s="50" t="s">
        <v>1147</v>
      </c>
      <c r="G267" s="49">
        <v>8452.83</v>
      </c>
      <c r="H267" s="54">
        <v>507.17</v>
      </c>
      <c r="I267" s="64">
        <v>8960</v>
      </c>
      <c r="J267" s="59">
        <f t="shared" ref="J267:J304" si="19">SUM(G267+H267-I267)</f>
        <v>0</v>
      </c>
      <c r="K267" s="64" t="s">
        <v>1976</v>
      </c>
      <c r="L267" s="55">
        <v>8960</v>
      </c>
      <c r="M267" s="59">
        <f t="shared" ref="M267:M304" si="20">SUM(I267-L267)</f>
        <v>0</v>
      </c>
      <c r="N267" s="83"/>
      <c r="O267" s="5"/>
      <c r="P267" s="5"/>
    </row>
    <row r="268" spans="1:16" ht="24" customHeight="1" x14ac:dyDescent="0.25">
      <c r="A268" s="7"/>
      <c r="B268" s="52" t="s">
        <v>1148</v>
      </c>
      <c r="C268" s="52" t="s">
        <v>1149</v>
      </c>
      <c r="D268" s="49" t="s">
        <v>90</v>
      </c>
      <c r="E268" s="49" t="s">
        <v>1115</v>
      </c>
      <c r="F268" s="50" t="s">
        <v>1147</v>
      </c>
      <c r="G268" s="49">
        <v>68580.19</v>
      </c>
      <c r="H268" s="54">
        <v>4114.8100000000004</v>
      </c>
      <c r="I268" s="64">
        <v>72695</v>
      </c>
      <c r="J268" s="59">
        <f t="shared" si="19"/>
        <v>0</v>
      </c>
      <c r="K268" s="64" t="s">
        <v>1976</v>
      </c>
      <c r="L268" s="55">
        <v>72695</v>
      </c>
      <c r="M268" s="59">
        <f t="shared" si="20"/>
        <v>0</v>
      </c>
      <c r="N268" s="83"/>
      <c r="O268" s="5"/>
      <c r="P268" s="5"/>
    </row>
    <row r="269" spans="1:16" ht="24" customHeight="1" x14ac:dyDescent="0.25">
      <c r="A269" s="7"/>
      <c r="B269" s="52" t="s">
        <v>1150</v>
      </c>
      <c r="C269" s="52" t="s">
        <v>1151</v>
      </c>
      <c r="D269" s="49" t="s">
        <v>90</v>
      </c>
      <c r="E269" s="49" t="s">
        <v>1115</v>
      </c>
      <c r="F269" s="50" t="s">
        <v>1152</v>
      </c>
      <c r="G269" s="49">
        <v>3018.86</v>
      </c>
      <c r="H269" s="54">
        <v>181.14</v>
      </c>
      <c r="I269" s="64">
        <v>3200</v>
      </c>
      <c r="J269" s="59">
        <f t="shared" si="19"/>
        <v>0</v>
      </c>
      <c r="K269" s="64" t="s">
        <v>1976</v>
      </c>
      <c r="L269" s="55">
        <v>3200</v>
      </c>
      <c r="M269" s="59">
        <f t="shared" si="20"/>
        <v>0</v>
      </c>
      <c r="N269" s="83"/>
      <c r="O269" s="5"/>
      <c r="P269" s="5"/>
    </row>
    <row r="270" spans="1:16" ht="24" customHeight="1" x14ac:dyDescent="0.25">
      <c r="A270" s="7"/>
      <c r="B270" s="53" t="s">
        <v>1150</v>
      </c>
      <c r="C270" s="53" t="s">
        <v>1151</v>
      </c>
      <c r="D270" s="49" t="s">
        <v>90</v>
      </c>
      <c r="E270" s="49" t="s">
        <v>1115</v>
      </c>
      <c r="F270" s="50" t="s">
        <v>1152</v>
      </c>
      <c r="G270" s="49">
        <v>2113.21</v>
      </c>
      <c r="H270" s="54">
        <v>126.79</v>
      </c>
      <c r="I270" s="64">
        <v>2240</v>
      </c>
      <c r="J270" s="59">
        <f t="shared" si="19"/>
        <v>0</v>
      </c>
      <c r="K270" s="64" t="s">
        <v>1976</v>
      </c>
      <c r="L270" s="55">
        <v>2240</v>
      </c>
      <c r="M270" s="59">
        <f t="shared" si="20"/>
        <v>0</v>
      </c>
      <c r="N270" s="83"/>
      <c r="O270" s="5"/>
      <c r="P270" s="5"/>
    </row>
    <row r="271" spans="1:16" ht="24" customHeight="1" x14ac:dyDescent="0.25">
      <c r="A271" s="7"/>
      <c r="B271" s="53" t="s">
        <v>1153</v>
      </c>
      <c r="C271" s="53" t="s">
        <v>1154</v>
      </c>
      <c r="D271" s="49" t="s">
        <v>90</v>
      </c>
      <c r="E271" s="49" t="s">
        <v>1115</v>
      </c>
      <c r="F271" s="50" t="s">
        <v>1152</v>
      </c>
      <c r="G271" s="49">
        <v>20405.66</v>
      </c>
      <c r="H271" s="54">
        <v>1224.3399999999999</v>
      </c>
      <c r="I271" s="64">
        <v>21630</v>
      </c>
      <c r="J271" s="59">
        <f t="shared" si="19"/>
        <v>0</v>
      </c>
      <c r="K271" s="64" t="s">
        <v>1976</v>
      </c>
      <c r="L271" s="55">
        <f>SUM(3129)</f>
        <v>3129</v>
      </c>
      <c r="M271" s="59">
        <f t="shared" si="20"/>
        <v>18501</v>
      </c>
      <c r="N271" s="83"/>
      <c r="O271" s="5"/>
      <c r="P271" s="5"/>
    </row>
    <row r="272" spans="1:16" ht="24" customHeight="1" x14ac:dyDescent="0.25">
      <c r="A272" s="7"/>
      <c r="B272" s="48" t="s">
        <v>1153</v>
      </c>
      <c r="C272" s="48" t="s">
        <v>1154</v>
      </c>
      <c r="D272" s="49" t="s">
        <v>90</v>
      </c>
      <c r="E272" s="49" t="s">
        <v>1115</v>
      </c>
      <c r="F272" s="50" t="s">
        <v>1152</v>
      </c>
      <c r="G272" s="49">
        <v>5577.36</v>
      </c>
      <c r="H272" s="54">
        <v>334.64</v>
      </c>
      <c r="I272" s="64">
        <v>5912</v>
      </c>
      <c r="J272" s="59">
        <f t="shared" si="19"/>
        <v>0</v>
      </c>
      <c r="K272" s="64" t="s">
        <v>2020</v>
      </c>
      <c r="L272" s="55">
        <v>1350</v>
      </c>
      <c r="M272" s="59">
        <f t="shared" si="20"/>
        <v>4562</v>
      </c>
      <c r="N272" s="83"/>
      <c r="O272" s="5"/>
      <c r="P272" s="5"/>
    </row>
    <row r="273" spans="1:16" ht="24" customHeight="1" x14ac:dyDescent="0.25">
      <c r="A273" s="7"/>
      <c r="B273" s="103" t="s">
        <v>734</v>
      </c>
      <c r="C273" s="103" t="s">
        <v>735</v>
      </c>
      <c r="D273" s="99" t="s">
        <v>90</v>
      </c>
      <c r="E273" s="99" t="s">
        <v>1115</v>
      </c>
      <c r="F273" s="100" t="s">
        <v>1155</v>
      </c>
      <c r="G273" s="99">
        <v>1981.13</v>
      </c>
      <c r="H273" s="101">
        <v>118.87</v>
      </c>
      <c r="I273" s="104">
        <v>2100</v>
      </c>
      <c r="J273" s="59">
        <f t="shared" si="19"/>
        <v>0</v>
      </c>
      <c r="K273" s="112" t="s">
        <v>1908</v>
      </c>
      <c r="L273" s="55">
        <v>2100</v>
      </c>
      <c r="M273" s="59">
        <f t="shared" si="20"/>
        <v>0</v>
      </c>
      <c r="N273" s="6" t="s">
        <v>1873</v>
      </c>
      <c r="O273" s="5"/>
      <c r="P273" s="5"/>
    </row>
    <row r="274" spans="1:16" ht="24" customHeight="1" x14ac:dyDescent="0.25">
      <c r="A274" s="7"/>
      <c r="B274" s="103" t="s">
        <v>738</v>
      </c>
      <c r="C274" s="103" t="s">
        <v>739</v>
      </c>
      <c r="D274" s="99" t="s">
        <v>90</v>
      </c>
      <c r="E274" s="99" t="s">
        <v>1115</v>
      </c>
      <c r="F274" s="100" t="s">
        <v>1155</v>
      </c>
      <c r="G274" s="99">
        <v>1981.13</v>
      </c>
      <c r="H274" s="101">
        <v>118.87</v>
      </c>
      <c r="I274" s="104">
        <v>2100</v>
      </c>
      <c r="J274" s="59">
        <f t="shared" si="19"/>
        <v>0</v>
      </c>
      <c r="K274" s="112" t="s">
        <v>1908</v>
      </c>
      <c r="L274" s="55">
        <v>2100</v>
      </c>
      <c r="M274" s="59">
        <f t="shared" si="20"/>
        <v>0</v>
      </c>
      <c r="N274" s="6" t="s">
        <v>1873</v>
      </c>
      <c r="O274" s="5"/>
      <c r="P274" s="5"/>
    </row>
    <row r="275" spans="1:16" ht="24" customHeight="1" x14ac:dyDescent="0.25">
      <c r="A275" s="7"/>
      <c r="B275" s="103" t="s">
        <v>740</v>
      </c>
      <c r="C275" s="103" t="s">
        <v>741</v>
      </c>
      <c r="D275" s="99" t="s">
        <v>90</v>
      </c>
      <c r="E275" s="99" t="s">
        <v>1115</v>
      </c>
      <c r="F275" s="100" t="s">
        <v>1155</v>
      </c>
      <c r="G275" s="99">
        <v>1981.13</v>
      </c>
      <c r="H275" s="101">
        <v>118.87</v>
      </c>
      <c r="I275" s="104">
        <v>2100</v>
      </c>
      <c r="J275" s="59">
        <f t="shared" si="19"/>
        <v>0</v>
      </c>
      <c r="K275" s="112" t="s">
        <v>1908</v>
      </c>
      <c r="L275" s="55">
        <v>2100</v>
      </c>
      <c r="M275" s="59">
        <f t="shared" si="20"/>
        <v>0</v>
      </c>
      <c r="N275" s="6" t="s">
        <v>1873</v>
      </c>
      <c r="O275" s="5"/>
      <c r="P275" s="5"/>
    </row>
    <row r="276" spans="1:16" ht="24" customHeight="1" x14ac:dyDescent="0.25">
      <c r="A276" s="7"/>
      <c r="B276" s="103" t="s">
        <v>742</v>
      </c>
      <c r="C276" s="103" t="s">
        <v>743</v>
      </c>
      <c r="D276" s="99" t="s">
        <v>90</v>
      </c>
      <c r="E276" s="99" t="s">
        <v>1115</v>
      </c>
      <c r="F276" s="100" t="s">
        <v>1155</v>
      </c>
      <c r="G276" s="99">
        <v>1981.13</v>
      </c>
      <c r="H276" s="101">
        <v>118.87</v>
      </c>
      <c r="I276" s="104">
        <v>2100</v>
      </c>
      <c r="J276" s="59">
        <f t="shared" si="19"/>
        <v>0</v>
      </c>
      <c r="K276" s="112" t="s">
        <v>1908</v>
      </c>
      <c r="L276" s="55">
        <v>2100</v>
      </c>
      <c r="M276" s="59">
        <f t="shared" si="20"/>
        <v>0</v>
      </c>
      <c r="N276" s="6" t="s">
        <v>1873</v>
      </c>
      <c r="O276" s="5"/>
      <c r="P276" s="5"/>
    </row>
    <row r="277" spans="1:16" ht="24" customHeight="1" x14ac:dyDescent="0.25">
      <c r="A277" s="7"/>
      <c r="B277" s="103" t="s">
        <v>744</v>
      </c>
      <c r="C277" s="103" t="s">
        <v>745</v>
      </c>
      <c r="D277" s="99" t="s">
        <v>90</v>
      </c>
      <c r="E277" s="99" t="s">
        <v>1115</v>
      </c>
      <c r="F277" s="100" t="s">
        <v>1155</v>
      </c>
      <c r="G277" s="99">
        <v>1981.13</v>
      </c>
      <c r="H277" s="101">
        <v>118.87</v>
      </c>
      <c r="I277" s="104">
        <v>2100</v>
      </c>
      <c r="J277" s="59">
        <f t="shared" si="19"/>
        <v>0</v>
      </c>
      <c r="K277" s="112" t="s">
        <v>1908</v>
      </c>
      <c r="L277" s="55">
        <v>2100</v>
      </c>
      <c r="M277" s="59">
        <f t="shared" si="20"/>
        <v>0</v>
      </c>
      <c r="N277" s="6" t="s">
        <v>1873</v>
      </c>
      <c r="O277" s="5"/>
      <c r="P277" s="5"/>
    </row>
    <row r="278" spans="1:16" ht="24" customHeight="1" x14ac:dyDescent="0.25">
      <c r="A278" s="7"/>
      <c r="B278" s="103" t="s">
        <v>746</v>
      </c>
      <c r="C278" s="103" t="s">
        <v>747</v>
      </c>
      <c r="D278" s="99" t="s">
        <v>90</v>
      </c>
      <c r="E278" s="99" t="s">
        <v>1115</v>
      </c>
      <c r="F278" s="100" t="s">
        <v>1155</v>
      </c>
      <c r="G278" s="99">
        <v>1981.13</v>
      </c>
      <c r="H278" s="101">
        <v>118.87</v>
      </c>
      <c r="I278" s="104">
        <v>2100</v>
      </c>
      <c r="J278" s="59">
        <f t="shared" si="19"/>
        <v>0</v>
      </c>
      <c r="K278" s="112" t="s">
        <v>1908</v>
      </c>
      <c r="L278" s="55">
        <v>2100</v>
      </c>
      <c r="M278" s="59">
        <f t="shared" si="20"/>
        <v>0</v>
      </c>
      <c r="N278" s="6" t="s">
        <v>1873</v>
      </c>
      <c r="O278" s="5"/>
      <c r="P278" s="5"/>
    </row>
    <row r="279" spans="1:16" ht="24" customHeight="1" x14ac:dyDescent="0.25">
      <c r="A279" s="7"/>
      <c r="B279" s="103" t="s">
        <v>748</v>
      </c>
      <c r="C279" s="103" t="s">
        <v>749</v>
      </c>
      <c r="D279" s="99" t="s">
        <v>90</v>
      </c>
      <c r="E279" s="99" t="s">
        <v>1115</v>
      </c>
      <c r="F279" s="100" t="s">
        <v>1155</v>
      </c>
      <c r="G279" s="99">
        <v>1981.13</v>
      </c>
      <c r="H279" s="101">
        <v>118.87</v>
      </c>
      <c r="I279" s="104">
        <v>2100</v>
      </c>
      <c r="J279" s="59">
        <f t="shared" si="19"/>
        <v>0</v>
      </c>
      <c r="K279" s="112" t="s">
        <v>1908</v>
      </c>
      <c r="L279" s="55">
        <v>2100</v>
      </c>
      <c r="M279" s="59">
        <f t="shared" si="20"/>
        <v>0</v>
      </c>
      <c r="N279" s="6" t="s">
        <v>1873</v>
      </c>
      <c r="O279" s="5"/>
      <c r="P279" s="5"/>
    </row>
    <row r="280" spans="1:16" ht="24" customHeight="1" x14ac:dyDescent="0.25">
      <c r="A280" s="7"/>
      <c r="B280" s="103" t="s">
        <v>750</v>
      </c>
      <c r="C280" s="103" t="s">
        <v>751</v>
      </c>
      <c r="D280" s="99" t="s">
        <v>90</v>
      </c>
      <c r="E280" s="99" t="s">
        <v>1115</v>
      </c>
      <c r="F280" s="100" t="s">
        <v>1155</v>
      </c>
      <c r="G280" s="99">
        <v>1981.13</v>
      </c>
      <c r="H280" s="101">
        <v>118.87</v>
      </c>
      <c r="I280" s="104">
        <v>2100</v>
      </c>
      <c r="J280" s="59">
        <f t="shared" si="19"/>
        <v>0</v>
      </c>
      <c r="K280" s="112" t="s">
        <v>1908</v>
      </c>
      <c r="L280" s="55">
        <v>2100</v>
      </c>
      <c r="M280" s="59">
        <f t="shared" si="20"/>
        <v>0</v>
      </c>
      <c r="N280" s="6" t="s">
        <v>1873</v>
      </c>
      <c r="O280" s="5"/>
      <c r="P280" s="5"/>
    </row>
    <row r="281" spans="1:16" ht="24" customHeight="1" x14ac:dyDescent="0.25">
      <c r="A281" s="7"/>
      <c r="B281" s="103" t="s">
        <v>752</v>
      </c>
      <c r="C281" s="103" t="s">
        <v>753</v>
      </c>
      <c r="D281" s="99" t="s">
        <v>90</v>
      </c>
      <c r="E281" s="99" t="s">
        <v>1115</v>
      </c>
      <c r="F281" s="100" t="s">
        <v>1155</v>
      </c>
      <c r="G281" s="99">
        <v>1981.13</v>
      </c>
      <c r="H281" s="101">
        <v>118.87</v>
      </c>
      <c r="I281" s="104">
        <v>2100</v>
      </c>
      <c r="J281" s="59">
        <f t="shared" si="19"/>
        <v>0</v>
      </c>
      <c r="K281" s="112" t="s">
        <v>1908</v>
      </c>
      <c r="L281" s="55">
        <v>2100</v>
      </c>
      <c r="M281" s="59">
        <f t="shared" si="20"/>
        <v>0</v>
      </c>
      <c r="N281" s="6" t="s">
        <v>1873</v>
      </c>
      <c r="O281" s="5"/>
      <c r="P281" s="5"/>
    </row>
    <row r="282" spans="1:16" ht="24" customHeight="1" x14ac:dyDescent="0.25">
      <c r="A282" s="7"/>
      <c r="B282" s="53" t="s">
        <v>366</v>
      </c>
      <c r="C282" s="53" t="s">
        <v>659</v>
      </c>
      <c r="D282" s="49" t="s">
        <v>90</v>
      </c>
      <c r="E282" s="49" t="s">
        <v>1069</v>
      </c>
      <c r="F282" s="50" t="s">
        <v>1156</v>
      </c>
      <c r="G282" s="49">
        <v>806.6</v>
      </c>
      <c r="H282" s="54">
        <v>48.4</v>
      </c>
      <c r="I282" s="57">
        <v>855</v>
      </c>
      <c r="J282" s="59">
        <f t="shared" si="19"/>
        <v>0</v>
      </c>
      <c r="K282" s="64"/>
      <c r="L282" s="55"/>
      <c r="M282" s="59">
        <f t="shared" si="20"/>
        <v>855</v>
      </c>
      <c r="N282" s="83"/>
      <c r="O282" s="5"/>
      <c r="P282" s="5"/>
    </row>
    <row r="283" spans="1:16" ht="24" customHeight="1" x14ac:dyDescent="0.25">
      <c r="A283" s="7"/>
      <c r="B283" s="49" t="s">
        <v>1157</v>
      </c>
      <c r="C283" s="48" t="s">
        <v>1158</v>
      </c>
      <c r="D283" s="55" t="s">
        <v>761</v>
      </c>
      <c r="E283" s="49" t="s">
        <v>1159</v>
      </c>
      <c r="F283" s="50" t="s">
        <v>1160</v>
      </c>
      <c r="G283" s="49">
        <v>16037.74</v>
      </c>
      <c r="H283" s="49">
        <v>962.26</v>
      </c>
      <c r="I283" s="49">
        <v>17000</v>
      </c>
      <c r="J283" s="59">
        <f t="shared" si="19"/>
        <v>0</v>
      </c>
      <c r="K283" s="64" t="s">
        <v>1311</v>
      </c>
      <c r="L283" s="92">
        <v>17000</v>
      </c>
      <c r="M283" s="59">
        <f t="shared" si="20"/>
        <v>0</v>
      </c>
      <c r="N283" s="83" t="s">
        <v>1161</v>
      </c>
      <c r="O283" s="5"/>
      <c r="P283" s="5"/>
    </row>
    <row r="284" spans="1:16" ht="24" customHeight="1" x14ac:dyDescent="0.25">
      <c r="A284" s="7"/>
      <c r="B284" s="7" t="s">
        <v>1067</v>
      </c>
      <c r="C284" s="47" t="s">
        <v>1068</v>
      </c>
      <c r="D284" s="91" t="s">
        <v>761</v>
      </c>
      <c r="E284" s="91" t="s">
        <v>1070</v>
      </c>
      <c r="F284" s="91" t="s">
        <v>1071</v>
      </c>
      <c r="G284" s="91">
        <v>85754.72</v>
      </c>
      <c r="H284" s="91">
        <v>5145.28</v>
      </c>
      <c r="I284" s="68">
        <v>90900</v>
      </c>
      <c r="J284" s="59">
        <f t="shared" si="19"/>
        <v>0</v>
      </c>
      <c r="K284" s="68" t="s">
        <v>1311</v>
      </c>
      <c r="L284" s="59">
        <v>90900</v>
      </c>
      <c r="M284" s="59">
        <f t="shared" si="20"/>
        <v>0</v>
      </c>
      <c r="N284" s="83" t="s">
        <v>1161</v>
      </c>
      <c r="O284" s="5"/>
      <c r="P284" s="5"/>
    </row>
    <row r="285" spans="1:16" ht="24" customHeight="1" x14ac:dyDescent="0.25">
      <c r="A285" s="7"/>
      <c r="B285" s="49" t="s">
        <v>1162</v>
      </c>
      <c r="C285" s="48" t="s">
        <v>1003</v>
      </c>
      <c r="D285" s="49" t="s">
        <v>133</v>
      </c>
      <c r="E285" s="49" t="s">
        <v>1163</v>
      </c>
      <c r="F285" s="50" t="s">
        <v>1164</v>
      </c>
      <c r="G285" s="49">
        <v>20042.45</v>
      </c>
      <c r="H285" s="49">
        <v>1202.55</v>
      </c>
      <c r="I285" s="68">
        <v>21245</v>
      </c>
      <c r="J285" s="59">
        <f t="shared" si="19"/>
        <v>0</v>
      </c>
      <c r="K285" s="68" t="s">
        <v>1791</v>
      </c>
      <c r="L285" s="59">
        <v>21245</v>
      </c>
      <c r="M285" s="59">
        <f t="shared" si="20"/>
        <v>0</v>
      </c>
      <c r="N285" s="83" t="s">
        <v>1442</v>
      </c>
      <c r="O285" s="5"/>
      <c r="P285" s="5"/>
    </row>
    <row r="286" spans="1:16" ht="24" customHeight="1" x14ac:dyDescent="0.25">
      <c r="A286" s="7"/>
      <c r="B286" s="49" t="s">
        <v>1162</v>
      </c>
      <c r="C286" s="53" t="s">
        <v>1003</v>
      </c>
      <c r="D286" s="49" t="s">
        <v>133</v>
      </c>
      <c r="E286" s="49" t="s">
        <v>1069</v>
      </c>
      <c r="F286" s="50" t="s">
        <v>1165</v>
      </c>
      <c r="G286" s="49">
        <v>49219.81</v>
      </c>
      <c r="H286" s="49">
        <v>2953.19</v>
      </c>
      <c r="I286" s="68">
        <v>52173</v>
      </c>
      <c r="J286" s="59">
        <f t="shared" si="19"/>
        <v>0</v>
      </c>
      <c r="K286" s="68" t="s">
        <v>1791</v>
      </c>
      <c r="L286" s="59">
        <v>52173</v>
      </c>
      <c r="M286" s="59">
        <f t="shared" si="20"/>
        <v>0</v>
      </c>
      <c r="N286" s="83" t="s">
        <v>1441</v>
      </c>
      <c r="O286" s="5"/>
      <c r="P286" s="5"/>
    </row>
    <row r="287" spans="1:16" ht="24" customHeight="1" x14ac:dyDescent="0.25">
      <c r="A287" s="7"/>
      <c r="B287" s="49" t="s">
        <v>1166</v>
      </c>
      <c r="C287" s="48" t="s">
        <v>1167</v>
      </c>
      <c r="D287" s="49" t="s">
        <v>533</v>
      </c>
      <c r="E287" s="49" t="s">
        <v>1159</v>
      </c>
      <c r="F287" s="50" t="s">
        <v>1168</v>
      </c>
      <c r="G287" s="49">
        <v>25000</v>
      </c>
      <c r="H287" s="49">
        <v>1500</v>
      </c>
      <c r="I287" s="68">
        <v>26500</v>
      </c>
      <c r="J287" s="59">
        <f t="shared" si="19"/>
        <v>0</v>
      </c>
      <c r="K287" s="68" t="s">
        <v>1311</v>
      </c>
      <c r="L287" s="59">
        <f>SUM(15339.12+11160.88)</f>
        <v>26500</v>
      </c>
      <c r="M287" s="59">
        <f t="shared" si="20"/>
        <v>0</v>
      </c>
      <c r="N287" s="83" t="s">
        <v>1220</v>
      </c>
      <c r="O287" s="5"/>
      <c r="P287" s="5"/>
    </row>
    <row r="288" spans="1:16" ht="24" customHeight="1" x14ac:dyDescent="0.25">
      <c r="A288" s="7"/>
      <c r="B288" s="49" t="s">
        <v>1169</v>
      </c>
      <c r="C288" s="48" t="s">
        <v>1170</v>
      </c>
      <c r="D288" s="55" t="s">
        <v>12</v>
      </c>
      <c r="E288" s="49" t="s">
        <v>1171</v>
      </c>
      <c r="F288" s="50" t="s">
        <v>1172</v>
      </c>
      <c r="G288" s="49">
        <v>49132.08</v>
      </c>
      <c r="H288" s="49">
        <v>2947.92</v>
      </c>
      <c r="I288" s="68">
        <v>52080</v>
      </c>
      <c r="J288" s="59">
        <f t="shared" si="19"/>
        <v>0</v>
      </c>
      <c r="K288" s="68" t="s">
        <v>1430</v>
      </c>
      <c r="L288" s="59">
        <v>52080</v>
      </c>
      <c r="M288" s="59">
        <f t="shared" si="20"/>
        <v>0</v>
      </c>
      <c r="N288" s="83" t="s">
        <v>1316</v>
      </c>
      <c r="O288" s="5"/>
      <c r="P288" s="5"/>
    </row>
    <row r="289" spans="1:18" ht="24" customHeight="1" x14ac:dyDescent="0.25">
      <c r="A289" s="7"/>
      <c r="B289" s="49" t="s">
        <v>1173</v>
      </c>
      <c r="C289" s="48" t="s">
        <v>1174</v>
      </c>
      <c r="D289" s="55" t="s">
        <v>12</v>
      </c>
      <c r="E289" s="49" t="s">
        <v>1171</v>
      </c>
      <c r="F289" s="50" t="s">
        <v>1172</v>
      </c>
      <c r="G289" s="49">
        <v>23773.58</v>
      </c>
      <c r="H289" s="49">
        <v>1426.42</v>
      </c>
      <c r="I289" s="68">
        <v>25200</v>
      </c>
      <c r="J289" s="59">
        <f t="shared" si="19"/>
        <v>0</v>
      </c>
      <c r="K289" s="68" t="s">
        <v>1430</v>
      </c>
      <c r="L289" s="59">
        <v>25200</v>
      </c>
      <c r="M289" s="59">
        <f t="shared" si="20"/>
        <v>0</v>
      </c>
      <c r="N289" s="83" t="s">
        <v>1316</v>
      </c>
      <c r="O289" s="5"/>
      <c r="P289" s="5"/>
    </row>
    <row r="290" spans="1:18" ht="24" customHeight="1" x14ac:dyDescent="0.25">
      <c r="A290" s="7"/>
      <c r="B290" s="49" t="s">
        <v>1175</v>
      </c>
      <c r="C290" s="48" t="s">
        <v>1176</v>
      </c>
      <c r="D290" s="55" t="s">
        <v>12</v>
      </c>
      <c r="E290" s="49" t="s">
        <v>1171</v>
      </c>
      <c r="F290" s="50" t="s">
        <v>1172</v>
      </c>
      <c r="G290" s="49">
        <v>27735.85</v>
      </c>
      <c r="H290" s="49">
        <v>1664.15</v>
      </c>
      <c r="I290" s="68">
        <v>29400</v>
      </c>
      <c r="J290" s="59">
        <f t="shared" si="19"/>
        <v>0</v>
      </c>
      <c r="K290" s="68" t="s">
        <v>1430</v>
      </c>
      <c r="L290" s="59">
        <v>29400</v>
      </c>
      <c r="M290" s="59">
        <f t="shared" si="20"/>
        <v>0</v>
      </c>
      <c r="N290" s="83" t="s">
        <v>1316</v>
      </c>
      <c r="O290" s="5"/>
      <c r="P290" s="5"/>
    </row>
    <row r="291" spans="1:18" ht="24" customHeight="1" x14ac:dyDescent="0.25">
      <c r="A291" s="7"/>
      <c r="B291" s="49" t="s">
        <v>1177</v>
      </c>
      <c r="C291" s="48" t="s">
        <v>1178</v>
      </c>
      <c r="D291" s="55" t="s">
        <v>12</v>
      </c>
      <c r="E291" s="49" t="s">
        <v>1171</v>
      </c>
      <c r="F291" s="50" t="s">
        <v>1172</v>
      </c>
      <c r="G291" s="49">
        <v>34603.769999999997</v>
      </c>
      <c r="H291" s="49">
        <v>2076.23</v>
      </c>
      <c r="I291" s="68">
        <v>36680</v>
      </c>
      <c r="J291" s="59">
        <f t="shared" si="19"/>
        <v>0</v>
      </c>
      <c r="K291" s="68" t="s">
        <v>1430</v>
      </c>
      <c r="L291" s="59">
        <v>36680</v>
      </c>
      <c r="M291" s="59">
        <f t="shared" si="20"/>
        <v>0</v>
      </c>
      <c r="N291" s="83" t="s">
        <v>1316</v>
      </c>
      <c r="O291" s="5"/>
      <c r="P291" s="5"/>
    </row>
    <row r="292" spans="1:18" ht="24" customHeight="1" x14ac:dyDescent="0.25">
      <c r="A292" s="7"/>
      <c r="B292" s="49" t="s">
        <v>1179</v>
      </c>
      <c r="C292" s="48" t="s">
        <v>1180</v>
      </c>
      <c r="D292" s="55" t="s">
        <v>12</v>
      </c>
      <c r="E292" s="49" t="s">
        <v>1171</v>
      </c>
      <c r="F292" s="50" t="s">
        <v>1172</v>
      </c>
      <c r="G292" s="49">
        <v>21660.38</v>
      </c>
      <c r="H292" s="49">
        <v>1299.6199999999999</v>
      </c>
      <c r="I292" s="68">
        <v>22960</v>
      </c>
      <c r="J292" s="59">
        <f t="shared" si="19"/>
        <v>0</v>
      </c>
      <c r="K292" s="68" t="s">
        <v>1430</v>
      </c>
      <c r="L292" s="59">
        <v>22960</v>
      </c>
      <c r="M292" s="59">
        <f t="shared" si="20"/>
        <v>0</v>
      </c>
      <c r="N292" s="83" t="s">
        <v>1316</v>
      </c>
      <c r="O292" s="5"/>
      <c r="P292" s="5"/>
    </row>
    <row r="293" spans="1:18" ht="24" customHeight="1" x14ac:dyDescent="0.25">
      <c r="A293" s="7"/>
      <c r="B293" s="49" t="s">
        <v>1181</v>
      </c>
      <c r="C293" s="48" t="s">
        <v>1182</v>
      </c>
      <c r="D293" s="55" t="s">
        <v>12</v>
      </c>
      <c r="E293" s="49" t="s">
        <v>1171</v>
      </c>
      <c r="F293" s="50" t="s">
        <v>1172</v>
      </c>
      <c r="G293" s="49">
        <v>45962.25</v>
      </c>
      <c r="H293" s="49">
        <v>2757.75</v>
      </c>
      <c r="I293" s="68">
        <v>48720</v>
      </c>
      <c r="J293" s="59">
        <f t="shared" si="19"/>
        <v>0</v>
      </c>
      <c r="K293" s="68" t="s">
        <v>1430</v>
      </c>
      <c r="L293" s="59">
        <v>48720</v>
      </c>
      <c r="M293" s="59">
        <f t="shared" si="20"/>
        <v>0</v>
      </c>
      <c r="N293" s="83" t="s">
        <v>1316</v>
      </c>
      <c r="O293" s="5"/>
      <c r="P293" s="5"/>
    </row>
    <row r="294" spans="1:18" ht="24" customHeight="1" x14ac:dyDescent="0.25">
      <c r="A294" s="7"/>
      <c r="B294" s="49" t="s">
        <v>1183</v>
      </c>
      <c r="C294" s="48" t="s">
        <v>1184</v>
      </c>
      <c r="D294" s="55" t="s">
        <v>12</v>
      </c>
      <c r="E294" s="49" t="s">
        <v>1171</v>
      </c>
      <c r="F294" s="50" t="s">
        <v>1172</v>
      </c>
      <c r="G294" s="49">
        <v>14792.45</v>
      </c>
      <c r="H294" s="49">
        <v>887.55</v>
      </c>
      <c r="I294" s="68">
        <v>15680</v>
      </c>
      <c r="J294" s="59">
        <f t="shared" si="19"/>
        <v>0</v>
      </c>
      <c r="K294" s="68" t="s">
        <v>1430</v>
      </c>
      <c r="L294" s="59">
        <v>15680</v>
      </c>
      <c r="M294" s="59">
        <f t="shared" si="20"/>
        <v>0</v>
      </c>
      <c r="N294" s="83" t="s">
        <v>1316</v>
      </c>
      <c r="O294" s="5"/>
      <c r="P294" s="5"/>
    </row>
    <row r="295" spans="1:18" ht="24" customHeight="1" x14ac:dyDescent="0.25">
      <c r="A295" s="7"/>
      <c r="B295" s="49" t="s">
        <v>1185</v>
      </c>
      <c r="C295" s="48" t="s">
        <v>1186</v>
      </c>
      <c r="D295" s="55" t="s">
        <v>12</v>
      </c>
      <c r="E295" s="49" t="s">
        <v>1171</v>
      </c>
      <c r="F295" s="50" t="s">
        <v>1172</v>
      </c>
      <c r="G295" s="49">
        <v>10566.04</v>
      </c>
      <c r="H295" s="49">
        <v>633.96</v>
      </c>
      <c r="I295" s="68">
        <v>11200</v>
      </c>
      <c r="J295" s="59">
        <f t="shared" si="19"/>
        <v>0</v>
      </c>
      <c r="K295" s="81" t="s">
        <v>1792</v>
      </c>
      <c r="L295" s="59">
        <f>SUM(1013+10187)</f>
        <v>11200</v>
      </c>
      <c r="M295" s="59">
        <f t="shared" si="20"/>
        <v>0</v>
      </c>
      <c r="N295" s="83" t="s">
        <v>1316</v>
      </c>
      <c r="O295" s="5"/>
      <c r="P295" s="5"/>
    </row>
    <row r="296" spans="1:18" ht="24" customHeight="1" x14ac:dyDescent="0.25">
      <c r="A296" s="7"/>
      <c r="B296" s="49" t="s">
        <v>1187</v>
      </c>
      <c r="C296" s="48" t="s">
        <v>1188</v>
      </c>
      <c r="D296" s="55" t="s">
        <v>12</v>
      </c>
      <c r="E296" s="49" t="s">
        <v>1171</v>
      </c>
      <c r="F296" s="50" t="s">
        <v>1172</v>
      </c>
      <c r="G296" s="49">
        <v>21132.080000000002</v>
      </c>
      <c r="H296" s="49">
        <v>1267.92</v>
      </c>
      <c r="I296" s="68">
        <f>SUM(14760+7640)</f>
        <v>22400</v>
      </c>
      <c r="J296" s="59">
        <f t="shared" si="19"/>
        <v>0</v>
      </c>
      <c r="K296" s="81" t="s">
        <v>1431</v>
      </c>
      <c r="L296" s="59">
        <f>SUM(14760+7640)</f>
        <v>22400</v>
      </c>
      <c r="M296" s="59">
        <f t="shared" si="20"/>
        <v>0</v>
      </c>
      <c r="N296" s="83" t="s">
        <v>1317</v>
      </c>
      <c r="O296" s="5"/>
      <c r="P296" s="5"/>
    </row>
    <row r="297" spans="1:18" ht="24" customHeight="1" x14ac:dyDescent="0.25">
      <c r="A297" s="7"/>
      <c r="B297" s="49" t="s">
        <v>562</v>
      </c>
      <c r="C297" s="48" t="s">
        <v>1189</v>
      </c>
      <c r="D297" s="55" t="s">
        <v>12</v>
      </c>
      <c r="E297" s="49" t="s">
        <v>1171</v>
      </c>
      <c r="F297" s="50" t="s">
        <v>1172</v>
      </c>
      <c r="G297" s="49">
        <v>4754.72</v>
      </c>
      <c r="H297" s="49">
        <v>285.27999999999997</v>
      </c>
      <c r="I297" s="68">
        <v>5040</v>
      </c>
      <c r="J297" s="59">
        <f t="shared" si="19"/>
        <v>0</v>
      </c>
      <c r="K297" s="68" t="s">
        <v>1791</v>
      </c>
      <c r="L297" s="59">
        <v>5040</v>
      </c>
      <c r="M297" s="59">
        <f t="shared" si="20"/>
        <v>0</v>
      </c>
      <c r="N297" s="83" t="s">
        <v>1316</v>
      </c>
      <c r="O297" s="5"/>
      <c r="P297" s="5"/>
    </row>
    <row r="298" spans="1:18" ht="24" customHeight="1" x14ac:dyDescent="0.25">
      <c r="A298" s="7"/>
      <c r="B298" s="49" t="s">
        <v>1190</v>
      </c>
      <c r="C298" s="48" t="s">
        <v>1191</v>
      </c>
      <c r="D298" s="55" t="s">
        <v>12</v>
      </c>
      <c r="E298" s="49" t="s">
        <v>1159</v>
      </c>
      <c r="F298" s="50" t="s">
        <v>1192</v>
      </c>
      <c r="G298" s="49">
        <v>5811.32</v>
      </c>
      <c r="H298" s="49">
        <v>348.68</v>
      </c>
      <c r="I298" s="68">
        <v>6160</v>
      </c>
      <c r="J298" s="59">
        <f t="shared" si="19"/>
        <v>0</v>
      </c>
      <c r="K298" s="68" t="s">
        <v>1791</v>
      </c>
      <c r="L298" s="59">
        <v>6160</v>
      </c>
      <c r="M298" s="59">
        <f t="shared" si="20"/>
        <v>0</v>
      </c>
      <c r="N298" s="83" t="s">
        <v>1316</v>
      </c>
      <c r="O298" s="5"/>
      <c r="P298" s="5"/>
    </row>
    <row r="299" spans="1:18" ht="24" customHeight="1" x14ac:dyDescent="0.25">
      <c r="A299" s="7"/>
      <c r="B299" s="49" t="s">
        <v>1193</v>
      </c>
      <c r="C299" s="48" t="s">
        <v>1194</v>
      </c>
      <c r="D299" s="55" t="s">
        <v>12</v>
      </c>
      <c r="E299" s="49" t="s">
        <v>1159</v>
      </c>
      <c r="F299" s="50" t="s">
        <v>1192</v>
      </c>
      <c r="G299" s="49">
        <v>11622.64</v>
      </c>
      <c r="H299" s="49">
        <v>697.36</v>
      </c>
      <c r="I299" s="68">
        <v>12320</v>
      </c>
      <c r="J299" s="59">
        <f t="shared" si="19"/>
        <v>0</v>
      </c>
      <c r="K299" s="68" t="s">
        <v>1300</v>
      </c>
      <c r="L299" s="59">
        <v>12320</v>
      </c>
      <c r="M299" s="59">
        <f t="shared" si="20"/>
        <v>0</v>
      </c>
      <c r="N299" s="83" t="s">
        <v>1210</v>
      </c>
      <c r="O299" s="5"/>
      <c r="P299" s="5"/>
    </row>
    <row r="300" spans="1:18" ht="24" customHeight="1" x14ac:dyDescent="0.25">
      <c r="A300" s="7"/>
      <c r="B300" s="49" t="s">
        <v>1195</v>
      </c>
      <c r="C300" s="48" t="s">
        <v>1196</v>
      </c>
      <c r="D300" s="55" t="s">
        <v>12</v>
      </c>
      <c r="E300" s="49" t="s">
        <v>1159</v>
      </c>
      <c r="F300" s="50" t="s">
        <v>1192</v>
      </c>
      <c r="G300" s="49">
        <v>11094.34</v>
      </c>
      <c r="H300" s="49">
        <v>665.66</v>
      </c>
      <c r="I300" s="68">
        <v>11760</v>
      </c>
      <c r="J300" s="59">
        <f t="shared" si="19"/>
        <v>0</v>
      </c>
      <c r="K300" s="68" t="s">
        <v>1300</v>
      </c>
      <c r="L300" s="59">
        <v>11760</v>
      </c>
      <c r="M300" s="59">
        <f t="shared" si="20"/>
        <v>0</v>
      </c>
      <c r="N300" s="83" t="s">
        <v>1210</v>
      </c>
      <c r="O300" s="5"/>
      <c r="P300" s="5"/>
    </row>
    <row r="301" spans="1:18" ht="24" customHeight="1" x14ac:dyDescent="0.25">
      <c r="A301" s="7"/>
      <c r="B301" s="49" t="s">
        <v>1197</v>
      </c>
      <c r="C301" s="48" t="s">
        <v>1198</v>
      </c>
      <c r="D301" s="55" t="s">
        <v>12</v>
      </c>
      <c r="E301" s="49" t="s">
        <v>1159</v>
      </c>
      <c r="F301" s="50" t="s">
        <v>1192</v>
      </c>
      <c r="G301" s="49">
        <v>22452.83</v>
      </c>
      <c r="H301" s="49">
        <v>1347.17</v>
      </c>
      <c r="I301" s="68">
        <v>23800</v>
      </c>
      <c r="J301" s="59">
        <f t="shared" si="19"/>
        <v>0</v>
      </c>
      <c r="K301" s="68" t="s">
        <v>1300</v>
      </c>
      <c r="L301" s="59">
        <v>23800</v>
      </c>
      <c r="M301" s="59">
        <f t="shared" si="20"/>
        <v>0</v>
      </c>
      <c r="N301" s="83" t="s">
        <v>1210</v>
      </c>
      <c r="O301" s="5"/>
      <c r="P301" s="5"/>
    </row>
    <row r="302" spans="1:18" ht="24" customHeight="1" x14ac:dyDescent="0.25">
      <c r="A302" s="7"/>
      <c r="B302" s="49" t="s">
        <v>1199</v>
      </c>
      <c r="C302" s="48" t="s">
        <v>1200</v>
      </c>
      <c r="D302" s="55" t="s">
        <v>12</v>
      </c>
      <c r="E302" s="49" t="s">
        <v>1159</v>
      </c>
      <c r="F302" s="50" t="s">
        <v>1192</v>
      </c>
      <c r="G302" s="49">
        <v>23773.58</v>
      </c>
      <c r="H302" s="49">
        <v>1426.42</v>
      </c>
      <c r="I302" s="68">
        <v>25200</v>
      </c>
      <c r="J302" s="59">
        <f t="shared" si="19"/>
        <v>0</v>
      </c>
      <c r="K302" s="68" t="s">
        <v>1300</v>
      </c>
      <c r="L302" s="59">
        <v>25200</v>
      </c>
      <c r="M302" s="59">
        <f t="shared" si="20"/>
        <v>0</v>
      </c>
      <c r="N302" s="83" t="s">
        <v>1210</v>
      </c>
      <c r="O302" s="5"/>
      <c r="P302" s="5"/>
    </row>
    <row r="303" spans="1:18" ht="24" customHeight="1" x14ac:dyDescent="0.25">
      <c r="A303" s="7"/>
      <c r="B303" s="49" t="s">
        <v>1201</v>
      </c>
      <c r="C303" s="48" t="s">
        <v>1202</v>
      </c>
      <c r="D303" s="55" t="s">
        <v>12</v>
      </c>
      <c r="E303" s="49" t="s">
        <v>1159</v>
      </c>
      <c r="F303" s="50" t="s">
        <v>1192</v>
      </c>
      <c r="G303" s="49">
        <v>12943.4</v>
      </c>
      <c r="H303" s="49">
        <v>776.6</v>
      </c>
      <c r="I303" s="68">
        <v>13720</v>
      </c>
      <c r="J303" s="59">
        <f t="shared" si="19"/>
        <v>0</v>
      </c>
      <c r="K303" s="81" t="s">
        <v>1314</v>
      </c>
      <c r="L303" s="59">
        <f>SUM(200+13520)</f>
        <v>13720</v>
      </c>
      <c r="M303" s="59">
        <f t="shared" si="20"/>
        <v>0</v>
      </c>
      <c r="N303" s="83" t="s">
        <v>1210</v>
      </c>
      <c r="O303" s="5"/>
      <c r="P303" s="5"/>
      <c r="R303" t="s">
        <v>1465</v>
      </c>
    </row>
    <row r="304" spans="1:18" ht="24" customHeight="1" x14ac:dyDescent="0.25">
      <c r="A304" s="7"/>
      <c r="B304" s="49" t="s">
        <v>1203</v>
      </c>
      <c r="C304" s="48" t="s">
        <v>1204</v>
      </c>
      <c r="D304" s="55" t="s">
        <v>12</v>
      </c>
      <c r="E304" s="49" t="s">
        <v>1159</v>
      </c>
      <c r="F304" s="50" t="s">
        <v>1192</v>
      </c>
      <c r="G304" s="49">
        <v>45698.11</v>
      </c>
      <c r="H304" s="49">
        <v>2741.89</v>
      </c>
      <c r="I304" s="68">
        <v>48440</v>
      </c>
      <c r="J304" s="59">
        <f t="shared" si="19"/>
        <v>0</v>
      </c>
      <c r="K304" s="68" t="s">
        <v>1309</v>
      </c>
      <c r="L304" s="59">
        <v>48440</v>
      </c>
      <c r="M304" s="59">
        <f t="shared" si="20"/>
        <v>0</v>
      </c>
      <c r="N304" s="83" t="s">
        <v>1210</v>
      </c>
      <c r="O304" s="5"/>
      <c r="P304" s="5"/>
    </row>
    <row r="305" spans="1:16" ht="24" customHeight="1" x14ac:dyDescent="0.25">
      <c r="A305" s="7"/>
      <c r="B305" s="5"/>
      <c r="C305" s="6" t="s">
        <v>706</v>
      </c>
      <c r="D305" s="6"/>
      <c r="E305" s="6"/>
      <c r="F305" s="6"/>
      <c r="G305" s="6">
        <f t="shared" ref="G305:M305" si="21">SUM(G3:G304)</f>
        <v>4451401.98999999</v>
      </c>
      <c r="H305" s="8">
        <f t="shared" si="21"/>
        <v>267084.17160000047</v>
      </c>
      <c r="I305" s="6">
        <f t="shared" si="21"/>
        <v>4633981.16</v>
      </c>
      <c r="J305" s="8">
        <f t="shared" si="21"/>
        <v>84505.006599999993</v>
      </c>
      <c r="K305" s="6">
        <f t="shared" si="21"/>
        <v>0</v>
      </c>
      <c r="L305" s="6">
        <f t="shared" si="21"/>
        <v>4610063.16</v>
      </c>
      <c r="M305" s="6">
        <f t="shared" si="21"/>
        <v>23918</v>
      </c>
      <c r="N305" s="5"/>
      <c r="O305" s="5"/>
      <c r="P305" s="5"/>
    </row>
    <row r="306" spans="1:16" ht="24" customHeight="1" x14ac:dyDescent="0.25">
      <c r="C306" s="58" t="s">
        <v>1207</v>
      </c>
      <c r="D306" s="58" t="s">
        <v>1208</v>
      </c>
      <c r="E306" s="30"/>
      <c r="J306" s="58"/>
      <c r="K306" s="58"/>
      <c r="L306" s="58"/>
    </row>
    <row r="307" spans="1:16" ht="24" customHeight="1" x14ac:dyDescent="0.25">
      <c r="C307" s="29" t="s">
        <v>733</v>
      </c>
      <c r="D307" s="29"/>
      <c r="E307" s="29" t="s">
        <v>1205</v>
      </c>
      <c r="F307" s="29"/>
      <c r="G307" s="29"/>
      <c r="J307" t="s">
        <v>909</v>
      </c>
    </row>
    <row r="308" spans="1:16" ht="24" customHeight="1" x14ac:dyDescent="0.25">
      <c r="C308" s="29"/>
      <c r="D308" s="29"/>
      <c r="E308" s="29"/>
      <c r="F308" s="29" t="s">
        <v>910</v>
      </c>
      <c r="G308" s="29"/>
    </row>
    <row r="309" spans="1:16" ht="24" customHeight="1" x14ac:dyDescent="0.25">
      <c r="C309" s="29"/>
      <c r="D309" s="29" t="s">
        <v>906</v>
      </c>
      <c r="E309" s="29" t="s">
        <v>907</v>
      </c>
      <c r="F309" s="29" t="s">
        <v>911</v>
      </c>
      <c r="G309" s="29"/>
    </row>
    <row r="310" spans="1:16" ht="24" customHeight="1" x14ac:dyDescent="0.25">
      <c r="C310" t="s">
        <v>1217</v>
      </c>
      <c r="D310">
        <f>SUM(6492776.33+19600+43500+26500+757830)</f>
        <v>7340206.3300000001</v>
      </c>
      <c r="E310">
        <f>SUM(3970868.45+200000+110000+400000+800000)</f>
        <v>5480868.4500000002</v>
      </c>
      <c r="F310">
        <f>SUM(D310-E310)</f>
        <v>1859337.88</v>
      </c>
      <c r="G310">
        <v>106300</v>
      </c>
      <c r="H310">
        <f>SUM(F310-G310)</f>
        <v>1753037.88</v>
      </c>
    </row>
    <row r="311" spans="1:16" ht="24" customHeight="1" x14ac:dyDescent="0.25">
      <c r="C311" t="s">
        <v>924</v>
      </c>
      <c r="D311">
        <v>110904</v>
      </c>
      <c r="E311">
        <v>64004</v>
      </c>
      <c r="F311">
        <f>SUM(D311-E311)</f>
        <v>46900</v>
      </c>
      <c r="K311" s="28"/>
    </row>
    <row r="312" spans="1:16" ht="24" customHeight="1" x14ac:dyDescent="0.25">
      <c r="C312" t="s">
        <v>908</v>
      </c>
      <c r="D312">
        <f>SUM(D310:D311)</f>
        <v>7451110.3300000001</v>
      </c>
      <c r="E312">
        <f>SUM(E310:E311)</f>
        <v>5544872.4500000002</v>
      </c>
      <c r="F312">
        <f>SUM(F310:F311)</f>
        <v>1906237.88</v>
      </c>
    </row>
    <row r="313" spans="1:16" ht="24" customHeight="1" x14ac:dyDescent="0.25">
      <c r="C313" s="32" t="s">
        <v>905</v>
      </c>
      <c r="D313" s="32">
        <v>106300</v>
      </c>
      <c r="E313" s="33" t="s">
        <v>1218</v>
      </c>
      <c r="F313" s="33"/>
    </row>
    <row r="315" spans="1:16" ht="24" customHeight="1" x14ac:dyDescent="0.25">
      <c r="C315" s="58"/>
      <c r="D315" s="58"/>
    </row>
    <row r="317" spans="1:16" ht="24" customHeight="1" x14ac:dyDescent="0.25">
      <c r="D317" t="s">
        <v>1806</v>
      </c>
    </row>
  </sheetData>
  <autoFilter ref="B2:P313">
    <sortState ref="B3:P268">
      <sortCondition ref="E2:E316"/>
    </sortState>
  </autoFilter>
  <phoneticPr fontId="19" type="noConversion"/>
  <pageMargins left="0.7" right="0.7" top="0.75" bottom="0.75" header="0.3" footer="0.3"/>
  <pageSetup paperSize="9" orientation="portrait" verticalDpi="0" r:id="rId1"/>
  <drawing r:id="rId2"/>
  <legacyDrawing r:id="rId3"/>
  <oleObjects>
    <mc:AlternateContent xmlns:mc="http://schemas.openxmlformats.org/markup-compatibility/2006">
      <mc:Choice Requires="x14">
        <oleObject link="[1]!'!Sheet1!R2C1:R2C7'" oleUpdate="OLEUPDATE_ALWAYS" shapeId="1025">
          <objectPr defaultSize="0" dde="1">
            <anchor moveWithCells="1">
              <from>
                <xdr:col>1</xdr:col>
                <xdr:colOff>0</xdr:colOff>
                <xdr:row>85</xdr:row>
                <xdr:rowOff>0</xdr:rowOff>
              </from>
              <to>
                <xdr:col>1</xdr:col>
                <xdr:colOff>609600</xdr:colOff>
                <xdr:row>86</xdr:row>
                <xdr:rowOff>167640</xdr:rowOff>
              </to>
            </anchor>
          </objectPr>
        </oleObject>
      </mc:Choice>
      <mc:Fallback>
        <oleObject link="[1]!'!Sheet1!R2C1:R2C7'" oleUpdate="OLEUPDATE_ALWAYS" shapeId="1025"/>
      </mc:Fallback>
    </mc:AlternateContent>
    <mc:AlternateContent xmlns:mc="http://schemas.openxmlformats.org/markup-compatibility/2006">
      <mc:Choice Requires="x14">
        <oleObject link="[1]!'!Sheet1!R2C1:R2C7'" oleUpdate="OLEUPDATE_ALWAYS" shapeId="1026">
          <objectPr defaultSize="0" dde="1">
            <anchor moveWithCells="1">
              <from>
                <xdr:col>1</xdr:col>
                <xdr:colOff>0</xdr:colOff>
                <xdr:row>85</xdr:row>
                <xdr:rowOff>0</xdr:rowOff>
              </from>
              <to>
                <xdr:col>1</xdr:col>
                <xdr:colOff>609600</xdr:colOff>
                <xdr:row>86</xdr:row>
                <xdr:rowOff>167640</xdr:rowOff>
              </to>
            </anchor>
          </objectPr>
        </oleObject>
      </mc:Choice>
      <mc:Fallback>
        <oleObject link="[1]!'!Sheet1!R2C1:R2C7'" oleUpdate="OLEUPDATE_ALWAYS" shapeId="1026"/>
      </mc:Fallback>
    </mc:AlternateContent>
    <mc:AlternateContent xmlns:mc="http://schemas.openxmlformats.org/markup-compatibility/2006">
      <mc:Choice Requires="x14">
        <oleObject link="[1]!'!Sheet1!R2C1:R2C7'" oleUpdate="OLEUPDATE_ALWAYS" shapeId="1027">
          <objectPr defaultSize="0" dde="1">
            <anchor moveWithCells="1">
              <from>
                <xdr:col>1</xdr:col>
                <xdr:colOff>0</xdr:colOff>
                <xdr:row>85</xdr:row>
                <xdr:rowOff>0</xdr:rowOff>
              </from>
              <to>
                <xdr:col>1</xdr:col>
                <xdr:colOff>609600</xdr:colOff>
                <xdr:row>86</xdr:row>
                <xdr:rowOff>167640</xdr:rowOff>
              </to>
            </anchor>
          </objectPr>
        </oleObject>
      </mc:Choice>
      <mc:Fallback>
        <oleObject link="[1]!'!Sheet1!R2C1:R2C7'" oleUpdate="OLEUPDATE_ALWAYS" shapeId="1027"/>
      </mc:Fallback>
    </mc:AlternateContent>
    <mc:AlternateContent xmlns:mc="http://schemas.openxmlformats.org/markup-compatibility/2006">
      <mc:Choice Requires="x14">
        <oleObject link="[1]!'!Sheet1!R2C1:R2C7'" oleUpdate="OLEUPDATE_ALWAYS" shapeId="1028">
          <objectPr defaultSize="0" dde="1">
            <anchor moveWithCells="1">
              <from>
                <xdr:col>1</xdr:col>
                <xdr:colOff>0</xdr:colOff>
                <xdr:row>85</xdr:row>
                <xdr:rowOff>0</xdr:rowOff>
              </from>
              <to>
                <xdr:col>1</xdr:col>
                <xdr:colOff>609600</xdr:colOff>
                <xdr:row>86</xdr:row>
                <xdr:rowOff>167640</xdr:rowOff>
              </to>
            </anchor>
          </objectPr>
        </oleObject>
      </mc:Choice>
      <mc:Fallback>
        <oleObject link="[1]!'!Sheet1!R2C1:R2C7'" oleUpdate="OLEUPDATE_ALWAYS" shapeId="1028"/>
      </mc:Fallback>
    </mc:AlternateContent>
    <mc:AlternateContent xmlns:mc="http://schemas.openxmlformats.org/markup-compatibility/2006">
      <mc:Choice Requires="x14">
        <oleObject link="[2]!'!Sheet1!R1C1:R173C11'" oleUpdate="OLEUPDATE_ALWAYS" shapeId="1029">
          <objectPr defaultSize="0" autoPict="0" dde="1">
            <anchor moveWithCells="1">
              <from>
                <xdr:col>0</xdr:col>
                <xdr:colOff>228600</xdr:colOff>
                <xdr:row>288</xdr:row>
                <xdr:rowOff>228600</xdr:rowOff>
              </from>
              <to>
                <xdr:col>30</xdr:col>
                <xdr:colOff>426720</xdr:colOff>
                <xdr:row>350</xdr:row>
                <xdr:rowOff>129540</xdr:rowOff>
              </to>
            </anchor>
          </objectPr>
        </oleObject>
      </mc:Choice>
      <mc:Fallback>
        <oleObject link="[2]!'!Sheet1!R1C1:R173C11'" oleUpdate="OLEUPDATE_ALWAYS" shapeId="1029"/>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09"/>
  <sheetViews>
    <sheetView topLeftCell="E1" workbookViewId="0">
      <pane ySplit="2" topLeftCell="A193" activePane="bottomLeft" state="frozen"/>
      <selection pane="bottomLeft" activeCell="B3" sqref="B3:N198"/>
    </sheetView>
  </sheetViews>
  <sheetFormatPr defaultRowHeight="24" customHeight="1" x14ac:dyDescent="0.25"/>
  <cols>
    <col min="1" max="1" width="3.88671875" customWidth="1"/>
    <col min="2" max="2" width="15.109375" customWidth="1"/>
    <col min="3" max="3" width="41.6640625" customWidth="1"/>
    <col min="4" max="4" width="32" customWidth="1"/>
    <col min="5" max="5" width="14.109375" customWidth="1"/>
    <col min="6" max="6" width="16.21875" customWidth="1"/>
    <col min="7" max="7" width="10.88671875" customWidth="1"/>
    <col min="8" max="8" width="10.6640625" customWidth="1"/>
    <col min="9" max="9" width="11.21875" customWidth="1"/>
    <col min="10" max="10" width="11" customWidth="1"/>
    <col min="11" max="11" width="11.21875" customWidth="1"/>
    <col min="12" max="12" width="10.21875" bestFit="1" customWidth="1"/>
    <col min="13" max="13" width="10.21875" customWidth="1"/>
    <col min="14" max="14" width="33.6640625" customWidth="1"/>
  </cols>
  <sheetData>
    <row r="1" spans="1:16" ht="24" customHeight="1" x14ac:dyDescent="0.25">
      <c r="A1" t="s">
        <v>1406</v>
      </c>
    </row>
    <row r="2" spans="1:16" ht="24" customHeight="1" x14ac:dyDescent="0.25">
      <c r="A2" s="7"/>
      <c r="B2" s="6"/>
      <c r="C2" s="6" t="s">
        <v>0</v>
      </c>
      <c r="D2" s="6" t="s">
        <v>1</v>
      </c>
      <c r="E2" s="6" t="s">
        <v>2</v>
      </c>
      <c r="F2" s="6" t="s">
        <v>3</v>
      </c>
      <c r="G2" s="6" t="s">
        <v>4</v>
      </c>
      <c r="H2" s="6" t="s">
        <v>5</v>
      </c>
      <c r="I2" s="6" t="s">
        <v>6</v>
      </c>
      <c r="J2" s="6" t="s">
        <v>7</v>
      </c>
      <c r="K2" s="6" t="s">
        <v>8</v>
      </c>
      <c r="L2" s="6" t="s">
        <v>9</v>
      </c>
      <c r="M2" s="6" t="s">
        <v>912</v>
      </c>
      <c r="N2" s="6" t="s">
        <v>10</v>
      </c>
      <c r="O2" s="5"/>
      <c r="P2" s="5"/>
    </row>
    <row r="3" spans="1:16" ht="48" customHeight="1" x14ac:dyDescent="0.25">
      <c r="A3" s="7"/>
      <c r="B3" s="5" t="s">
        <v>1221</v>
      </c>
      <c r="C3" s="4" t="s">
        <v>1063</v>
      </c>
      <c r="D3" s="6" t="s">
        <v>1342</v>
      </c>
      <c r="E3" s="6" t="s">
        <v>1065</v>
      </c>
      <c r="F3" s="46" t="s">
        <v>1064</v>
      </c>
      <c r="G3" s="8">
        <v>536312.25</v>
      </c>
      <c r="H3" s="8">
        <v>32178.75</v>
      </c>
      <c r="I3" s="6">
        <v>568491</v>
      </c>
      <c r="J3" s="8">
        <f t="shared" ref="J3:J65" si="0">SUM(G3+H3-I3)</f>
        <v>0</v>
      </c>
      <c r="K3" s="4" t="s">
        <v>1876</v>
      </c>
      <c r="L3" s="8">
        <f>SUM(103118+81424.12+242170+141778.88)</f>
        <v>568491</v>
      </c>
      <c r="M3" s="8">
        <f t="shared" ref="M3:M66" si="1">SUM(I3-L3)</f>
        <v>0</v>
      </c>
      <c r="N3" s="5" t="s">
        <v>1066</v>
      </c>
      <c r="O3" s="5"/>
      <c r="P3" s="5"/>
    </row>
    <row r="4" spans="1:16" ht="24" customHeight="1" x14ac:dyDescent="0.25">
      <c r="A4" s="7"/>
      <c r="B4" s="62" t="s">
        <v>1222</v>
      </c>
      <c r="C4" s="4" t="s">
        <v>1223</v>
      </c>
      <c r="D4" s="6" t="s">
        <v>1224</v>
      </c>
      <c r="E4" s="6" t="s">
        <v>1225</v>
      </c>
      <c r="F4" s="46" t="s">
        <v>1226</v>
      </c>
      <c r="G4" s="8">
        <v>35849.06</v>
      </c>
      <c r="H4" s="8">
        <v>2150.94</v>
      </c>
      <c r="I4" s="6">
        <v>38000</v>
      </c>
      <c r="J4" s="8">
        <f t="shared" si="0"/>
        <v>0</v>
      </c>
      <c r="K4" s="6" t="s">
        <v>1877</v>
      </c>
      <c r="L4" s="8">
        <v>38000</v>
      </c>
      <c r="M4" s="8">
        <f t="shared" si="1"/>
        <v>0</v>
      </c>
      <c r="N4" s="5" t="s">
        <v>1227</v>
      </c>
      <c r="O4" s="5"/>
      <c r="P4" s="5"/>
    </row>
    <row r="5" spans="1:16" ht="24" customHeight="1" x14ac:dyDescent="0.25">
      <c r="A5" s="7"/>
      <c r="B5" s="62" t="s">
        <v>1233</v>
      </c>
      <c r="C5" s="4" t="s">
        <v>1228</v>
      </c>
      <c r="D5" s="6" t="s">
        <v>1229</v>
      </c>
      <c r="E5" s="6" t="s">
        <v>1232</v>
      </c>
      <c r="F5" s="46" t="s">
        <v>1230</v>
      </c>
      <c r="G5" s="8">
        <v>18867.919999999998</v>
      </c>
      <c r="H5" s="8">
        <v>1132.08</v>
      </c>
      <c r="I5" s="6">
        <v>20000</v>
      </c>
      <c r="J5" s="8">
        <f t="shared" si="0"/>
        <v>0</v>
      </c>
      <c r="K5" s="6" t="s">
        <v>1877</v>
      </c>
      <c r="L5" s="8">
        <v>20000</v>
      </c>
      <c r="M5" s="8">
        <f t="shared" si="1"/>
        <v>0</v>
      </c>
      <c r="N5" s="5" t="s">
        <v>1879</v>
      </c>
      <c r="O5" s="5"/>
      <c r="P5" s="5"/>
    </row>
    <row r="6" spans="1:16" ht="24" customHeight="1" x14ac:dyDescent="0.25">
      <c r="A6" s="7"/>
      <c r="B6" s="5" t="s">
        <v>1237</v>
      </c>
      <c r="C6" s="4" t="s">
        <v>1234</v>
      </c>
      <c r="D6" s="6" t="s">
        <v>1235</v>
      </c>
      <c r="E6" s="6" t="s">
        <v>1231</v>
      </c>
      <c r="F6" s="46" t="s">
        <v>1236</v>
      </c>
      <c r="G6" s="8">
        <v>8490.57</v>
      </c>
      <c r="H6" s="8">
        <v>509.43</v>
      </c>
      <c r="I6" s="6">
        <v>9000</v>
      </c>
      <c r="J6" s="8">
        <f t="shared" si="0"/>
        <v>0</v>
      </c>
      <c r="K6" s="4" t="s">
        <v>1909</v>
      </c>
      <c r="L6" s="8">
        <f>SUM(221.12+8778.88)</f>
        <v>9000</v>
      </c>
      <c r="M6" s="8">
        <f t="shared" si="1"/>
        <v>0</v>
      </c>
      <c r="N6" s="5" t="s">
        <v>1878</v>
      </c>
      <c r="O6" s="5"/>
      <c r="P6" s="5"/>
    </row>
    <row r="7" spans="1:16" ht="24" customHeight="1" x14ac:dyDescent="0.25">
      <c r="A7" s="7"/>
      <c r="B7" s="5" t="s">
        <v>1238</v>
      </c>
      <c r="C7" s="4" t="s">
        <v>1239</v>
      </c>
      <c r="D7" s="6" t="s">
        <v>1240</v>
      </c>
      <c r="E7" s="6" t="s">
        <v>1241</v>
      </c>
      <c r="F7" s="46" t="s">
        <v>1242</v>
      </c>
      <c r="G7" s="8">
        <v>66037.740000000005</v>
      </c>
      <c r="H7" s="8">
        <v>3962.26</v>
      </c>
      <c r="I7" s="6">
        <v>70000</v>
      </c>
      <c r="J7" s="8">
        <f t="shared" si="0"/>
        <v>0</v>
      </c>
      <c r="K7" s="6" t="s">
        <v>1908</v>
      </c>
      <c r="L7" s="8">
        <v>70000</v>
      </c>
      <c r="M7" s="8">
        <f t="shared" si="1"/>
        <v>0</v>
      </c>
      <c r="N7" s="5" t="s">
        <v>1302</v>
      </c>
      <c r="O7" s="5"/>
      <c r="P7" s="5"/>
    </row>
    <row r="8" spans="1:16" ht="24" customHeight="1" x14ac:dyDescent="0.25">
      <c r="A8" s="7"/>
      <c r="B8" s="5" t="s">
        <v>1247</v>
      </c>
      <c r="C8" s="4" t="s">
        <v>1248</v>
      </c>
      <c r="D8" s="6" t="s">
        <v>980</v>
      </c>
      <c r="E8" s="6" t="s">
        <v>1246</v>
      </c>
      <c r="F8" s="46" t="s">
        <v>1250</v>
      </c>
      <c r="G8" s="8">
        <v>68137.740000000005</v>
      </c>
      <c r="H8" s="8">
        <v>4088.26</v>
      </c>
      <c r="I8" s="6"/>
      <c r="J8" s="8">
        <f t="shared" si="0"/>
        <v>72226</v>
      </c>
      <c r="K8" s="6"/>
      <c r="L8" s="8"/>
      <c r="M8" s="8">
        <f t="shared" si="1"/>
        <v>0</v>
      </c>
      <c r="N8" s="5" t="s">
        <v>1407</v>
      </c>
      <c r="O8" s="5"/>
      <c r="P8" s="5"/>
    </row>
    <row r="9" spans="1:16" ht="24" customHeight="1" x14ac:dyDescent="0.25">
      <c r="A9" s="7"/>
      <c r="B9" s="5" t="s">
        <v>1251</v>
      </c>
      <c r="C9" s="4" t="s">
        <v>1252</v>
      </c>
      <c r="D9" s="6" t="s">
        <v>1249</v>
      </c>
      <c r="E9" s="6" t="s">
        <v>1246</v>
      </c>
      <c r="F9" s="46" t="s">
        <v>1261</v>
      </c>
      <c r="G9" s="8">
        <v>44932.08</v>
      </c>
      <c r="H9" s="8">
        <v>2695.92</v>
      </c>
      <c r="I9" s="6"/>
      <c r="J9" s="8">
        <f t="shared" si="0"/>
        <v>47628</v>
      </c>
      <c r="K9" s="6"/>
      <c r="L9" s="8"/>
      <c r="M9" s="8">
        <f t="shared" si="1"/>
        <v>0</v>
      </c>
      <c r="N9" s="5" t="s">
        <v>891</v>
      </c>
      <c r="O9" s="5"/>
      <c r="P9" s="5"/>
    </row>
    <row r="10" spans="1:16" ht="24" customHeight="1" x14ac:dyDescent="0.25">
      <c r="A10" s="7"/>
      <c r="B10" s="5" t="s">
        <v>1253</v>
      </c>
      <c r="C10" s="4" t="s">
        <v>1254</v>
      </c>
      <c r="D10" s="6" t="s">
        <v>1249</v>
      </c>
      <c r="E10" s="6" t="s">
        <v>1246</v>
      </c>
      <c r="F10" s="46" t="s">
        <v>1262</v>
      </c>
      <c r="G10" s="8">
        <v>22419.81</v>
      </c>
      <c r="H10" s="8">
        <v>1345.19</v>
      </c>
      <c r="I10" s="6"/>
      <c r="J10" s="8">
        <f t="shared" si="0"/>
        <v>23765</v>
      </c>
      <c r="K10" s="6"/>
      <c r="L10" s="8"/>
      <c r="M10" s="8">
        <f t="shared" si="1"/>
        <v>0</v>
      </c>
      <c r="N10" s="5" t="s">
        <v>891</v>
      </c>
      <c r="O10" s="5"/>
      <c r="P10" s="5"/>
    </row>
    <row r="11" spans="1:16" ht="24" customHeight="1" x14ac:dyDescent="0.25">
      <c r="A11" s="7"/>
      <c r="B11" s="5" t="s">
        <v>1256</v>
      </c>
      <c r="C11" s="4" t="s">
        <v>1255</v>
      </c>
      <c r="D11" s="6" t="s">
        <v>1249</v>
      </c>
      <c r="E11" s="6" t="s">
        <v>1246</v>
      </c>
      <c r="F11" s="46" t="s">
        <v>1263</v>
      </c>
      <c r="G11" s="8">
        <v>120373.58</v>
      </c>
      <c r="H11" s="8">
        <v>7222.42</v>
      </c>
      <c r="I11" s="6"/>
      <c r="J11" s="8">
        <f t="shared" si="0"/>
        <v>127596</v>
      </c>
      <c r="K11" s="6"/>
      <c r="L11" s="8"/>
      <c r="M11" s="8">
        <f t="shared" si="1"/>
        <v>0</v>
      </c>
      <c r="N11" s="5" t="s">
        <v>891</v>
      </c>
      <c r="O11" s="5"/>
      <c r="P11" s="5"/>
    </row>
    <row r="12" spans="1:16" ht="24" customHeight="1" x14ac:dyDescent="0.25">
      <c r="A12" s="7"/>
      <c r="B12" s="5" t="s">
        <v>1258</v>
      </c>
      <c r="C12" s="4" t="s">
        <v>1257</v>
      </c>
      <c r="D12" s="6" t="s">
        <v>1249</v>
      </c>
      <c r="E12" s="6" t="s">
        <v>1246</v>
      </c>
      <c r="F12" s="46" t="s">
        <v>1264</v>
      </c>
      <c r="G12" s="8">
        <v>69860.38</v>
      </c>
      <c r="H12" s="8">
        <v>4191.62</v>
      </c>
      <c r="I12" s="6"/>
      <c r="J12" s="8">
        <f t="shared" si="0"/>
        <v>74052</v>
      </c>
      <c r="K12" s="6"/>
      <c r="L12" s="8"/>
      <c r="M12" s="8">
        <f t="shared" si="1"/>
        <v>0</v>
      </c>
      <c r="N12" s="5" t="s">
        <v>891</v>
      </c>
      <c r="O12" s="5"/>
      <c r="P12" s="5"/>
    </row>
    <row r="13" spans="1:16" ht="24" customHeight="1" x14ac:dyDescent="0.25">
      <c r="A13" s="7"/>
      <c r="B13" s="5" t="s">
        <v>1259</v>
      </c>
      <c r="C13" s="4" t="s">
        <v>1260</v>
      </c>
      <c r="D13" s="6" t="s">
        <v>1249</v>
      </c>
      <c r="E13" s="6" t="s">
        <v>1246</v>
      </c>
      <c r="F13" s="46" t="s">
        <v>1265</v>
      </c>
      <c r="G13" s="8">
        <v>27738.68</v>
      </c>
      <c r="H13" s="8">
        <v>1664.32</v>
      </c>
      <c r="I13" s="6"/>
      <c r="J13" s="8">
        <f t="shared" si="0"/>
        <v>29403</v>
      </c>
      <c r="K13" s="6"/>
      <c r="L13" s="8"/>
      <c r="M13" s="8">
        <f t="shared" si="1"/>
        <v>0</v>
      </c>
      <c r="N13" s="5" t="s">
        <v>891</v>
      </c>
      <c r="O13" s="5"/>
      <c r="P13" s="5"/>
    </row>
    <row r="14" spans="1:16" ht="24" customHeight="1" x14ac:dyDescent="0.25">
      <c r="A14" s="7"/>
      <c r="B14" s="5" t="s">
        <v>1266</v>
      </c>
      <c r="C14" s="4" t="s">
        <v>1267</v>
      </c>
      <c r="D14" s="6" t="s">
        <v>1268</v>
      </c>
      <c r="E14" s="6" t="s">
        <v>1269</v>
      </c>
      <c r="F14" s="46" t="s">
        <v>1270</v>
      </c>
      <c r="G14" s="8">
        <v>3773.58</v>
      </c>
      <c r="H14" s="8">
        <v>226.42</v>
      </c>
      <c r="I14" s="6">
        <v>4000</v>
      </c>
      <c r="J14" s="8">
        <f t="shared" si="0"/>
        <v>0</v>
      </c>
      <c r="K14" s="6" t="s">
        <v>1908</v>
      </c>
      <c r="L14" s="8">
        <v>4000</v>
      </c>
      <c r="M14" s="8">
        <f t="shared" si="1"/>
        <v>0</v>
      </c>
      <c r="N14" s="5" t="s">
        <v>1349</v>
      </c>
      <c r="O14" s="5"/>
      <c r="P14" s="5"/>
    </row>
    <row r="15" spans="1:16" ht="24" customHeight="1" x14ac:dyDescent="0.25">
      <c r="A15" s="7"/>
      <c r="B15" s="5" t="s">
        <v>1271</v>
      </c>
      <c r="C15" s="4" t="s">
        <v>1272</v>
      </c>
      <c r="D15" s="6" t="s">
        <v>1341</v>
      </c>
      <c r="E15" s="6" t="s">
        <v>1273</v>
      </c>
      <c r="F15" s="46" t="s">
        <v>1274</v>
      </c>
      <c r="G15" s="8">
        <v>28018.87</v>
      </c>
      <c r="H15" s="8">
        <v>1681.13</v>
      </c>
      <c r="I15" s="6">
        <v>29700</v>
      </c>
      <c r="J15" s="8">
        <f t="shared" si="0"/>
        <v>0</v>
      </c>
      <c r="K15" s="6" t="s">
        <v>1908</v>
      </c>
      <c r="L15" s="8">
        <v>29700</v>
      </c>
      <c r="M15" s="8">
        <f t="shared" si="1"/>
        <v>0</v>
      </c>
      <c r="N15" s="5" t="s">
        <v>1298</v>
      </c>
      <c r="O15" s="5"/>
      <c r="P15" s="5"/>
    </row>
    <row r="16" spans="1:16" ht="24" customHeight="1" x14ac:dyDescent="0.25">
      <c r="A16" s="7"/>
      <c r="B16" s="5" t="s">
        <v>1275</v>
      </c>
      <c r="C16" s="4" t="s">
        <v>1276</v>
      </c>
      <c r="D16" s="6" t="s">
        <v>1344</v>
      </c>
      <c r="E16" s="6" t="s">
        <v>1277</v>
      </c>
      <c r="F16" s="46" t="s">
        <v>1278</v>
      </c>
      <c r="G16" s="8">
        <v>8490.57</v>
      </c>
      <c r="H16" s="8">
        <v>509.43</v>
      </c>
      <c r="I16" s="6">
        <v>9000</v>
      </c>
      <c r="J16" s="8">
        <f t="shared" si="0"/>
        <v>0</v>
      </c>
      <c r="K16" s="6" t="s">
        <v>1908</v>
      </c>
      <c r="L16" s="8">
        <v>9000</v>
      </c>
      <c r="M16" s="8">
        <f t="shared" si="1"/>
        <v>0</v>
      </c>
      <c r="N16" s="5" t="s">
        <v>1279</v>
      </c>
      <c r="O16" s="5"/>
      <c r="P16" s="5"/>
    </row>
    <row r="17" spans="1:16" ht="24" customHeight="1" x14ac:dyDescent="0.25">
      <c r="A17" s="7"/>
      <c r="B17" s="5" t="s">
        <v>1247</v>
      </c>
      <c r="C17" s="4" t="s">
        <v>1248</v>
      </c>
      <c r="D17" s="6" t="s">
        <v>980</v>
      </c>
      <c r="E17" s="6" t="s">
        <v>1295</v>
      </c>
      <c r="F17" s="46" t="s">
        <v>1280</v>
      </c>
      <c r="G17" s="8">
        <v>-68137.740000000005</v>
      </c>
      <c r="H17" s="8">
        <v>-4088.26</v>
      </c>
      <c r="I17" s="6"/>
      <c r="J17" s="8">
        <f t="shared" ref="J17:J28" si="2">SUM(G17+H17-I17)</f>
        <v>-72226</v>
      </c>
      <c r="K17" s="6"/>
      <c r="L17" s="8"/>
      <c r="M17" s="8">
        <f t="shared" si="1"/>
        <v>0</v>
      </c>
      <c r="N17" s="5"/>
      <c r="O17" s="5"/>
      <c r="P17" s="5"/>
    </row>
    <row r="18" spans="1:16" ht="24" customHeight="1" x14ac:dyDescent="0.25">
      <c r="A18" s="7"/>
      <c r="B18" s="5" t="s">
        <v>1251</v>
      </c>
      <c r="C18" s="4" t="s">
        <v>1252</v>
      </c>
      <c r="D18" s="6" t="s">
        <v>980</v>
      </c>
      <c r="E18" s="6" t="s">
        <v>1295</v>
      </c>
      <c r="F18" s="46" t="s">
        <v>1281</v>
      </c>
      <c r="G18" s="8">
        <v>-44932.08</v>
      </c>
      <c r="H18" s="8">
        <v>-2695.92</v>
      </c>
      <c r="I18" s="6"/>
      <c r="J18" s="8">
        <f t="shared" si="2"/>
        <v>-47628</v>
      </c>
      <c r="K18" s="6"/>
      <c r="L18" s="8"/>
      <c r="M18" s="8">
        <f t="shared" si="1"/>
        <v>0</v>
      </c>
      <c r="N18" s="5"/>
      <c r="O18" s="5"/>
      <c r="P18" s="5"/>
    </row>
    <row r="19" spans="1:16" ht="24" customHeight="1" x14ac:dyDescent="0.25">
      <c r="A19" s="7"/>
      <c r="B19" s="5" t="s">
        <v>1253</v>
      </c>
      <c r="C19" s="4" t="s">
        <v>1254</v>
      </c>
      <c r="D19" s="6" t="s">
        <v>980</v>
      </c>
      <c r="E19" s="6" t="s">
        <v>1295</v>
      </c>
      <c r="F19" s="46" t="s">
        <v>1282</v>
      </c>
      <c r="G19" s="8">
        <v>-22419.81</v>
      </c>
      <c r="H19" s="8">
        <v>-1345.19</v>
      </c>
      <c r="I19" s="6"/>
      <c r="J19" s="8">
        <f t="shared" si="2"/>
        <v>-23765</v>
      </c>
      <c r="K19" s="6"/>
      <c r="L19" s="8"/>
      <c r="M19" s="8">
        <f t="shared" si="1"/>
        <v>0</v>
      </c>
      <c r="N19" s="5"/>
      <c r="O19" s="5"/>
      <c r="P19" s="5"/>
    </row>
    <row r="20" spans="1:16" ht="24" customHeight="1" x14ac:dyDescent="0.25">
      <c r="A20" s="7"/>
      <c r="B20" s="5" t="s">
        <v>1256</v>
      </c>
      <c r="C20" s="4" t="s">
        <v>1255</v>
      </c>
      <c r="D20" s="6" t="s">
        <v>980</v>
      </c>
      <c r="E20" s="6" t="s">
        <v>1295</v>
      </c>
      <c r="F20" s="46" t="s">
        <v>1283</v>
      </c>
      <c r="G20" s="8">
        <v>-120373.58</v>
      </c>
      <c r="H20" s="8">
        <v>-7222.42</v>
      </c>
      <c r="I20" s="6"/>
      <c r="J20" s="8">
        <f>SUM(G20+H20-I20)</f>
        <v>-127596</v>
      </c>
      <c r="K20" s="6"/>
      <c r="L20" s="8"/>
      <c r="M20" s="8">
        <f t="shared" si="1"/>
        <v>0</v>
      </c>
      <c r="N20" s="5"/>
      <c r="O20" s="5"/>
      <c r="P20" s="5"/>
    </row>
    <row r="21" spans="1:16" ht="24" customHeight="1" x14ac:dyDescent="0.25">
      <c r="A21" s="7"/>
      <c r="B21" s="5" t="s">
        <v>1258</v>
      </c>
      <c r="C21" s="4" t="s">
        <v>1257</v>
      </c>
      <c r="D21" s="6" t="s">
        <v>980</v>
      </c>
      <c r="E21" s="6" t="s">
        <v>1295</v>
      </c>
      <c r="F21" s="46" t="s">
        <v>1284</v>
      </c>
      <c r="G21" s="8">
        <v>-69860.38</v>
      </c>
      <c r="H21" s="8">
        <v>-4191.62</v>
      </c>
      <c r="I21" s="6"/>
      <c r="J21" s="8">
        <f t="shared" si="2"/>
        <v>-74052</v>
      </c>
      <c r="K21" s="6"/>
      <c r="L21" s="8"/>
      <c r="M21" s="8">
        <f t="shared" si="1"/>
        <v>0</v>
      </c>
      <c r="N21" s="5"/>
      <c r="O21" s="5"/>
      <c r="P21" s="5"/>
    </row>
    <row r="22" spans="1:16" ht="24" customHeight="1" x14ac:dyDescent="0.25">
      <c r="A22" s="7"/>
      <c r="B22" s="5" t="s">
        <v>1259</v>
      </c>
      <c r="C22" s="4" t="s">
        <v>1260</v>
      </c>
      <c r="D22" s="6" t="s">
        <v>980</v>
      </c>
      <c r="E22" s="6" t="s">
        <v>1295</v>
      </c>
      <c r="F22" s="46" t="s">
        <v>1285</v>
      </c>
      <c r="G22" s="8">
        <v>-27738.68</v>
      </c>
      <c r="H22" s="8">
        <v>-1664.32</v>
      </c>
      <c r="I22" s="6"/>
      <c r="J22" s="8">
        <f t="shared" si="2"/>
        <v>-29403</v>
      </c>
      <c r="K22" s="6"/>
      <c r="L22" s="8"/>
      <c r="M22" s="8">
        <f t="shared" si="1"/>
        <v>0</v>
      </c>
      <c r="N22" s="5"/>
      <c r="O22" s="5"/>
      <c r="P22" s="5"/>
    </row>
    <row r="23" spans="1:16" ht="24" customHeight="1" x14ac:dyDescent="0.25">
      <c r="A23" s="7"/>
      <c r="B23" s="5" t="s">
        <v>1247</v>
      </c>
      <c r="C23" s="4" t="s">
        <v>1248</v>
      </c>
      <c r="D23" s="6" t="s">
        <v>980</v>
      </c>
      <c r="E23" s="6" t="s">
        <v>1295</v>
      </c>
      <c r="F23" s="46" t="s">
        <v>1286</v>
      </c>
      <c r="G23" s="8">
        <v>68137.740000000005</v>
      </c>
      <c r="H23" s="8">
        <v>4088.26</v>
      </c>
      <c r="I23" s="6">
        <v>72226</v>
      </c>
      <c r="J23" s="8">
        <f t="shared" si="2"/>
        <v>0</v>
      </c>
      <c r="K23" s="6" t="s">
        <v>1908</v>
      </c>
      <c r="L23" s="8">
        <v>72226</v>
      </c>
      <c r="M23" s="8">
        <f t="shared" si="1"/>
        <v>0</v>
      </c>
      <c r="N23" s="5" t="s">
        <v>1303</v>
      </c>
      <c r="O23" s="5"/>
      <c r="P23" s="5"/>
    </row>
    <row r="24" spans="1:16" ht="24" customHeight="1" x14ac:dyDescent="0.25">
      <c r="A24" s="7"/>
      <c r="B24" s="5" t="s">
        <v>1251</v>
      </c>
      <c r="C24" s="4" t="s">
        <v>1252</v>
      </c>
      <c r="D24" s="6" t="s">
        <v>980</v>
      </c>
      <c r="E24" s="6" t="s">
        <v>1295</v>
      </c>
      <c r="F24" s="46" t="s">
        <v>1287</v>
      </c>
      <c r="G24" s="8">
        <v>44932.08</v>
      </c>
      <c r="H24" s="8">
        <v>2695.92</v>
      </c>
      <c r="I24" s="6">
        <v>47628</v>
      </c>
      <c r="J24" s="8">
        <f t="shared" si="2"/>
        <v>0</v>
      </c>
      <c r="K24" s="6" t="s">
        <v>1908</v>
      </c>
      <c r="L24" s="8">
        <f>SUM(22095.12)</f>
        <v>22095.119999999999</v>
      </c>
      <c r="M24" s="8">
        <f t="shared" si="1"/>
        <v>25532.880000000001</v>
      </c>
      <c r="N24" s="5" t="s">
        <v>1404</v>
      </c>
      <c r="O24" s="5"/>
      <c r="P24" s="5"/>
    </row>
    <row r="25" spans="1:16" ht="24" customHeight="1" x14ac:dyDescent="0.25">
      <c r="A25" s="7"/>
      <c r="B25" s="5" t="s">
        <v>1253</v>
      </c>
      <c r="C25" s="4" t="s">
        <v>1254</v>
      </c>
      <c r="D25" s="6" t="s">
        <v>980</v>
      </c>
      <c r="E25" s="6" t="s">
        <v>1295</v>
      </c>
      <c r="F25" s="46" t="s">
        <v>1288</v>
      </c>
      <c r="G25" s="8">
        <v>22419.81</v>
      </c>
      <c r="H25" s="8">
        <v>1345.19</v>
      </c>
      <c r="I25" s="6"/>
      <c r="J25" s="8">
        <f t="shared" si="2"/>
        <v>23765</v>
      </c>
      <c r="K25" s="6"/>
      <c r="L25" s="8"/>
      <c r="M25" s="8">
        <f t="shared" si="1"/>
        <v>0</v>
      </c>
      <c r="N25" s="5"/>
      <c r="O25" s="5"/>
      <c r="P25" s="5"/>
    </row>
    <row r="26" spans="1:16" ht="24" customHeight="1" x14ac:dyDescent="0.25">
      <c r="A26" s="7"/>
      <c r="B26" s="5" t="s">
        <v>1256</v>
      </c>
      <c r="C26" s="4" t="s">
        <v>1255</v>
      </c>
      <c r="D26" s="6" t="s">
        <v>980</v>
      </c>
      <c r="E26" s="6" t="s">
        <v>1295</v>
      </c>
      <c r="F26" s="46" t="s">
        <v>1289</v>
      </c>
      <c r="G26" s="8">
        <v>120373.58</v>
      </c>
      <c r="H26" s="8">
        <v>7222.42</v>
      </c>
      <c r="I26" s="6">
        <v>127596</v>
      </c>
      <c r="J26" s="8">
        <f t="shared" si="2"/>
        <v>0</v>
      </c>
      <c r="K26" s="6"/>
      <c r="L26" s="8"/>
      <c r="M26" s="8">
        <f t="shared" si="1"/>
        <v>127596</v>
      </c>
      <c r="N26" s="5" t="s">
        <v>1307</v>
      </c>
      <c r="O26" s="5"/>
      <c r="P26" s="5"/>
    </row>
    <row r="27" spans="1:16" ht="24" customHeight="1" x14ac:dyDescent="0.25">
      <c r="A27" s="7"/>
      <c r="B27" s="5" t="s">
        <v>1258</v>
      </c>
      <c r="C27" s="4" t="s">
        <v>1308</v>
      </c>
      <c r="D27" s="6" t="s">
        <v>980</v>
      </c>
      <c r="E27" s="6" t="s">
        <v>1295</v>
      </c>
      <c r="F27" s="46" t="s">
        <v>1290</v>
      </c>
      <c r="G27" s="8">
        <v>69860.38</v>
      </c>
      <c r="H27" s="8">
        <v>4191.62</v>
      </c>
      <c r="I27" s="6">
        <v>74052</v>
      </c>
      <c r="J27" s="8">
        <f t="shared" si="2"/>
        <v>0</v>
      </c>
      <c r="K27" s="6"/>
      <c r="L27" s="8"/>
      <c r="M27" s="8">
        <f t="shared" si="1"/>
        <v>74052</v>
      </c>
      <c r="N27" s="5" t="s">
        <v>1439</v>
      </c>
      <c r="O27" s="5"/>
      <c r="P27" s="5"/>
    </row>
    <row r="28" spans="1:16" ht="24" customHeight="1" x14ac:dyDescent="0.25">
      <c r="A28" s="7"/>
      <c r="B28" s="5" t="s">
        <v>1259</v>
      </c>
      <c r="C28" s="4" t="s">
        <v>1260</v>
      </c>
      <c r="D28" s="6" t="s">
        <v>980</v>
      </c>
      <c r="E28" s="6" t="s">
        <v>1295</v>
      </c>
      <c r="F28" s="46" t="s">
        <v>1291</v>
      </c>
      <c r="G28" s="8">
        <v>27738.68</v>
      </c>
      <c r="H28" s="8">
        <v>1664.32</v>
      </c>
      <c r="I28" s="6">
        <v>29403</v>
      </c>
      <c r="J28" s="8">
        <f t="shared" si="2"/>
        <v>0</v>
      </c>
      <c r="K28" s="6"/>
      <c r="L28" s="8"/>
      <c r="M28" s="8">
        <f t="shared" si="1"/>
        <v>29403</v>
      </c>
      <c r="N28" s="5" t="s">
        <v>1527</v>
      </c>
      <c r="O28" s="5"/>
      <c r="P28" s="5"/>
    </row>
    <row r="29" spans="1:16" ht="24" customHeight="1" x14ac:dyDescent="0.25">
      <c r="A29" s="7"/>
      <c r="B29" s="5" t="s">
        <v>1292</v>
      </c>
      <c r="C29" s="4" t="s">
        <v>1293</v>
      </c>
      <c r="D29" s="6" t="s">
        <v>1343</v>
      </c>
      <c r="E29" s="6" t="s">
        <v>1296</v>
      </c>
      <c r="F29" s="46" t="s">
        <v>1294</v>
      </c>
      <c r="G29" s="8">
        <v>8490.57</v>
      </c>
      <c r="H29" s="8">
        <v>509.43</v>
      </c>
      <c r="I29" s="6">
        <v>9000</v>
      </c>
      <c r="J29" s="8">
        <f t="shared" si="0"/>
        <v>0</v>
      </c>
      <c r="K29" s="6"/>
      <c r="L29" s="8"/>
      <c r="M29" s="8">
        <f t="shared" si="1"/>
        <v>9000</v>
      </c>
      <c r="N29" s="5" t="s">
        <v>1297</v>
      </c>
      <c r="O29" s="5"/>
      <c r="P29" s="5"/>
    </row>
    <row r="30" spans="1:16" ht="24" customHeight="1" x14ac:dyDescent="0.25">
      <c r="A30" s="7"/>
      <c r="B30" s="5" t="s">
        <v>1345</v>
      </c>
      <c r="C30" s="4" t="s">
        <v>1346</v>
      </c>
      <c r="D30" s="4" t="s">
        <v>1347</v>
      </c>
      <c r="E30" s="4" t="s">
        <v>1348</v>
      </c>
      <c r="F30" s="46" t="s">
        <v>1358</v>
      </c>
      <c r="G30" s="4">
        <v>18867.919999999998</v>
      </c>
      <c r="H30" s="8">
        <v>1132.08</v>
      </c>
      <c r="I30" s="6">
        <v>20000</v>
      </c>
      <c r="J30" s="8">
        <f t="shared" si="0"/>
        <v>0</v>
      </c>
      <c r="K30" s="6"/>
      <c r="L30" s="8"/>
      <c r="M30" s="8">
        <f t="shared" si="1"/>
        <v>20000</v>
      </c>
      <c r="N30" s="5" t="s">
        <v>1359</v>
      </c>
      <c r="O30" s="5"/>
      <c r="P30" s="5"/>
    </row>
    <row r="31" spans="1:16" ht="24" customHeight="1" x14ac:dyDescent="0.25">
      <c r="A31" s="7"/>
      <c r="B31" s="5" t="s">
        <v>1352</v>
      </c>
      <c r="C31" s="4" t="s">
        <v>1351</v>
      </c>
      <c r="D31" s="6" t="s">
        <v>1353</v>
      </c>
      <c r="E31" s="4" t="s">
        <v>1354</v>
      </c>
      <c r="F31" s="46" t="s">
        <v>1355</v>
      </c>
      <c r="G31" s="8">
        <v>15094.34</v>
      </c>
      <c r="H31" s="8">
        <v>905.66</v>
      </c>
      <c r="I31" s="8">
        <v>16000</v>
      </c>
      <c r="J31" s="8">
        <f t="shared" si="0"/>
        <v>0</v>
      </c>
      <c r="K31" s="6"/>
      <c r="L31" s="8"/>
      <c r="M31" s="8">
        <f t="shared" si="1"/>
        <v>16000</v>
      </c>
      <c r="N31" s="5" t="s">
        <v>1356</v>
      </c>
      <c r="O31" s="5"/>
      <c r="P31" s="5"/>
    </row>
    <row r="32" spans="1:16" ht="24" customHeight="1" x14ac:dyDescent="0.25">
      <c r="A32" s="7"/>
      <c r="B32" s="5" t="s">
        <v>1361</v>
      </c>
      <c r="C32" s="4" t="s">
        <v>1360</v>
      </c>
      <c r="D32" s="6" t="s">
        <v>1362</v>
      </c>
      <c r="E32" s="6" t="s">
        <v>1364</v>
      </c>
      <c r="F32" s="46" t="s">
        <v>1363</v>
      </c>
      <c r="G32" s="8">
        <v>33962.26</v>
      </c>
      <c r="H32" s="8">
        <v>2037.74</v>
      </c>
      <c r="I32" s="6">
        <v>36000</v>
      </c>
      <c r="J32" s="8">
        <f t="shared" si="0"/>
        <v>0</v>
      </c>
      <c r="K32" s="6"/>
      <c r="L32" s="8"/>
      <c r="M32" s="8">
        <f t="shared" si="1"/>
        <v>36000</v>
      </c>
      <c r="N32" s="5" t="s">
        <v>1365</v>
      </c>
      <c r="O32" s="5"/>
      <c r="P32" s="5"/>
    </row>
    <row r="33" spans="1:16" ht="24" customHeight="1" x14ac:dyDescent="0.25">
      <c r="A33" s="7"/>
      <c r="B33" s="5" t="s">
        <v>1366</v>
      </c>
      <c r="C33" s="4" t="s">
        <v>1367</v>
      </c>
      <c r="D33" s="6" t="s">
        <v>1368</v>
      </c>
      <c r="E33" s="6" t="s">
        <v>1370</v>
      </c>
      <c r="F33" s="46" t="s">
        <v>1369</v>
      </c>
      <c r="G33" s="8">
        <v>47169.81</v>
      </c>
      <c r="H33" s="8">
        <v>2830.19</v>
      </c>
      <c r="I33" s="6">
        <v>44866.34</v>
      </c>
      <c r="J33" s="8">
        <f t="shared" si="0"/>
        <v>5133.6600000000035</v>
      </c>
      <c r="K33" s="6"/>
      <c r="L33" s="8"/>
      <c r="M33" s="8">
        <f t="shared" si="1"/>
        <v>44866.34</v>
      </c>
      <c r="N33" s="5" t="s">
        <v>1526</v>
      </c>
      <c r="O33" s="5"/>
      <c r="P33" s="5"/>
    </row>
    <row r="34" spans="1:16" ht="24" customHeight="1" x14ac:dyDescent="0.25">
      <c r="A34" s="7"/>
      <c r="B34" s="5" t="s">
        <v>1371</v>
      </c>
      <c r="C34" s="4" t="s">
        <v>1372</v>
      </c>
      <c r="D34" s="6" t="s">
        <v>1373</v>
      </c>
      <c r="E34" s="6" t="s">
        <v>1370</v>
      </c>
      <c r="F34" s="46" t="s">
        <v>1374</v>
      </c>
      <c r="G34" s="8">
        <v>35849.06</v>
      </c>
      <c r="H34" s="8">
        <v>2150.94</v>
      </c>
      <c r="I34" s="6">
        <v>38000</v>
      </c>
      <c r="J34" s="8">
        <f t="shared" si="0"/>
        <v>0</v>
      </c>
      <c r="K34" s="6"/>
      <c r="L34" s="8"/>
      <c r="M34" s="8">
        <f t="shared" si="1"/>
        <v>38000</v>
      </c>
      <c r="N34" s="5" t="s">
        <v>1405</v>
      </c>
      <c r="O34" s="5"/>
      <c r="P34" s="5"/>
    </row>
    <row r="35" spans="1:16" ht="24" customHeight="1" x14ac:dyDescent="0.25">
      <c r="A35" s="7"/>
      <c r="B35" s="5" t="s">
        <v>1375</v>
      </c>
      <c r="C35" s="4" t="s">
        <v>1376</v>
      </c>
      <c r="D35" s="6" t="s">
        <v>1377</v>
      </c>
      <c r="E35" s="6" t="s">
        <v>1379</v>
      </c>
      <c r="F35" s="46" t="s">
        <v>1378</v>
      </c>
      <c r="G35" s="8">
        <v>74801.89</v>
      </c>
      <c r="H35" s="8">
        <v>4488.1099999999997</v>
      </c>
      <c r="I35" s="6">
        <v>79290</v>
      </c>
      <c r="J35" s="8">
        <f t="shared" si="0"/>
        <v>0</v>
      </c>
      <c r="K35" s="6"/>
      <c r="L35" s="8"/>
      <c r="M35" s="8">
        <f t="shared" si="1"/>
        <v>79290</v>
      </c>
      <c r="N35" s="5" t="s">
        <v>1380</v>
      </c>
      <c r="O35" s="5"/>
      <c r="P35" s="5"/>
    </row>
    <row r="36" spans="1:16" ht="24" customHeight="1" x14ac:dyDescent="0.25">
      <c r="A36" s="7"/>
      <c r="B36" s="5" t="s">
        <v>1382</v>
      </c>
      <c r="C36" s="4" t="s">
        <v>1383</v>
      </c>
      <c r="D36" s="46" t="s">
        <v>1384</v>
      </c>
      <c r="E36" s="6" t="s">
        <v>1391</v>
      </c>
      <c r="F36" s="46" t="s">
        <v>1385</v>
      </c>
      <c r="G36" s="8">
        <v>46792.45</v>
      </c>
      <c r="H36" s="8">
        <v>2807.55</v>
      </c>
      <c r="I36" s="6">
        <v>49600</v>
      </c>
      <c r="J36" s="8">
        <f t="shared" si="0"/>
        <v>0</v>
      </c>
      <c r="K36" s="6"/>
      <c r="L36" s="8"/>
      <c r="M36" s="8">
        <f t="shared" si="1"/>
        <v>49600</v>
      </c>
      <c r="N36" s="5" t="s">
        <v>1386</v>
      </c>
      <c r="O36" s="5"/>
      <c r="P36" s="5"/>
    </row>
    <row r="37" spans="1:16" ht="24" customHeight="1" x14ac:dyDescent="0.25">
      <c r="A37" s="7"/>
      <c r="B37" s="5" t="s">
        <v>1387</v>
      </c>
      <c r="C37" s="4" t="s">
        <v>1388</v>
      </c>
      <c r="D37" s="6" t="s">
        <v>1389</v>
      </c>
      <c r="E37" s="6" t="s">
        <v>1392</v>
      </c>
      <c r="F37" s="46" t="s">
        <v>1390</v>
      </c>
      <c r="G37" s="8">
        <v>5660.38</v>
      </c>
      <c r="H37" s="8">
        <v>339.62</v>
      </c>
      <c r="I37" s="6"/>
      <c r="J37" s="8">
        <f t="shared" si="0"/>
        <v>6000</v>
      </c>
      <c r="K37" s="6"/>
      <c r="L37" s="8"/>
      <c r="M37" s="8">
        <f t="shared" si="1"/>
        <v>0</v>
      </c>
      <c r="N37" s="5" t="s">
        <v>1381</v>
      </c>
      <c r="O37" s="5"/>
      <c r="P37" s="5"/>
    </row>
    <row r="38" spans="1:16" ht="24" customHeight="1" x14ac:dyDescent="0.25">
      <c r="A38" s="7"/>
      <c r="B38" s="5" t="s">
        <v>1393</v>
      </c>
      <c r="C38" s="4" t="s">
        <v>1394</v>
      </c>
      <c r="D38" s="6" t="s">
        <v>1395</v>
      </c>
      <c r="E38" s="6" t="s">
        <v>1397</v>
      </c>
      <c r="F38" s="46" t="s">
        <v>1396</v>
      </c>
      <c r="G38" s="8">
        <v>547924.51</v>
      </c>
      <c r="H38" s="8">
        <v>32875.49</v>
      </c>
      <c r="I38" s="6">
        <v>580800</v>
      </c>
      <c r="J38" s="8">
        <f t="shared" si="0"/>
        <v>0</v>
      </c>
      <c r="K38" s="6"/>
      <c r="L38" s="8"/>
      <c r="M38" s="8">
        <f t="shared" si="1"/>
        <v>580800</v>
      </c>
      <c r="N38" s="5" t="s">
        <v>1398</v>
      </c>
      <c r="O38" s="5"/>
      <c r="P38" s="5"/>
    </row>
    <row r="39" spans="1:16" ht="24" customHeight="1" x14ac:dyDescent="0.25">
      <c r="A39" s="7"/>
      <c r="B39" s="5" t="s">
        <v>1399</v>
      </c>
      <c r="C39" s="4" t="s">
        <v>1400</v>
      </c>
      <c r="D39" s="6" t="s">
        <v>1401</v>
      </c>
      <c r="E39" s="6" t="s">
        <v>1403</v>
      </c>
      <c r="F39" s="46" t="s">
        <v>1402</v>
      </c>
      <c r="G39" s="8">
        <v>54433.96</v>
      </c>
      <c r="H39" s="8">
        <v>3266.04</v>
      </c>
      <c r="I39" s="6">
        <v>57700</v>
      </c>
      <c r="J39" s="8">
        <f t="shared" si="0"/>
        <v>0</v>
      </c>
      <c r="K39" s="6"/>
      <c r="L39" s="8"/>
      <c r="M39" s="8">
        <f t="shared" si="1"/>
        <v>57700</v>
      </c>
      <c r="N39" s="5" t="s">
        <v>1479</v>
      </c>
      <c r="O39" s="5"/>
      <c r="P39" s="5"/>
    </row>
    <row r="40" spans="1:16" ht="24" customHeight="1" x14ac:dyDescent="0.25">
      <c r="A40" s="7"/>
      <c r="B40" s="5" t="s">
        <v>1410</v>
      </c>
      <c r="C40" s="4" t="s">
        <v>1411</v>
      </c>
      <c r="D40" s="6" t="s">
        <v>1412</v>
      </c>
      <c r="E40" s="6" t="s">
        <v>1414</v>
      </c>
      <c r="F40" s="46" t="s">
        <v>1413</v>
      </c>
      <c r="G40" s="8">
        <v>335315.09000000003</v>
      </c>
      <c r="H40" s="8">
        <v>20118.91</v>
      </c>
      <c r="I40" s="6">
        <v>355434</v>
      </c>
      <c r="J40" s="8">
        <f t="shared" si="0"/>
        <v>0</v>
      </c>
      <c r="K40" s="6"/>
      <c r="L40" s="8"/>
      <c r="M40" s="8">
        <f t="shared" si="1"/>
        <v>355434</v>
      </c>
      <c r="N40" s="5" t="s">
        <v>1428</v>
      </c>
      <c r="O40" s="5"/>
      <c r="P40" s="5"/>
    </row>
    <row r="41" spans="1:16" ht="24" customHeight="1" x14ac:dyDescent="0.25">
      <c r="A41" s="7"/>
      <c r="B41" s="5" t="s">
        <v>1415</v>
      </c>
      <c r="C41" s="4" t="s">
        <v>1416</v>
      </c>
      <c r="D41" s="6" t="s">
        <v>1417</v>
      </c>
      <c r="E41" s="6" t="s">
        <v>1419</v>
      </c>
      <c r="F41" s="46" t="s">
        <v>1418</v>
      </c>
      <c r="G41" s="8">
        <v>39622.639999999999</v>
      </c>
      <c r="H41" s="8">
        <v>2377.36</v>
      </c>
      <c r="I41" s="6">
        <v>37800</v>
      </c>
      <c r="J41" s="8">
        <f t="shared" si="0"/>
        <v>4200</v>
      </c>
      <c r="K41" s="6"/>
      <c r="L41" s="8"/>
      <c r="M41" s="8">
        <f t="shared" si="1"/>
        <v>37800</v>
      </c>
      <c r="N41" s="5" t="s">
        <v>1438</v>
      </c>
      <c r="O41" s="5"/>
      <c r="P41" s="5"/>
    </row>
    <row r="42" spans="1:16" ht="24" customHeight="1" x14ac:dyDescent="0.25">
      <c r="A42" s="7"/>
      <c r="B42" s="5" t="s">
        <v>1420</v>
      </c>
      <c r="C42" s="4" t="s">
        <v>1421</v>
      </c>
      <c r="D42" s="6" t="s">
        <v>1422</v>
      </c>
      <c r="E42" s="6" t="s">
        <v>1424</v>
      </c>
      <c r="F42" s="46" t="s">
        <v>1423</v>
      </c>
      <c r="G42" s="8">
        <v>34716.980000000003</v>
      </c>
      <c r="H42" s="8">
        <v>2083.02</v>
      </c>
      <c r="I42" s="6">
        <v>36800</v>
      </c>
      <c r="J42" s="8">
        <f t="shared" si="0"/>
        <v>0</v>
      </c>
      <c r="K42" s="6"/>
      <c r="L42" s="8"/>
      <c r="M42" s="8">
        <f t="shared" si="1"/>
        <v>36800</v>
      </c>
      <c r="N42" s="5" t="s">
        <v>1533</v>
      </c>
      <c r="O42" s="5"/>
      <c r="P42" s="5"/>
    </row>
    <row r="43" spans="1:16" ht="24" customHeight="1" x14ac:dyDescent="0.25">
      <c r="A43" s="7"/>
      <c r="B43" s="5" t="s">
        <v>1427</v>
      </c>
      <c r="C43" s="4" t="s">
        <v>1426</v>
      </c>
      <c r="D43" s="6" t="s">
        <v>1422</v>
      </c>
      <c r="E43" s="6" t="s">
        <v>1424</v>
      </c>
      <c r="F43" s="46" t="s">
        <v>1425</v>
      </c>
      <c r="G43" s="8">
        <v>99622.64</v>
      </c>
      <c r="H43" s="8">
        <v>5977.36</v>
      </c>
      <c r="I43" s="6">
        <v>105600</v>
      </c>
      <c r="J43" s="8">
        <f t="shared" si="0"/>
        <v>0</v>
      </c>
      <c r="K43" s="6"/>
      <c r="L43" s="8"/>
      <c r="M43" s="8">
        <f t="shared" si="1"/>
        <v>105600</v>
      </c>
      <c r="N43" s="5" t="s">
        <v>1533</v>
      </c>
      <c r="O43" s="5"/>
      <c r="P43" s="5"/>
    </row>
    <row r="44" spans="1:16" ht="24" customHeight="1" x14ac:dyDescent="0.25">
      <c r="A44" s="7"/>
      <c r="B44" s="5" t="s">
        <v>1444</v>
      </c>
      <c r="C44" s="4" t="s">
        <v>1443</v>
      </c>
      <c r="D44" s="6" t="s">
        <v>1432</v>
      </c>
      <c r="E44" s="6" t="s">
        <v>1445</v>
      </c>
      <c r="F44" s="46" t="s">
        <v>1446</v>
      </c>
      <c r="G44" s="8">
        <v>9433.9599999999991</v>
      </c>
      <c r="H44" s="8">
        <v>566.04</v>
      </c>
      <c r="I44" s="6">
        <v>10000</v>
      </c>
      <c r="J44" s="8">
        <f t="shared" si="0"/>
        <v>0</v>
      </c>
      <c r="K44" s="6"/>
      <c r="L44" s="8"/>
      <c r="M44" s="8">
        <f t="shared" si="1"/>
        <v>10000</v>
      </c>
      <c r="N44" s="5" t="s">
        <v>1447</v>
      </c>
      <c r="O44" s="5"/>
      <c r="P44" s="5"/>
    </row>
    <row r="45" spans="1:16" ht="24" customHeight="1" x14ac:dyDescent="0.25">
      <c r="A45" s="7"/>
      <c r="B45" s="5" t="s">
        <v>1469</v>
      </c>
      <c r="C45" s="4" t="s">
        <v>1470</v>
      </c>
      <c r="D45" s="6" t="s">
        <v>1433</v>
      </c>
      <c r="E45" s="6" t="s">
        <v>1434</v>
      </c>
      <c r="F45" s="46" t="s">
        <v>1435</v>
      </c>
      <c r="G45" s="8">
        <v>37735.85</v>
      </c>
      <c r="H45" s="8">
        <v>2264.15</v>
      </c>
      <c r="I45" s="6">
        <v>40000</v>
      </c>
      <c r="J45" s="8">
        <f t="shared" si="0"/>
        <v>0</v>
      </c>
      <c r="K45" s="6"/>
      <c r="L45" s="8"/>
      <c r="M45" s="8">
        <f t="shared" si="1"/>
        <v>40000</v>
      </c>
      <c r="N45" s="5" t="s">
        <v>1468</v>
      </c>
      <c r="O45" s="5"/>
      <c r="P45" s="5"/>
    </row>
    <row r="46" spans="1:16" ht="24" customHeight="1" x14ac:dyDescent="0.25">
      <c r="A46" s="7"/>
      <c r="B46" s="5" t="s">
        <v>1449</v>
      </c>
      <c r="C46" s="4" t="s">
        <v>1448</v>
      </c>
      <c r="D46" s="6" t="s">
        <v>1450</v>
      </c>
      <c r="E46" s="6" t="s">
        <v>1445</v>
      </c>
      <c r="F46" s="46" t="s">
        <v>1451</v>
      </c>
      <c r="G46" s="8">
        <v>96291.51</v>
      </c>
      <c r="H46" s="8">
        <v>5777.49</v>
      </c>
      <c r="I46" s="6">
        <v>102069</v>
      </c>
      <c r="J46" s="8">
        <f t="shared" si="0"/>
        <v>0</v>
      </c>
      <c r="K46" s="6"/>
      <c r="L46" s="8"/>
      <c r="M46" s="8">
        <f t="shared" si="1"/>
        <v>102069</v>
      </c>
      <c r="N46" s="5" t="s">
        <v>1530</v>
      </c>
      <c r="O46" s="5"/>
      <c r="P46" s="5"/>
    </row>
    <row r="47" spans="1:16" ht="24" customHeight="1" x14ac:dyDescent="0.25">
      <c r="A47" s="7"/>
      <c r="B47" s="5" t="s">
        <v>1453</v>
      </c>
      <c r="C47" s="4" t="s">
        <v>1452</v>
      </c>
      <c r="D47" s="6" t="s">
        <v>1454</v>
      </c>
      <c r="E47" s="6" t="s">
        <v>1445</v>
      </c>
      <c r="F47" s="46" t="s">
        <v>1455</v>
      </c>
      <c r="G47" s="8">
        <v>244459.43</v>
      </c>
      <c r="H47" s="8">
        <v>14667.57</v>
      </c>
      <c r="I47" s="6">
        <v>259127</v>
      </c>
      <c r="J47" s="8">
        <f t="shared" si="0"/>
        <v>0</v>
      </c>
      <c r="K47" s="6"/>
      <c r="L47" s="8"/>
      <c r="M47" s="8">
        <f t="shared" si="1"/>
        <v>259127</v>
      </c>
      <c r="N47" s="5" t="s">
        <v>1463</v>
      </c>
      <c r="O47" s="5"/>
      <c r="P47" s="5"/>
    </row>
    <row r="48" spans="1:16" ht="24" customHeight="1" x14ac:dyDescent="0.25">
      <c r="A48" s="7"/>
      <c r="B48" s="5" t="s">
        <v>1456</v>
      </c>
      <c r="C48" s="6" t="s">
        <v>1459</v>
      </c>
      <c r="D48" s="6" t="s">
        <v>1436</v>
      </c>
      <c r="E48" s="6" t="s">
        <v>1457</v>
      </c>
      <c r="F48" s="46" t="s">
        <v>1458</v>
      </c>
      <c r="G48" s="8">
        <v>9433.9599999999991</v>
      </c>
      <c r="H48" s="8">
        <v>566.04</v>
      </c>
      <c r="I48" s="6">
        <v>10000</v>
      </c>
      <c r="J48" s="8">
        <f t="shared" ref="J48:J50" si="3">SUM(G48+H48-I48)</f>
        <v>0</v>
      </c>
      <c r="K48" s="6"/>
      <c r="L48" s="8"/>
      <c r="M48" s="8">
        <f t="shared" si="1"/>
        <v>10000</v>
      </c>
      <c r="N48" s="5" t="s">
        <v>1437</v>
      </c>
      <c r="O48" s="5"/>
      <c r="P48" s="5"/>
    </row>
    <row r="49" spans="1:16" ht="24" customHeight="1" x14ac:dyDescent="0.25">
      <c r="A49" s="7"/>
      <c r="B49" s="5" t="s">
        <v>1375</v>
      </c>
      <c r="C49" s="4" t="s">
        <v>1376</v>
      </c>
      <c r="D49" s="6" t="s">
        <v>1377</v>
      </c>
      <c r="E49" s="6" t="s">
        <v>1460</v>
      </c>
      <c r="F49" s="46" t="s">
        <v>1462</v>
      </c>
      <c r="G49" s="8">
        <v>-74801.89</v>
      </c>
      <c r="H49" s="8">
        <v>-4488.1099999999997</v>
      </c>
      <c r="I49" s="6">
        <v>-79290</v>
      </c>
      <c r="J49" s="8">
        <f t="shared" si="3"/>
        <v>0</v>
      </c>
      <c r="K49" s="6"/>
      <c r="L49" s="8"/>
      <c r="M49" s="8">
        <f t="shared" si="1"/>
        <v>-79290</v>
      </c>
      <c r="N49" s="5" t="s">
        <v>1380</v>
      </c>
      <c r="O49" s="5"/>
      <c r="P49" s="5"/>
    </row>
    <row r="50" spans="1:16" ht="24" customHeight="1" x14ac:dyDescent="0.25">
      <c r="A50" s="7"/>
      <c r="B50" s="5" t="s">
        <v>1375</v>
      </c>
      <c r="C50" s="4" t="s">
        <v>1376</v>
      </c>
      <c r="D50" s="6" t="s">
        <v>1377</v>
      </c>
      <c r="E50" s="6" t="s">
        <v>1460</v>
      </c>
      <c r="F50" s="46" t="s">
        <v>1461</v>
      </c>
      <c r="G50" s="8">
        <v>74801.89</v>
      </c>
      <c r="H50" s="8">
        <v>4488.1099999999997</v>
      </c>
      <c r="I50" s="6">
        <v>79290</v>
      </c>
      <c r="J50" s="8">
        <f t="shared" si="3"/>
        <v>0</v>
      </c>
      <c r="K50" s="6"/>
      <c r="L50" s="8"/>
      <c r="M50" s="8">
        <f t="shared" si="1"/>
        <v>79290</v>
      </c>
      <c r="N50" s="5" t="s">
        <v>1380</v>
      </c>
      <c r="O50" s="5"/>
      <c r="P50" s="5"/>
    </row>
    <row r="51" spans="1:16" ht="24" customHeight="1" x14ac:dyDescent="0.25">
      <c r="A51" s="7"/>
      <c r="B51" s="5" t="s">
        <v>1471</v>
      </c>
      <c r="C51" s="4" t="s">
        <v>1473</v>
      </c>
      <c r="D51" s="6" t="s">
        <v>1474</v>
      </c>
      <c r="E51" s="6" t="s">
        <v>1477</v>
      </c>
      <c r="F51" s="46" t="s">
        <v>1475</v>
      </c>
      <c r="G51" s="8">
        <v>25660.38</v>
      </c>
      <c r="H51" s="8">
        <v>1539.62</v>
      </c>
      <c r="I51" s="6">
        <v>27200</v>
      </c>
      <c r="J51" s="8">
        <f t="shared" si="0"/>
        <v>0</v>
      </c>
      <c r="K51" s="6"/>
      <c r="L51" s="8"/>
      <c r="M51" s="8">
        <f t="shared" si="1"/>
        <v>27200</v>
      </c>
      <c r="N51" s="5" t="s">
        <v>1579</v>
      </c>
      <c r="O51" s="5"/>
      <c r="P51" s="5"/>
    </row>
    <row r="52" spans="1:16" ht="24" customHeight="1" x14ac:dyDescent="0.25">
      <c r="A52" s="7"/>
      <c r="B52" s="5" t="s">
        <v>1472</v>
      </c>
      <c r="C52" s="4" t="s">
        <v>1482</v>
      </c>
      <c r="D52" s="6" t="s">
        <v>1474</v>
      </c>
      <c r="E52" s="6" t="s">
        <v>1478</v>
      </c>
      <c r="F52" s="46" t="s">
        <v>1476</v>
      </c>
      <c r="G52" s="8">
        <v>18867.919999999998</v>
      </c>
      <c r="H52" s="8">
        <v>1132.08</v>
      </c>
      <c r="I52" s="6">
        <v>20000</v>
      </c>
      <c r="J52" s="8">
        <f t="shared" si="0"/>
        <v>0</v>
      </c>
      <c r="K52" s="6"/>
      <c r="L52" s="8"/>
      <c r="M52" s="8">
        <f t="shared" si="1"/>
        <v>20000</v>
      </c>
      <c r="N52" s="5" t="s">
        <v>1580</v>
      </c>
      <c r="O52" s="5"/>
      <c r="P52" s="5"/>
    </row>
    <row r="53" spans="1:16" ht="24" customHeight="1" x14ac:dyDescent="0.25">
      <c r="A53" s="7"/>
      <c r="B53" s="5" t="s">
        <v>1483</v>
      </c>
      <c r="C53" s="4" t="s">
        <v>1484</v>
      </c>
      <c r="D53" s="6" t="s">
        <v>1485</v>
      </c>
      <c r="E53" s="6" t="s">
        <v>1480</v>
      </c>
      <c r="F53" s="46" t="s">
        <v>1481</v>
      </c>
      <c r="G53" s="8">
        <v>54716.98</v>
      </c>
      <c r="H53" s="8">
        <v>3283.02</v>
      </c>
      <c r="I53" s="6">
        <v>58000</v>
      </c>
      <c r="J53" s="8">
        <f t="shared" si="0"/>
        <v>0</v>
      </c>
      <c r="K53" s="6"/>
      <c r="L53" s="8"/>
      <c r="M53" s="8">
        <f t="shared" si="1"/>
        <v>58000</v>
      </c>
      <c r="N53" s="5" t="s">
        <v>1529</v>
      </c>
      <c r="O53" s="5"/>
      <c r="P53" s="5"/>
    </row>
    <row r="54" spans="1:16" ht="24" customHeight="1" x14ac:dyDescent="0.25">
      <c r="A54" s="7"/>
      <c r="B54" s="5" t="s">
        <v>1493</v>
      </c>
      <c r="C54" s="4" t="s">
        <v>1486</v>
      </c>
      <c r="D54" s="6" t="s">
        <v>1492</v>
      </c>
      <c r="E54" s="6" t="s">
        <v>1480</v>
      </c>
      <c r="F54" s="46" t="s">
        <v>1499</v>
      </c>
      <c r="G54" s="8">
        <v>63540</v>
      </c>
      <c r="H54" s="8">
        <v>3812.4</v>
      </c>
      <c r="I54" s="41">
        <v>67352.399999999994</v>
      </c>
      <c r="J54" s="8">
        <f t="shared" si="0"/>
        <v>0</v>
      </c>
      <c r="K54" s="6"/>
      <c r="L54" s="8"/>
      <c r="M54" s="8">
        <f t="shared" si="1"/>
        <v>67352.399999999994</v>
      </c>
      <c r="N54" s="5" t="s">
        <v>1733</v>
      </c>
      <c r="O54" s="5"/>
      <c r="P54" s="5"/>
    </row>
    <row r="55" spans="1:16" ht="24" customHeight="1" x14ac:dyDescent="0.25">
      <c r="A55" s="7"/>
      <c r="B55" s="5" t="s">
        <v>1494</v>
      </c>
      <c r="C55" s="4" t="s">
        <v>1487</v>
      </c>
      <c r="D55" s="6" t="s">
        <v>1492</v>
      </c>
      <c r="E55" s="6" t="s">
        <v>1480</v>
      </c>
      <c r="F55" s="46" t="s">
        <v>1500</v>
      </c>
      <c r="G55" s="8">
        <v>40547.17</v>
      </c>
      <c r="H55" s="8">
        <v>2432.83</v>
      </c>
      <c r="I55" s="6">
        <v>42980</v>
      </c>
      <c r="J55" s="8">
        <f t="shared" si="0"/>
        <v>0</v>
      </c>
      <c r="K55" s="6"/>
      <c r="L55" s="8"/>
      <c r="M55" s="8">
        <f t="shared" si="1"/>
        <v>42980</v>
      </c>
      <c r="N55" s="5" t="s">
        <v>1979</v>
      </c>
      <c r="O55" s="5"/>
      <c r="P55" s="5"/>
    </row>
    <row r="56" spans="1:16" ht="24" customHeight="1" x14ac:dyDescent="0.25">
      <c r="A56" s="7"/>
      <c r="B56" s="5" t="s">
        <v>1495</v>
      </c>
      <c r="C56" s="4" t="s">
        <v>1488</v>
      </c>
      <c r="D56" s="6" t="s">
        <v>1492</v>
      </c>
      <c r="E56" s="6" t="s">
        <v>1480</v>
      </c>
      <c r="F56" s="46" t="s">
        <v>1501</v>
      </c>
      <c r="G56" s="8">
        <v>18000</v>
      </c>
      <c r="H56" s="8">
        <v>1080</v>
      </c>
      <c r="I56" s="6"/>
      <c r="J56" s="8">
        <f t="shared" si="0"/>
        <v>19080</v>
      </c>
      <c r="K56" s="6"/>
      <c r="L56" s="8"/>
      <c r="M56" s="8">
        <f t="shared" si="1"/>
        <v>0</v>
      </c>
      <c r="N56" s="5" t="s">
        <v>891</v>
      </c>
      <c r="O56" s="5"/>
      <c r="P56" s="5"/>
    </row>
    <row r="57" spans="1:16" ht="24" customHeight="1" x14ac:dyDescent="0.25">
      <c r="A57" s="7"/>
      <c r="B57" s="5" t="s">
        <v>1496</v>
      </c>
      <c r="C57" s="4" t="s">
        <v>1489</v>
      </c>
      <c r="D57" s="6" t="s">
        <v>1492</v>
      </c>
      <c r="E57" s="6" t="s">
        <v>1480</v>
      </c>
      <c r="F57" s="46" t="s">
        <v>1502</v>
      </c>
      <c r="G57" s="8">
        <v>9000</v>
      </c>
      <c r="H57" s="8">
        <v>540</v>
      </c>
      <c r="I57" s="6"/>
      <c r="J57" s="8">
        <f t="shared" si="0"/>
        <v>9540</v>
      </c>
      <c r="K57" s="6"/>
      <c r="L57" s="8"/>
      <c r="M57" s="8">
        <f t="shared" si="1"/>
        <v>0</v>
      </c>
      <c r="N57" s="5" t="s">
        <v>1733</v>
      </c>
      <c r="O57" s="5"/>
      <c r="P57" s="5"/>
    </row>
    <row r="58" spans="1:16" ht="24" customHeight="1" x14ac:dyDescent="0.25">
      <c r="A58" s="7"/>
      <c r="B58" s="5" t="s">
        <v>1497</v>
      </c>
      <c r="C58" s="4" t="s">
        <v>1490</v>
      </c>
      <c r="D58" s="6" t="s">
        <v>1492</v>
      </c>
      <c r="E58" s="6" t="s">
        <v>1480</v>
      </c>
      <c r="F58" s="46" t="s">
        <v>1503</v>
      </c>
      <c r="G58" s="8">
        <v>107100</v>
      </c>
      <c r="H58" s="8">
        <v>6426</v>
      </c>
      <c r="I58" s="41">
        <v>113526</v>
      </c>
      <c r="J58" s="8">
        <f t="shared" si="0"/>
        <v>0</v>
      </c>
      <c r="K58" s="6"/>
      <c r="L58" s="8"/>
      <c r="M58" s="8">
        <f t="shared" si="1"/>
        <v>113526</v>
      </c>
      <c r="N58" s="5" t="s">
        <v>1733</v>
      </c>
      <c r="O58" s="5"/>
      <c r="P58" s="5"/>
    </row>
    <row r="59" spans="1:16" ht="24" customHeight="1" x14ac:dyDescent="0.25">
      <c r="A59" s="7"/>
      <c r="B59" s="5" t="s">
        <v>1498</v>
      </c>
      <c r="C59" s="4" t="s">
        <v>1491</v>
      </c>
      <c r="D59" s="6" t="s">
        <v>1492</v>
      </c>
      <c r="E59" s="6" t="s">
        <v>1480</v>
      </c>
      <c r="F59" s="46" t="s">
        <v>1504</v>
      </c>
      <c r="G59" s="8">
        <v>64980</v>
      </c>
      <c r="H59" s="8">
        <v>3898.8</v>
      </c>
      <c r="I59" s="41">
        <v>68878.8</v>
      </c>
      <c r="J59" s="8">
        <f t="shared" si="0"/>
        <v>0</v>
      </c>
      <c r="K59" s="6"/>
      <c r="L59" s="8"/>
      <c r="M59" s="8">
        <f t="shared" si="1"/>
        <v>68878.8</v>
      </c>
      <c r="N59" s="5" t="s">
        <v>891</v>
      </c>
      <c r="O59" s="5"/>
      <c r="P59" s="5"/>
    </row>
    <row r="60" spans="1:16" ht="24" customHeight="1" x14ac:dyDescent="0.25">
      <c r="A60" s="7"/>
      <c r="B60" s="5" t="s">
        <v>1506</v>
      </c>
      <c r="C60" s="4" t="s">
        <v>1505</v>
      </c>
      <c r="D60" s="6" t="s">
        <v>1492</v>
      </c>
      <c r="E60" s="6" t="s">
        <v>1480</v>
      </c>
      <c r="F60" s="46" t="s">
        <v>1507</v>
      </c>
      <c r="G60" s="8">
        <v>18000</v>
      </c>
      <c r="H60" s="8">
        <v>1080</v>
      </c>
      <c r="I60" s="6"/>
      <c r="J60" s="8">
        <f t="shared" si="0"/>
        <v>19080</v>
      </c>
      <c r="K60" s="6"/>
      <c r="L60" s="8"/>
      <c r="M60" s="8">
        <f t="shared" si="1"/>
        <v>0</v>
      </c>
      <c r="N60" s="5" t="s">
        <v>891</v>
      </c>
      <c r="O60" s="5"/>
      <c r="P60" s="5"/>
    </row>
    <row r="61" spans="1:16" ht="24" customHeight="1" x14ac:dyDescent="0.25">
      <c r="A61" s="7"/>
      <c r="B61" s="5" t="s">
        <v>1513</v>
      </c>
      <c r="C61" s="4" t="s">
        <v>1515</v>
      </c>
      <c r="D61" s="6" t="s">
        <v>1514</v>
      </c>
      <c r="E61" s="6" t="s">
        <v>1511</v>
      </c>
      <c r="F61" s="46" t="s">
        <v>1516</v>
      </c>
      <c r="G61" s="8">
        <v>18867.919999999998</v>
      </c>
      <c r="H61" s="8">
        <v>1132.08</v>
      </c>
      <c r="I61" s="6"/>
      <c r="J61" s="8">
        <f t="shared" si="0"/>
        <v>20000</v>
      </c>
      <c r="K61" s="6"/>
      <c r="L61" s="8"/>
      <c r="M61" s="8">
        <f t="shared" si="1"/>
        <v>0</v>
      </c>
      <c r="N61" s="5" t="s">
        <v>891</v>
      </c>
      <c r="O61" s="5"/>
      <c r="P61" s="5"/>
    </row>
    <row r="62" spans="1:16" ht="24" customHeight="1" x14ac:dyDescent="0.25">
      <c r="A62" s="7"/>
      <c r="B62" s="5" t="s">
        <v>1512</v>
      </c>
      <c r="C62" s="4" t="s">
        <v>1508</v>
      </c>
      <c r="D62" s="6" t="s">
        <v>1509</v>
      </c>
      <c r="E62" s="6" t="s">
        <v>1511</v>
      </c>
      <c r="F62" s="46" t="s">
        <v>1510</v>
      </c>
      <c r="G62" s="8">
        <v>160377.35999999999</v>
      </c>
      <c r="H62" s="8">
        <v>9622.64</v>
      </c>
      <c r="I62" s="6">
        <v>170000</v>
      </c>
      <c r="J62" s="8">
        <f t="shared" si="0"/>
        <v>0</v>
      </c>
      <c r="K62" s="6"/>
      <c r="L62" s="8"/>
      <c r="M62" s="8">
        <f t="shared" si="1"/>
        <v>170000</v>
      </c>
      <c r="N62" s="5" t="s">
        <v>891</v>
      </c>
      <c r="O62" s="5"/>
      <c r="P62" s="5"/>
    </row>
    <row r="63" spans="1:16" ht="24" customHeight="1" x14ac:dyDescent="0.25">
      <c r="A63" s="7"/>
      <c r="B63" s="5" t="s">
        <v>1522</v>
      </c>
      <c r="C63" s="4" t="s">
        <v>1518</v>
      </c>
      <c r="D63" s="6" t="s">
        <v>1520</v>
      </c>
      <c r="E63" s="6" t="s">
        <v>1521</v>
      </c>
      <c r="F63" s="46" t="s">
        <v>1524</v>
      </c>
      <c r="G63" s="8">
        <v>18867.919999999998</v>
      </c>
      <c r="H63" s="8">
        <v>1132.08</v>
      </c>
      <c r="I63" s="6">
        <v>20000</v>
      </c>
      <c r="J63" s="8">
        <f t="shared" si="0"/>
        <v>0</v>
      </c>
      <c r="K63" s="6"/>
      <c r="L63" s="8"/>
      <c r="M63" s="8">
        <f t="shared" si="1"/>
        <v>20000</v>
      </c>
      <c r="N63" s="5" t="s">
        <v>1803</v>
      </c>
      <c r="O63" s="5"/>
      <c r="P63" s="5"/>
    </row>
    <row r="64" spans="1:16" ht="24" customHeight="1" x14ac:dyDescent="0.25">
      <c r="A64" s="7"/>
      <c r="B64" s="5" t="s">
        <v>1523</v>
      </c>
      <c r="C64" s="4" t="s">
        <v>1519</v>
      </c>
      <c r="D64" s="6" t="s">
        <v>1520</v>
      </c>
      <c r="E64" s="6" t="s">
        <v>1521</v>
      </c>
      <c r="F64" s="46" t="s">
        <v>1525</v>
      </c>
      <c r="G64" s="8">
        <v>22830.19</v>
      </c>
      <c r="H64" s="8">
        <v>1369.81</v>
      </c>
      <c r="I64" s="6">
        <v>24200</v>
      </c>
      <c r="J64" s="8">
        <f t="shared" si="0"/>
        <v>0</v>
      </c>
      <c r="K64" s="6"/>
      <c r="L64" s="8"/>
      <c r="M64" s="8">
        <f t="shared" si="1"/>
        <v>24200</v>
      </c>
      <c r="N64" s="5" t="s">
        <v>1803</v>
      </c>
      <c r="O64" s="5"/>
      <c r="P64" s="5"/>
    </row>
    <row r="65" spans="1:16" ht="24" customHeight="1" x14ac:dyDescent="0.25">
      <c r="A65" s="7"/>
      <c r="B65" s="76" t="s">
        <v>1534</v>
      </c>
      <c r="C65" s="4" t="s">
        <v>1536</v>
      </c>
      <c r="D65" s="6" t="s">
        <v>533</v>
      </c>
      <c r="E65" s="6" t="s">
        <v>1538</v>
      </c>
      <c r="F65" s="46" t="s">
        <v>1540</v>
      </c>
      <c r="G65" s="8">
        <v>8230.19</v>
      </c>
      <c r="H65" s="8">
        <v>493.81</v>
      </c>
      <c r="I65" s="6"/>
      <c r="J65" s="8">
        <f t="shared" si="0"/>
        <v>8724</v>
      </c>
      <c r="K65" s="6"/>
      <c r="L65" s="8"/>
      <c r="M65" s="8">
        <f t="shared" si="1"/>
        <v>0</v>
      </c>
      <c r="N65" s="5" t="s">
        <v>1542</v>
      </c>
      <c r="O65" s="5"/>
      <c r="P65" s="5"/>
    </row>
    <row r="66" spans="1:16" ht="24" customHeight="1" x14ac:dyDescent="0.25">
      <c r="A66" s="7"/>
      <c r="B66" s="76" t="s">
        <v>1535</v>
      </c>
      <c r="C66" s="4" t="s">
        <v>1537</v>
      </c>
      <c r="D66" s="6" t="s">
        <v>533</v>
      </c>
      <c r="E66" s="6" t="s">
        <v>1539</v>
      </c>
      <c r="F66" s="46" t="s">
        <v>1541</v>
      </c>
      <c r="G66" s="8">
        <v>9433.9599999999991</v>
      </c>
      <c r="H66" s="8">
        <v>566.04</v>
      </c>
      <c r="I66" s="6"/>
      <c r="J66" s="8">
        <f t="shared" ref="J66:J129" si="4">SUM(G66+H66-I66)</f>
        <v>10000</v>
      </c>
      <c r="K66" s="6"/>
      <c r="L66" s="8"/>
      <c r="M66" s="8">
        <f t="shared" si="1"/>
        <v>0</v>
      </c>
      <c r="N66" s="5" t="s">
        <v>1542</v>
      </c>
      <c r="O66" s="5"/>
      <c r="P66" s="5"/>
    </row>
    <row r="67" spans="1:16" ht="24" customHeight="1" x14ac:dyDescent="0.25">
      <c r="A67" s="7"/>
      <c r="B67" s="76" t="s">
        <v>1545</v>
      </c>
      <c r="C67" s="4" t="s">
        <v>1543</v>
      </c>
      <c r="D67" s="4" t="s">
        <v>1544</v>
      </c>
      <c r="E67" s="6" t="s">
        <v>1546</v>
      </c>
      <c r="F67" s="46" t="s">
        <v>1547</v>
      </c>
      <c r="G67" s="8">
        <v>9433.9599999999991</v>
      </c>
      <c r="H67" s="8">
        <v>566.04</v>
      </c>
      <c r="I67" s="6">
        <v>10000</v>
      </c>
      <c r="J67" s="8">
        <f t="shared" si="4"/>
        <v>0</v>
      </c>
      <c r="K67" s="6"/>
      <c r="L67" s="8"/>
      <c r="M67" s="8">
        <f t="shared" ref="M67:M130" si="5">SUM(I67-L67)</f>
        <v>10000</v>
      </c>
      <c r="N67" s="5" t="s">
        <v>1890</v>
      </c>
      <c r="O67" s="5"/>
      <c r="P67" s="5"/>
    </row>
    <row r="68" spans="1:16" ht="24" customHeight="1" x14ac:dyDescent="0.25">
      <c r="A68" s="7"/>
      <c r="B68" s="5" t="s">
        <v>1549</v>
      </c>
      <c r="C68" s="4" t="s">
        <v>1550</v>
      </c>
      <c r="D68" s="46" t="s">
        <v>1551</v>
      </c>
      <c r="E68" s="6" t="s">
        <v>1552</v>
      </c>
      <c r="F68" s="46" t="s">
        <v>1553</v>
      </c>
      <c r="G68" s="8">
        <v>52547.17</v>
      </c>
      <c r="H68" s="8">
        <v>3152.83</v>
      </c>
      <c r="I68" s="6"/>
      <c r="J68" s="8">
        <f t="shared" si="4"/>
        <v>55700</v>
      </c>
      <c r="K68" s="6"/>
      <c r="L68" s="8"/>
      <c r="M68" s="8">
        <f t="shared" si="5"/>
        <v>0</v>
      </c>
      <c r="N68" s="5" t="s">
        <v>1548</v>
      </c>
      <c r="O68" s="5"/>
      <c r="P68" s="5"/>
    </row>
    <row r="69" spans="1:16" ht="24" customHeight="1" x14ac:dyDescent="0.25">
      <c r="A69" s="7"/>
      <c r="B69" s="5" t="s">
        <v>1554</v>
      </c>
      <c r="C69" s="4" t="s">
        <v>1555</v>
      </c>
      <c r="D69" s="46" t="s">
        <v>1556</v>
      </c>
      <c r="E69" s="6" t="s">
        <v>1552</v>
      </c>
      <c r="F69" s="46" t="s">
        <v>1566</v>
      </c>
      <c r="G69" s="8">
        <v>45090</v>
      </c>
      <c r="H69" s="8">
        <v>2705.4</v>
      </c>
      <c r="I69" s="6">
        <v>47795.4</v>
      </c>
      <c r="J69" s="8">
        <f t="shared" si="4"/>
        <v>0</v>
      </c>
      <c r="K69" s="6"/>
      <c r="L69" s="8"/>
      <c r="M69" s="8">
        <f t="shared" si="5"/>
        <v>47795.4</v>
      </c>
      <c r="N69" s="5" t="s">
        <v>1803</v>
      </c>
      <c r="O69" s="5"/>
      <c r="P69" s="5"/>
    </row>
    <row r="70" spans="1:16" ht="24" customHeight="1" x14ac:dyDescent="0.25">
      <c r="A70" s="7"/>
      <c r="B70" s="5" t="s">
        <v>1557</v>
      </c>
      <c r="C70" s="4" t="s">
        <v>1558</v>
      </c>
      <c r="D70" s="46" t="s">
        <v>1556</v>
      </c>
      <c r="E70" s="6" t="s">
        <v>1552</v>
      </c>
      <c r="F70" s="46" t="s">
        <v>1567</v>
      </c>
      <c r="G70" s="8">
        <v>94339.62</v>
      </c>
      <c r="H70" s="8">
        <v>5660.38</v>
      </c>
      <c r="I70" s="6">
        <v>100000</v>
      </c>
      <c r="J70" s="8">
        <f t="shared" si="4"/>
        <v>0</v>
      </c>
      <c r="K70" s="6"/>
      <c r="L70" s="8"/>
      <c r="M70" s="8">
        <f t="shared" si="5"/>
        <v>100000</v>
      </c>
      <c r="N70" s="5" t="s">
        <v>1803</v>
      </c>
      <c r="O70" s="5"/>
      <c r="P70" s="5"/>
    </row>
    <row r="71" spans="1:16" ht="24" customHeight="1" x14ac:dyDescent="0.25">
      <c r="A71" s="7"/>
      <c r="B71" s="5" t="s">
        <v>1557</v>
      </c>
      <c r="C71" s="4" t="s">
        <v>1558</v>
      </c>
      <c r="D71" s="46" t="s">
        <v>1556</v>
      </c>
      <c r="E71" s="6" t="s">
        <v>1552</v>
      </c>
      <c r="F71" s="46" t="s">
        <v>1568</v>
      </c>
      <c r="G71" s="8">
        <v>19716.98</v>
      </c>
      <c r="H71" s="8">
        <v>1183.02</v>
      </c>
      <c r="I71" s="6">
        <v>20900</v>
      </c>
      <c r="J71" s="8">
        <f t="shared" si="4"/>
        <v>0</v>
      </c>
      <c r="K71" s="6"/>
      <c r="L71" s="8"/>
      <c r="M71" s="8">
        <f t="shared" si="5"/>
        <v>20900</v>
      </c>
      <c r="N71" s="5" t="s">
        <v>1803</v>
      </c>
      <c r="O71" s="5"/>
      <c r="P71" s="5"/>
    </row>
    <row r="72" spans="1:16" ht="24" customHeight="1" x14ac:dyDescent="0.25">
      <c r="A72" s="7"/>
      <c r="B72" s="5" t="s">
        <v>1559</v>
      </c>
      <c r="C72" s="4" t="s">
        <v>1560</v>
      </c>
      <c r="D72" s="46" t="s">
        <v>1561</v>
      </c>
      <c r="E72" s="6" t="s">
        <v>1552</v>
      </c>
      <c r="F72" s="46" t="s">
        <v>1569</v>
      </c>
      <c r="G72" s="8">
        <v>15094.34</v>
      </c>
      <c r="H72" s="8">
        <v>905.66</v>
      </c>
      <c r="I72" s="41">
        <v>16000</v>
      </c>
      <c r="J72" s="8">
        <f t="shared" si="4"/>
        <v>0</v>
      </c>
      <c r="K72" s="6"/>
      <c r="L72" s="8"/>
      <c r="M72" s="8">
        <f t="shared" si="5"/>
        <v>16000</v>
      </c>
      <c r="N72" s="5" t="s">
        <v>1733</v>
      </c>
      <c r="O72" s="5"/>
      <c r="P72" s="5"/>
    </row>
    <row r="73" spans="1:16" ht="24" customHeight="1" x14ac:dyDescent="0.25">
      <c r="A73" s="7"/>
      <c r="B73" s="5" t="s">
        <v>1562</v>
      </c>
      <c r="C73" s="4" t="s">
        <v>1563</v>
      </c>
      <c r="D73" s="46" t="s">
        <v>1561</v>
      </c>
      <c r="E73" s="6" t="s">
        <v>1552</v>
      </c>
      <c r="F73" s="46" t="s">
        <v>1570</v>
      </c>
      <c r="G73" s="8">
        <v>9000</v>
      </c>
      <c r="H73" s="8">
        <v>540</v>
      </c>
      <c r="I73" s="6"/>
      <c r="J73" s="8">
        <f t="shared" si="4"/>
        <v>9540</v>
      </c>
      <c r="K73" s="6"/>
      <c r="L73" s="8"/>
      <c r="M73" s="8">
        <f t="shared" si="5"/>
        <v>0</v>
      </c>
      <c r="N73" s="5" t="s">
        <v>1548</v>
      </c>
      <c r="O73" s="5"/>
      <c r="P73" s="5"/>
    </row>
    <row r="74" spans="1:16" ht="24" customHeight="1" x14ac:dyDescent="0.25">
      <c r="A74" s="7"/>
      <c r="B74" s="5" t="s">
        <v>1564</v>
      </c>
      <c r="C74" s="4" t="s">
        <v>1565</v>
      </c>
      <c r="D74" s="46" t="s">
        <v>1561</v>
      </c>
      <c r="E74" s="6" t="s">
        <v>1552</v>
      </c>
      <c r="F74" s="46" t="s">
        <v>1571</v>
      </c>
      <c r="G74" s="8">
        <v>18000</v>
      </c>
      <c r="H74" s="8">
        <v>1080</v>
      </c>
      <c r="I74" s="6"/>
      <c r="J74" s="8">
        <f t="shared" si="4"/>
        <v>19080</v>
      </c>
      <c r="K74" s="6"/>
      <c r="L74" s="8"/>
      <c r="M74" s="8">
        <f t="shared" si="5"/>
        <v>0</v>
      </c>
      <c r="N74" s="5" t="s">
        <v>1548</v>
      </c>
      <c r="O74" s="5"/>
      <c r="P74" s="5"/>
    </row>
    <row r="75" spans="1:16" ht="24" customHeight="1" x14ac:dyDescent="0.25">
      <c r="A75" s="7"/>
      <c r="B75" s="5" t="s">
        <v>1573</v>
      </c>
      <c r="C75" s="4" t="s">
        <v>1574</v>
      </c>
      <c r="D75" s="46" t="s">
        <v>1575</v>
      </c>
      <c r="E75" s="6" t="s">
        <v>1538</v>
      </c>
      <c r="F75" s="46" t="s">
        <v>1576</v>
      </c>
      <c r="G75" s="8">
        <v>9433.9599999999991</v>
      </c>
      <c r="H75" s="8">
        <v>566.04</v>
      </c>
      <c r="I75" s="6">
        <v>10000</v>
      </c>
      <c r="J75" s="8">
        <f t="shared" si="4"/>
        <v>0</v>
      </c>
      <c r="K75" s="6"/>
      <c r="L75" s="8"/>
      <c r="M75" s="8">
        <f t="shared" si="5"/>
        <v>10000</v>
      </c>
      <c r="N75" s="5" t="s">
        <v>1793</v>
      </c>
      <c r="O75" s="5"/>
      <c r="P75" s="5"/>
    </row>
    <row r="76" spans="1:16" ht="24" customHeight="1" x14ac:dyDescent="0.25">
      <c r="A76" s="7"/>
      <c r="B76" s="5" t="s">
        <v>1532</v>
      </c>
      <c r="C76" s="4" t="s">
        <v>1577</v>
      </c>
      <c r="D76" s="6" t="s">
        <v>1531</v>
      </c>
      <c r="E76" s="6" t="s">
        <v>1538</v>
      </c>
      <c r="F76" s="46" t="s">
        <v>1578</v>
      </c>
      <c r="G76" s="8">
        <v>9433.9599999999991</v>
      </c>
      <c r="H76" s="8">
        <v>566.04</v>
      </c>
      <c r="I76" s="6">
        <v>10000</v>
      </c>
      <c r="J76" s="8">
        <f t="shared" si="4"/>
        <v>0</v>
      </c>
      <c r="K76" s="6"/>
      <c r="L76" s="8"/>
      <c r="M76" s="8">
        <f t="shared" si="5"/>
        <v>10000</v>
      </c>
      <c r="N76" s="5" t="s">
        <v>1572</v>
      </c>
      <c r="O76" s="5"/>
      <c r="P76" s="5"/>
    </row>
    <row r="77" spans="1:16" ht="24" customHeight="1" x14ac:dyDescent="0.25">
      <c r="A77" s="7"/>
      <c r="B77" s="2" t="s">
        <v>1583</v>
      </c>
      <c r="C77" s="5" t="s">
        <v>1584</v>
      </c>
      <c r="D77" s="5" t="s">
        <v>1707</v>
      </c>
      <c r="E77" s="5" t="s">
        <v>1708</v>
      </c>
      <c r="F77" s="5" t="s">
        <v>1581</v>
      </c>
      <c r="G77" s="5">
        <v>46698.11</v>
      </c>
      <c r="H77" s="5">
        <v>2801.89</v>
      </c>
      <c r="I77" s="6"/>
      <c r="J77" s="8">
        <f t="shared" si="4"/>
        <v>49500</v>
      </c>
      <c r="K77" s="6"/>
      <c r="L77" s="8"/>
      <c r="M77" s="8">
        <f t="shared" si="5"/>
        <v>0</v>
      </c>
      <c r="N77" s="5" t="s">
        <v>891</v>
      </c>
      <c r="O77" s="5"/>
      <c r="P77" s="5"/>
    </row>
    <row r="78" spans="1:16" ht="24" customHeight="1" x14ac:dyDescent="0.25">
      <c r="A78" s="7"/>
      <c r="B78" s="2" t="s">
        <v>1585</v>
      </c>
      <c r="C78" s="5" t="s">
        <v>1586</v>
      </c>
      <c r="D78" s="5" t="s">
        <v>1707</v>
      </c>
      <c r="E78" s="5" t="s">
        <v>1708</v>
      </c>
      <c r="F78" s="5" t="s">
        <v>1582</v>
      </c>
      <c r="G78" s="5">
        <v>8490.57</v>
      </c>
      <c r="H78" s="5">
        <v>509.43</v>
      </c>
      <c r="I78" s="6"/>
      <c r="J78" s="8">
        <f t="shared" si="4"/>
        <v>9000</v>
      </c>
      <c r="K78" s="6"/>
      <c r="L78" s="8"/>
      <c r="M78" s="8">
        <f t="shared" si="5"/>
        <v>0</v>
      </c>
      <c r="N78" s="5" t="s">
        <v>891</v>
      </c>
      <c r="O78" s="5"/>
      <c r="P78" s="5"/>
    </row>
    <row r="79" spans="1:16" ht="24" customHeight="1" x14ac:dyDescent="0.25">
      <c r="A79" s="7"/>
      <c r="B79" s="5" t="s">
        <v>1709</v>
      </c>
      <c r="C79" s="5" t="s">
        <v>1710</v>
      </c>
      <c r="D79" s="5" t="s">
        <v>1707</v>
      </c>
      <c r="E79" s="5" t="s">
        <v>1711</v>
      </c>
      <c r="F79" s="5" t="s">
        <v>1712</v>
      </c>
      <c r="G79" s="5">
        <v>23245.279999999999</v>
      </c>
      <c r="H79" s="5">
        <v>1394.72</v>
      </c>
      <c r="I79" s="6"/>
      <c r="J79" s="8">
        <f t="shared" si="4"/>
        <v>24640</v>
      </c>
      <c r="K79" s="6"/>
      <c r="L79" s="8"/>
      <c r="M79" s="8">
        <f t="shared" si="5"/>
        <v>0</v>
      </c>
      <c r="N79" s="5" t="s">
        <v>891</v>
      </c>
      <c r="O79" s="5"/>
      <c r="P79" s="5"/>
    </row>
    <row r="80" spans="1:16" ht="24" customHeight="1" x14ac:dyDescent="0.25">
      <c r="A80" s="7"/>
      <c r="B80" s="5" t="s">
        <v>1587</v>
      </c>
      <c r="C80" s="5" t="s">
        <v>1588</v>
      </c>
      <c r="D80" s="5" t="s">
        <v>1707</v>
      </c>
      <c r="E80" s="5" t="s">
        <v>1708</v>
      </c>
      <c r="F80" s="5" t="s">
        <v>1591</v>
      </c>
      <c r="G80" s="5">
        <v>35311.32</v>
      </c>
      <c r="H80" s="5">
        <v>2118.6799999999998</v>
      </c>
      <c r="I80" s="6"/>
      <c r="J80" s="8">
        <f t="shared" si="4"/>
        <v>37430</v>
      </c>
      <c r="K80" s="6"/>
      <c r="L80" s="8"/>
      <c r="M80" s="8">
        <f t="shared" si="5"/>
        <v>0</v>
      </c>
      <c r="N80" s="5" t="s">
        <v>891</v>
      </c>
      <c r="O80" s="5"/>
      <c r="P80" s="5"/>
    </row>
    <row r="81" spans="1:16" ht="24" customHeight="1" x14ac:dyDescent="0.25">
      <c r="A81" s="7"/>
      <c r="B81" s="5" t="s">
        <v>1589</v>
      </c>
      <c r="C81" s="5" t="s">
        <v>1590</v>
      </c>
      <c r="D81" s="5" t="s">
        <v>1707</v>
      </c>
      <c r="E81" s="5" t="s">
        <v>1708</v>
      </c>
      <c r="F81" s="5" t="s">
        <v>1713</v>
      </c>
      <c r="G81" s="5">
        <v>37551.89</v>
      </c>
      <c r="H81" s="5">
        <v>2253.11</v>
      </c>
      <c r="I81" s="6"/>
      <c r="J81" s="8">
        <f t="shared" si="4"/>
        <v>39805</v>
      </c>
      <c r="K81" s="6"/>
      <c r="L81" s="8"/>
      <c r="M81" s="8">
        <f t="shared" si="5"/>
        <v>0</v>
      </c>
      <c r="N81" s="5" t="s">
        <v>891</v>
      </c>
      <c r="O81" s="5"/>
      <c r="P81" s="5"/>
    </row>
    <row r="82" spans="1:16" ht="24" customHeight="1" x14ac:dyDescent="0.25">
      <c r="A82" s="7"/>
      <c r="B82" s="5" t="s">
        <v>1592</v>
      </c>
      <c r="C82" s="5" t="s">
        <v>1596</v>
      </c>
      <c r="D82" s="5" t="s">
        <v>1707</v>
      </c>
      <c r="E82" s="5" t="s">
        <v>1708</v>
      </c>
      <c r="F82" s="5" t="s">
        <v>1714</v>
      </c>
      <c r="G82" s="5">
        <v>10566.04</v>
      </c>
      <c r="H82" s="5">
        <v>633.96</v>
      </c>
      <c r="I82" s="6"/>
      <c r="J82" s="8">
        <f t="shared" si="4"/>
        <v>11200</v>
      </c>
      <c r="K82" s="6"/>
      <c r="L82" s="8"/>
      <c r="M82" s="8">
        <f t="shared" si="5"/>
        <v>0</v>
      </c>
      <c r="N82" s="5" t="s">
        <v>891</v>
      </c>
      <c r="O82" s="5"/>
      <c r="P82" s="5"/>
    </row>
    <row r="83" spans="1:16" ht="24" customHeight="1" x14ac:dyDescent="0.25">
      <c r="A83" s="7"/>
      <c r="B83" s="5" t="s">
        <v>1593</v>
      </c>
      <c r="C83" s="5" t="s">
        <v>811</v>
      </c>
      <c r="D83" s="5" t="s">
        <v>1707</v>
      </c>
      <c r="E83" s="5" t="s">
        <v>1708</v>
      </c>
      <c r="F83" s="5" t="s">
        <v>1714</v>
      </c>
      <c r="G83" s="5">
        <v>13207.55</v>
      </c>
      <c r="H83" s="5">
        <v>792.45</v>
      </c>
      <c r="I83" s="6"/>
      <c r="J83" s="8">
        <f t="shared" si="4"/>
        <v>14000</v>
      </c>
      <c r="K83" s="6"/>
      <c r="L83" s="8"/>
      <c r="M83" s="8">
        <f t="shared" si="5"/>
        <v>0</v>
      </c>
      <c r="N83" s="5" t="s">
        <v>891</v>
      </c>
      <c r="O83" s="5"/>
      <c r="P83" s="5"/>
    </row>
    <row r="84" spans="1:16" ht="24" customHeight="1" x14ac:dyDescent="0.25">
      <c r="A84" s="7"/>
      <c r="B84" s="5" t="s">
        <v>1594</v>
      </c>
      <c r="C84" s="5" t="s">
        <v>1597</v>
      </c>
      <c r="D84" s="5" t="s">
        <v>1707</v>
      </c>
      <c r="E84" s="5" t="s">
        <v>1708</v>
      </c>
      <c r="F84" s="5" t="s">
        <v>1714</v>
      </c>
      <c r="G84" s="5">
        <v>13207.55</v>
      </c>
      <c r="H84" s="5">
        <v>792.45</v>
      </c>
      <c r="I84" s="6"/>
      <c r="J84" s="8">
        <f t="shared" si="4"/>
        <v>14000</v>
      </c>
      <c r="K84" s="6"/>
      <c r="L84" s="8"/>
      <c r="M84" s="8">
        <f t="shared" si="5"/>
        <v>0</v>
      </c>
      <c r="N84" s="5" t="s">
        <v>891</v>
      </c>
      <c r="O84" s="5"/>
      <c r="P84" s="5"/>
    </row>
    <row r="85" spans="1:16" ht="24" customHeight="1" x14ac:dyDescent="0.25">
      <c r="A85" s="7"/>
      <c r="B85" s="2" t="s">
        <v>1595</v>
      </c>
      <c r="C85" s="5" t="s">
        <v>1598</v>
      </c>
      <c r="D85" s="5" t="s">
        <v>1707</v>
      </c>
      <c r="E85" s="5" t="s">
        <v>1708</v>
      </c>
      <c r="F85" s="5" t="s">
        <v>1714</v>
      </c>
      <c r="G85" s="5">
        <v>26415.09</v>
      </c>
      <c r="H85" s="5">
        <v>1584.91</v>
      </c>
      <c r="I85" s="6"/>
      <c r="J85" s="8">
        <f t="shared" si="4"/>
        <v>28000</v>
      </c>
      <c r="K85" s="6"/>
      <c r="L85" s="8"/>
      <c r="M85" s="8">
        <f t="shared" si="5"/>
        <v>0</v>
      </c>
      <c r="N85" s="5" t="s">
        <v>891</v>
      </c>
      <c r="O85" s="5"/>
      <c r="P85" s="5"/>
    </row>
    <row r="86" spans="1:16" ht="24" customHeight="1" x14ac:dyDescent="0.25">
      <c r="A86" s="7"/>
      <c r="B86" s="5" t="s">
        <v>1599</v>
      </c>
      <c r="C86" s="5" t="s">
        <v>1600</v>
      </c>
      <c r="D86" s="5" t="s">
        <v>1707</v>
      </c>
      <c r="E86" s="5" t="s">
        <v>1708</v>
      </c>
      <c r="F86" s="5" t="s">
        <v>1714</v>
      </c>
      <c r="G86" s="5">
        <v>13207.55</v>
      </c>
      <c r="H86" s="5">
        <v>792.45</v>
      </c>
      <c r="I86" s="6"/>
      <c r="J86" s="8">
        <f t="shared" si="4"/>
        <v>14000</v>
      </c>
      <c r="K86" s="6"/>
      <c r="L86" s="8"/>
      <c r="M86" s="8">
        <f t="shared" si="5"/>
        <v>0</v>
      </c>
      <c r="N86" s="5" t="s">
        <v>891</v>
      </c>
      <c r="O86" s="5"/>
      <c r="P86" s="5"/>
    </row>
    <row r="87" spans="1:16" ht="24" customHeight="1" x14ac:dyDescent="0.25">
      <c r="A87" s="7"/>
      <c r="B87" s="5" t="s">
        <v>1601</v>
      </c>
      <c r="C87" s="5" t="s">
        <v>1602</v>
      </c>
      <c r="D87" s="5" t="s">
        <v>1707</v>
      </c>
      <c r="E87" s="5" t="s">
        <v>1708</v>
      </c>
      <c r="F87" s="5" t="s">
        <v>1714</v>
      </c>
      <c r="G87" s="5">
        <v>19811.32</v>
      </c>
      <c r="H87" s="5">
        <v>1188.68</v>
      </c>
      <c r="I87" s="6"/>
      <c r="J87" s="8">
        <f t="shared" si="4"/>
        <v>21000</v>
      </c>
      <c r="K87" s="6"/>
      <c r="L87" s="8"/>
      <c r="M87" s="8">
        <f t="shared" si="5"/>
        <v>0</v>
      </c>
      <c r="N87" s="5" t="s">
        <v>891</v>
      </c>
      <c r="O87" s="5"/>
      <c r="P87" s="5"/>
    </row>
    <row r="88" spans="1:16" ht="24" customHeight="1" x14ac:dyDescent="0.25">
      <c r="A88" s="7"/>
      <c r="B88" s="5" t="s">
        <v>1603</v>
      </c>
      <c r="C88" s="5" t="s">
        <v>1604</v>
      </c>
      <c r="D88" s="5" t="s">
        <v>1707</v>
      </c>
      <c r="E88" s="5" t="s">
        <v>1708</v>
      </c>
      <c r="F88" s="5" t="s">
        <v>1715</v>
      </c>
      <c r="G88" s="5">
        <v>16981.13</v>
      </c>
      <c r="H88" s="5">
        <v>1018.87</v>
      </c>
      <c r="I88" s="6"/>
      <c r="J88" s="8">
        <f t="shared" si="4"/>
        <v>18000</v>
      </c>
      <c r="K88" s="6"/>
      <c r="L88" s="8"/>
      <c r="M88" s="8">
        <f t="shared" si="5"/>
        <v>0</v>
      </c>
      <c r="N88" s="5" t="s">
        <v>891</v>
      </c>
      <c r="O88" s="5"/>
      <c r="P88" s="5"/>
    </row>
    <row r="89" spans="1:16" ht="24" customHeight="1" x14ac:dyDescent="0.25">
      <c r="A89" s="7"/>
      <c r="B89" s="5" t="s">
        <v>1605</v>
      </c>
      <c r="C89" s="5" t="s">
        <v>1606</v>
      </c>
      <c r="D89" s="5" t="s">
        <v>1707</v>
      </c>
      <c r="E89" s="5" t="s">
        <v>1708</v>
      </c>
      <c r="F89" s="5" t="s">
        <v>1716</v>
      </c>
      <c r="G89" s="5">
        <v>39075.47</v>
      </c>
      <c r="H89" s="5">
        <v>2344.5300000000002</v>
      </c>
      <c r="I89" s="6"/>
      <c r="J89" s="8">
        <f t="shared" si="4"/>
        <v>41420</v>
      </c>
      <c r="K89" s="6"/>
      <c r="L89" s="8"/>
      <c r="M89" s="8">
        <f t="shared" si="5"/>
        <v>0</v>
      </c>
      <c r="N89" s="5" t="s">
        <v>891</v>
      </c>
      <c r="O89" s="5"/>
      <c r="P89" s="5"/>
    </row>
    <row r="90" spans="1:16" ht="24" customHeight="1" x14ac:dyDescent="0.25">
      <c r="A90" s="7"/>
      <c r="B90" s="5" t="s">
        <v>1607</v>
      </c>
      <c r="C90" s="5" t="s">
        <v>1608</v>
      </c>
      <c r="D90" s="5" t="s">
        <v>1707</v>
      </c>
      <c r="E90" s="5" t="s">
        <v>1708</v>
      </c>
      <c r="F90" s="5" t="s">
        <v>1716</v>
      </c>
      <c r="G90" s="5">
        <v>49650.94</v>
      </c>
      <c r="H90" s="5">
        <v>2979.06</v>
      </c>
      <c r="I90" s="6"/>
      <c r="J90" s="8">
        <f t="shared" si="4"/>
        <v>52630</v>
      </c>
      <c r="K90" s="6"/>
      <c r="L90" s="8"/>
      <c r="M90" s="8">
        <f t="shared" si="5"/>
        <v>0</v>
      </c>
      <c r="N90" s="5" t="s">
        <v>891</v>
      </c>
      <c r="O90" s="5"/>
      <c r="P90" s="5"/>
    </row>
    <row r="91" spans="1:16" ht="24" customHeight="1" x14ac:dyDescent="0.25">
      <c r="A91" s="7"/>
      <c r="B91" s="5" t="s">
        <v>1609</v>
      </c>
      <c r="C91" s="5" t="s">
        <v>1610</v>
      </c>
      <c r="D91" s="5" t="s">
        <v>1707</v>
      </c>
      <c r="E91" s="5" t="s">
        <v>1708</v>
      </c>
      <c r="F91" s="5" t="s">
        <v>1716</v>
      </c>
      <c r="G91" s="5">
        <v>33877.360000000001</v>
      </c>
      <c r="H91" s="5">
        <v>2032.64</v>
      </c>
      <c r="I91" s="6"/>
      <c r="J91" s="8">
        <f t="shared" si="4"/>
        <v>35910</v>
      </c>
      <c r="K91" s="6"/>
      <c r="L91" s="8"/>
      <c r="M91" s="8">
        <f t="shared" si="5"/>
        <v>0</v>
      </c>
      <c r="N91" s="5" t="s">
        <v>891</v>
      </c>
      <c r="O91" s="5"/>
      <c r="P91" s="5"/>
    </row>
    <row r="92" spans="1:16" ht="24" customHeight="1" x14ac:dyDescent="0.25">
      <c r="A92" s="7"/>
      <c r="B92" s="5" t="s">
        <v>1611</v>
      </c>
      <c r="C92" s="5" t="s">
        <v>1612</v>
      </c>
      <c r="D92" s="5" t="s">
        <v>1707</v>
      </c>
      <c r="E92" s="5" t="s">
        <v>1708</v>
      </c>
      <c r="F92" s="5" t="s">
        <v>1615</v>
      </c>
      <c r="G92" s="5">
        <v>95874.53</v>
      </c>
      <c r="H92" s="5">
        <v>5752.47</v>
      </c>
      <c r="I92" s="6"/>
      <c r="J92" s="8">
        <f t="shared" si="4"/>
        <v>101627</v>
      </c>
      <c r="K92" s="6"/>
      <c r="L92" s="8"/>
      <c r="M92" s="8">
        <f t="shared" si="5"/>
        <v>0</v>
      </c>
      <c r="N92" s="5" t="s">
        <v>891</v>
      </c>
      <c r="O92" s="5"/>
      <c r="P92" s="5"/>
    </row>
    <row r="93" spans="1:16" ht="24" customHeight="1" x14ac:dyDescent="0.25">
      <c r="A93" s="7"/>
      <c r="B93" s="5" t="s">
        <v>1613</v>
      </c>
      <c r="C93" s="5" t="s">
        <v>1614</v>
      </c>
      <c r="D93" s="5" t="s">
        <v>1707</v>
      </c>
      <c r="E93" s="5" t="s">
        <v>1708</v>
      </c>
      <c r="F93" s="5" t="s">
        <v>1716</v>
      </c>
      <c r="G93" s="5">
        <v>34952.83</v>
      </c>
      <c r="H93" s="5">
        <v>2097.17</v>
      </c>
      <c r="I93" s="6"/>
      <c r="J93" s="8">
        <f t="shared" si="4"/>
        <v>37050</v>
      </c>
      <c r="K93" s="6"/>
      <c r="L93" s="8"/>
      <c r="M93" s="8">
        <f t="shared" si="5"/>
        <v>0</v>
      </c>
      <c r="N93" s="5" t="s">
        <v>891</v>
      </c>
      <c r="O93" s="5"/>
      <c r="P93" s="5"/>
    </row>
    <row r="94" spans="1:16" ht="24" customHeight="1" x14ac:dyDescent="0.25">
      <c r="A94" s="7"/>
      <c r="B94" s="5" t="s">
        <v>1616</v>
      </c>
      <c r="C94" s="5" t="s">
        <v>1617</v>
      </c>
      <c r="D94" s="5" t="s">
        <v>1707</v>
      </c>
      <c r="E94" s="5" t="s">
        <v>1708</v>
      </c>
      <c r="F94" s="5" t="s">
        <v>1717</v>
      </c>
      <c r="G94" s="5">
        <v>33679.24</v>
      </c>
      <c r="H94" s="5">
        <v>2020.76</v>
      </c>
      <c r="I94" s="6"/>
      <c r="J94" s="8">
        <f t="shared" si="4"/>
        <v>35700</v>
      </c>
      <c r="K94" s="6"/>
      <c r="L94" s="8"/>
      <c r="M94" s="8">
        <f t="shared" si="5"/>
        <v>0</v>
      </c>
      <c r="N94" s="5" t="s">
        <v>891</v>
      </c>
      <c r="O94" s="5"/>
      <c r="P94" s="5"/>
    </row>
    <row r="95" spans="1:16" ht="24" customHeight="1" x14ac:dyDescent="0.25">
      <c r="A95" s="7"/>
      <c r="B95" s="5" t="s">
        <v>1618</v>
      </c>
      <c r="C95" s="5" t="s">
        <v>1619</v>
      </c>
      <c r="D95" s="5" t="s">
        <v>1707</v>
      </c>
      <c r="E95" s="5" t="s">
        <v>1708</v>
      </c>
      <c r="F95" s="5" t="s">
        <v>1717</v>
      </c>
      <c r="G95" s="5">
        <v>3863.2</v>
      </c>
      <c r="H95" s="5">
        <v>231.8</v>
      </c>
      <c r="I95" s="6"/>
      <c r="J95" s="8">
        <f t="shared" si="4"/>
        <v>4095</v>
      </c>
      <c r="K95" s="6"/>
      <c r="L95" s="8"/>
      <c r="M95" s="8">
        <f t="shared" si="5"/>
        <v>0</v>
      </c>
      <c r="N95" s="5" t="s">
        <v>891</v>
      </c>
      <c r="O95" s="5"/>
      <c r="P95" s="5"/>
    </row>
    <row r="96" spans="1:16" ht="24" customHeight="1" x14ac:dyDescent="0.25">
      <c r="A96" s="7"/>
      <c r="B96" s="5" t="s">
        <v>1620</v>
      </c>
      <c r="C96" s="5" t="s">
        <v>1621</v>
      </c>
      <c r="D96" s="5" t="s">
        <v>1707</v>
      </c>
      <c r="E96" s="5" t="s">
        <v>1708</v>
      </c>
      <c r="F96" s="5" t="s">
        <v>1717</v>
      </c>
      <c r="G96" s="5">
        <v>3863.2</v>
      </c>
      <c r="H96" s="5">
        <v>231.8</v>
      </c>
      <c r="I96" s="6"/>
      <c r="J96" s="8">
        <f t="shared" si="4"/>
        <v>4095</v>
      </c>
      <c r="K96" s="6"/>
      <c r="L96" s="8"/>
      <c r="M96" s="8">
        <f t="shared" si="5"/>
        <v>0</v>
      </c>
      <c r="N96" s="5" t="s">
        <v>891</v>
      </c>
      <c r="O96" s="5"/>
      <c r="P96" s="5"/>
    </row>
    <row r="97" spans="1:16" ht="24" customHeight="1" x14ac:dyDescent="0.25">
      <c r="A97" s="7"/>
      <c r="B97" s="5" t="s">
        <v>1622</v>
      </c>
      <c r="C97" s="5" t="s">
        <v>1623</v>
      </c>
      <c r="D97" s="5" t="s">
        <v>1707</v>
      </c>
      <c r="E97" s="5" t="s">
        <v>1708</v>
      </c>
      <c r="F97" s="5" t="s">
        <v>1717</v>
      </c>
      <c r="G97" s="5">
        <v>3863.2</v>
      </c>
      <c r="H97" s="5">
        <v>231.8</v>
      </c>
      <c r="I97" s="6"/>
      <c r="J97" s="8">
        <f t="shared" si="4"/>
        <v>4095</v>
      </c>
      <c r="K97" s="6"/>
      <c r="L97" s="8"/>
      <c r="M97" s="8">
        <f t="shared" si="5"/>
        <v>0</v>
      </c>
      <c r="N97" s="5" t="s">
        <v>891</v>
      </c>
      <c r="O97" s="5"/>
      <c r="P97" s="5"/>
    </row>
    <row r="98" spans="1:16" ht="24" customHeight="1" x14ac:dyDescent="0.25">
      <c r="A98" s="7"/>
      <c r="B98" s="5" t="s">
        <v>1624</v>
      </c>
      <c r="C98" s="5" t="s">
        <v>1625</v>
      </c>
      <c r="D98" s="5" t="s">
        <v>1707</v>
      </c>
      <c r="E98" s="5" t="s">
        <v>1708</v>
      </c>
      <c r="F98" s="5" t="s">
        <v>1717</v>
      </c>
      <c r="G98" s="5">
        <v>3863.2</v>
      </c>
      <c r="H98" s="5">
        <v>231.8</v>
      </c>
      <c r="I98" s="6"/>
      <c r="J98" s="8">
        <f t="shared" si="4"/>
        <v>4095</v>
      </c>
      <c r="K98" s="6"/>
      <c r="L98" s="8"/>
      <c r="M98" s="8">
        <f t="shared" si="5"/>
        <v>0</v>
      </c>
      <c r="N98" s="5" t="s">
        <v>891</v>
      </c>
      <c r="O98" s="5"/>
      <c r="P98" s="5"/>
    </row>
    <row r="99" spans="1:16" ht="24" customHeight="1" x14ac:dyDescent="0.25">
      <c r="A99" s="7"/>
      <c r="B99" s="5" t="s">
        <v>1626</v>
      </c>
      <c r="C99" s="5" t="s">
        <v>1627</v>
      </c>
      <c r="D99" s="5" t="s">
        <v>1707</v>
      </c>
      <c r="E99" s="5" t="s">
        <v>1708</v>
      </c>
      <c r="F99" s="5" t="s">
        <v>1717</v>
      </c>
      <c r="G99" s="5">
        <v>3863.21</v>
      </c>
      <c r="H99" s="5">
        <v>231.79</v>
      </c>
      <c r="I99" s="6"/>
      <c r="J99" s="8">
        <f t="shared" si="4"/>
        <v>4095</v>
      </c>
      <c r="K99" s="6"/>
      <c r="L99" s="8"/>
      <c r="M99" s="8">
        <f t="shared" si="5"/>
        <v>0</v>
      </c>
      <c r="N99" s="5" t="s">
        <v>891</v>
      </c>
      <c r="O99" s="5"/>
      <c r="P99" s="5"/>
    </row>
    <row r="100" spans="1:16" ht="24" customHeight="1" x14ac:dyDescent="0.25">
      <c r="A100" s="7"/>
      <c r="B100" s="5" t="s">
        <v>1628</v>
      </c>
      <c r="C100" s="5" t="s">
        <v>1629</v>
      </c>
      <c r="D100" s="5" t="s">
        <v>1707</v>
      </c>
      <c r="E100" s="5" t="s">
        <v>1708</v>
      </c>
      <c r="F100" s="5" t="s">
        <v>1717</v>
      </c>
      <c r="G100" s="5">
        <v>3863.21</v>
      </c>
      <c r="H100" s="5">
        <v>231.79</v>
      </c>
      <c r="I100" s="6"/>
      <c r="J100" s="8">
        <f t="shared" si="4"/>
        <v>4095</v>
      </c>
      <c r="K100" s="6"/>
      <c r="L100" s="8"/>
      <c r="M100" s="8">
        <f t="shared" si="5"/>
        <v>0</v>
      </c>
      <c r="N100" s="5" t="s">
        <v>891</v>
      </c>
      <c r="O100" s="5"/>
      <c r="P100" s="5"/>
    </row>
    <row r="101" spans="1:16" ht="24" customHeight="1" x14ac:dyDescent="0.25">
      <c r="A101" s="7"/>
      <c r="B101" s="5" t="s">
        <v>1630</v>
      </c>
      <c r="C101" s="5" t="s">
        <v>1631</v>
      </c>
      <c r="D101" s="5" t="s">
        <v>1707</v>
      </c>
      <c r="E101" s="5" t="s">
        <v>1708</v>
      </c>
      <c r="F101" s="5" t="s">
        <v>1717</v>
      </c>
      <c r="G101" s="5">
        <v>3863.21</v>
      </c>
      <c r="H101" s="5">
        <v>231.79</v>
      </c>
      <c r="I101" s="6"/>
      <c r="J101" s="8">
        <f t="shared" si="4"/>
        <v>4095</v>
      </c>
      <c r="K101" s="6"/>
      <c r="L101" s="8"/>
      <c r="M101" s="8">
        <f t="shared" si="5"/>
        <v>0</v>
      </c>
      <c r="N101" s="5" t="s">
        <v>891</v>
      </c>
      <c r="O101" s="5"/>
      <c r="P101" s="5"/>
    </row>
    <row r="102" spans="1:16" ht="24" customHeight="1" x14ac:dyDescent="0.25">
      <c r="A102" s="7"/>
      <c r="B102" s="5" t="s">
        <v>1632</v>
      </c>
      <c r="C102" s="5" t="s">
        <v>1633</v>
      </c>
      <c r="D102" s="5" t="s">
        <v>1707</v>
      </c>
      <c r="E102" s="5" t="s">
        <v>1708</v>
      </c>
      <c r="F102" s="5" t="s">
        <v>1717</v>
      </c>
      <c r="G102" s="5">
        <v>3863.21</v>
      </c>
      <c r="H102" s="5">
        <v>231.79</v>
      </c>
      <c r="I102" s="6"/>
      <c r="J102" s="8">
        <f t="shared" si="4"/>
        <v>4095</v>
      </c>
      <c r="K102" s="6"/>
      <c r="L102" s="8"/>
      <c r="M102" s="8">
        <f t="shared" si="5"/>
        <v>0</v>
      </c>
      <c r="N102" s="5" t="s">
        <v>891</v>
      </c>
      <c r="O102" s="5"/>
      <c r="P102" s="5"/>
    </row>
    <row r="103" spans="1:16" ht="24" customHeight="1" x14ac:dyDescent="0.25">
      <c r="A103" s="7"/>
      <c r="B103" s="5" t="s">
        <v>1634</v>
      </c>
      <c r="C103" s="5" t="s">
        <v>1635</v>
      </c>
      <c r="D103" s="5" t="s">
        <v>1707</v>
      </c>
      <c r="E103" s="5" t="s">
        <v>1708</v>
      </c>
      <c r="F103" s="5" t="s">
        <v>1717</v>
      </c>
      <c r="G103" s="5">
        <v>3863.21</v>
      </c>
      <c r="H103" s="5">
        <v>231.79</v>
      </c>
      <c r="I103" s="6"/>
      <c r="J103" s="8">
        <f t="shared" si="4"/>
        <v>4095</v>
      </c>
      <c r="K103" s="6"/>
      <c r="L103" s="8"/>
      <c r="M103" s="8">
        <f t="shared" si="5"/>
        <v>0</v>
      </c>
      <c r="N103" s="5" t="s">
        <v>891</v>
      </c>
      <c r="O103" s="5"/>
      <c r="P103" s="5"/>
    </row>
    <row r="104" spans="1:16" ht="24" customHeight="1" x14ac:dyDescent="0.25">
      <c r="A104" s="7"/>
      <c r="B104" s="5" t="s">
        <v>1636</v>
      </c>
      <c r="C104" s="5" t="s">
        <v>1637</v>
      </c>
      <c r="D104" s="5" t="s">
        <v>1707</v>
      </c>
      <c r="E104" s="5" t="s">
        <v>1708</v>
      </c>
      <c r="F104" s="5" t="s">
        <v>1717</v>
      </c>
      <c r="G104" s="5">
        <v>3863.21</v>
      </c>
      <c r="H104" s="5">
        <v>231.79</v>
      </c>
      <c r="I104" s="6"/>
      <c r="J104" s="8">
        <f t="shared" si="4"/>
        <v>4095</v>
      </c>
      <c r="K104" s="6"/>
      <c r="L104" s="8"/>
      <c r="M104" s="8">
        <f t="shared" si="5"/>
        <v>0</v>
      </c>
      <c r="N104" s="5" t="s">
        <v>891</v>
      </c>
      <c r="O104" s="5"/>
      <c r="P104" s="5"/>
    </row>
    <row r="105" spans="1:16" ht="24" customHeight="1" x14ac:dyDescent="0.25">
      <c r="A105" s="7"/>
      <c r="B105" s="5" t="s">
        <v>1638</v>
      </c>
      <c r="C105" s="5" t="s">
        <v>1639</v>
      </c>
      <c r="D105" s="5" t="s">
        <v>1707</v>
      </c>
      <c r="E105" s="5" t="s">
        <v>1708</v>
      </c>
      <c r="F105" s="5" t="s">
        <v>1717</v>
      </c>
      <c r="G105" s="5">
        <v>3863.21</v>
      </c>
      <c r="H105" s="5">
        <v>231.79</v>
      </c>
      <c r="I105" s="6"/>
      <c r="J105" s="8">
        <f t="shared" si="4"/>
        <v>4095</v>
      </c>
      <c r="K105" s="6"/>
      <c r="L105" s="8"/>
      <c r="M105" s="8">
        <f t="shared" si="5"/>
        <v>0</v>
      </c>
      <c r="N105" s="5" t="s">
        <v>891</v>
      </c>
      <c r="O105" s="5"/>
      <c r="P105" s="5"/>
    </row>
    <row r="106" spans="1:16" ht="24" customHeight="1" x14ac:dyDescent="0.25">
      <c r="A106" s="7"/>
      <c r="B106" s="5" t="s">
        <v>1640</v>
      </c>
      <c r="C106" s="5" t="s">
        <v>1641</v>
      </c>
      <c r="D106" s="5" t="s">
        <v>1707</v>
      </c>
      <c r="E106" s="5" t="s">
        <v>1708</v>
      </c>
      <c r="F106" s="5" t="s">
        <v>1717</v>
      </c>
      <c r="G106" s="5">
        <v>3863.21</v>
      </c>
      <c r="H106" s="5">
        <v>231.79</v>
      </c>
      <c r="I106" s="6"/>
      <c r="J106" s="8">
        <f t="shared" si="4"/>
        <v>4095</v>
      </c>
      <c r="K106" s="6"/>
      <c r="L106" s="8"/>
      <c r="M106" s="8">
        <f t="shared" si="5"/>
        <v>0</v>
      </c>
      <c r="N106" s="5" t="s">
        <v>891</v>
      </c>
      <c r="O106" s="5"/>
      <c r="P106" s="5"/>
    </row>
    <row r="107" spans="1:16" ht="24" customHeight="1" x14ac:dyDescent="0.25">
      <c r="A107" s="7"/>
      <c r="B107" s="5" t="s">
        <v>1642</v>
      </c>
      <c r="C107" s="5" t="s">
        <v>1643</v>
      </c>
      <c r="D107" s="5" t="s">
        <v>1707</v>
      </c>
      <c r="E107" s="5" t="s">
        <v>1708</v>
      </c>
      <c r="F107" s="5" t="s">
        <v>1717</v>
      </c>
      <c r="G107" s="5">
        <v>3863.21</v>
      </c>
      <c r="H107" s="5">
        <v>231.79</v>
      </c>
      <c r="I107" s="6"/>
      <c r="J107" s="8">
        <f t="shared" si="4"/>
        <v>4095</v>
      </c>
      <c r="K107" s="6"/>
      <c r="L107" s="8"/>
      <c r="M107" s="8">
        <f t="shared" si="5"/>
        <v>0</v>
      </c>
      <c r="N107" s="5" t="s">
        <v>891</v>
      </c>
      <c r="O107" s="5"/>
      <c r="P107" s="5"/>
    </row>
    <row r="108" spans="1:16" ht="24" customHeight="1" x14ac:dyDescent="0.25">
      <c r="A108" s="7"/>
      <c r="B108" s="5" t="s">
        <v>1644</v>
      </c>
      <c r="C108" s="5" t="s">
        <v>1645</v>
      </c>
      <c r="D108" s="5" t="s">
        <v>1707</v>
      </c>
      <c r="E108" s="5" t="s">
        <v>1708</v>
      </c>
      <c r="F108" s="5" t="s">
        <v>1717</v>
      </c>
      <c r="G108" s="5">
        <v>3863.21</v>
      </c>
      <c r="H108" s="5">
        <v>231.79</v>
      </c>
      <c r="I108" s="6"/>
      <c r="J108" s="8">
        <f t="shared" si="4"/>
        <v>4095</v>
      </c>
      <c r="K108" s="6"/>
      <c r="L108" s="8"/>
      <c r="M108" s="8">
        <f t="shared" si="5"/>
        <v>0</v>
      </c>
      <c r="N108" s="5" t="s">
        <v>891</v>
      </c>
      <c r="O108" s="5"/>
      <c r="P108" s="5"/>
    </row>
    <row r="109" spans="1:16" ht="24" customHeight="1" x14ac:dyDescent="0.25">
      <c r="A109" s="7"/>
      <c r="B109" s="5" t="s">
        <v>1646</v>
      </c>
      <c r="C109" s="5" t="s">
        <v>1647</v>
      </c>
      <c r="D109" s="5" t="s">
        <v>1707</v>
      </c>
      <c r="E109" s="5" t="s">
        <v>1718</v>
      </c>
      <c r="F109" s="5" t="s">
        <v>1717</v>
      </c>
      <c r="G109" s="5">
        <v>4952.83</v>
      </c>
      <c r="H109" s="5">
        <v>297.17</v>
      </c>
      <c r="I109" s="6"/>
      <c r="J109" s="8">
        <f t="shared" si="4"/>
        <v>5250</v>
      </c>
      <c r="K109" s="6"/>
      <c r="L109" s="8"/>
      <c r="M109" s="8">
        <f t="shared" si="5"/>
        <v>0</v>
      </c>
      <c r="N109" s="5" t="s">
        <v>891</v>
      </c>
      <c r="O109" s="5"/>
      <c r="P109" s="5"/>
    </row>
    <row r="110" spans="1:16" ht="24" customHeight="1" x14ac:dyDescent="0.25">
      <c r="A110" s="7"/>
      <c r="B110" s="5" t="s">
        <v>1648</v>
      </c>
      <c r="C110" s="5" t="s">
        <v>1649</v>
      </c>
      <c r="D110" s="5" t="s">
        <v>1707</v>
      </c>
      <c r="E110" s="5" t="s">
        <v>1708</v>
      </c>
      <c r="F110" s="5" t="s">
        <v>1717</v>
      </c>
      <c r="G110" s="5">
        <v>3863.21</v>
      </c>
      <c r="H110" s="5">
        <v>231.79</v>
      </c>
      <c r="I110" s="6"/>
      <c r="J110" s="8">
        <f t="shared" si="4"/>
        <v>4095</v>
      </c>
      <c r="K110" s="6"/>
      <c r="L110" s="8"/>
      <c r="M110" s="8">
        <f t="shared" si="5"/>
        <v>0</v>
      </c>
      <c r="N110" s="5" t="s">
        <v>891</v>
      </c>
      <c r="O110" s="5"/>
      <c r="P110" s="5"/>
    </row>
    <row r="111" spans="1:16" ht="24" customHeight="1" x14ac:dyDescent="0.25">
      <c r="A111" s="7"/>
      <c r="B111" s="5" t="s">
        <v>1650</v>
      </c>
      <c r="C111" s="5" t="s">
        <v>1651</v>
      </c>
      <c r="D111" s="5" t="s">
        <v>1707</v>
      </c>
      <c r="E111" s="5" t="s">
        <v>1708</v>
      </c>
      <c r="F111" s="5" t="s">
        <v>1717</v>
      </c>
      <c r="G111" s="5">
        <v>3863.21</v>
      </c>
      <c r="H111" s="5">
        <v>231.79</v>
      </c>
      <c r="I111" s="6"/>
      <c r="J111" s="8">
        <f t="shared" si="4"/>
        <v>4095</v>
      </c>
      <c r="K111" s="6"/>
      <c r="L111" s="8"/>
      <c r="M111" s="8">
        <f t="shared" si="5"/>
        <v>0</v>
      </c>
      <c r="N111" s="5" t="s">
        <v>891</v>
      </c>
      <c r="O111" s="5"/>
      <c r="P111" s="5"/>
    </row>
    <row r="112" spans="1:16" ht="24" customHeight="1" x14ac:dyDescent="0.25">
      <c r="A112" s="7"/>
      <c r="B112" s="5" t="s">
        <v>1652</v>
      </c>
      <c r="C112" s="5" t="s">
        <v>1653</v>
      </c>
      <c r="D112" s="5" t="s">
        <v>1707</v>
      </c>
      <c r="E112" s="5" t="s">
        <v>1718</v>
      </c>
      <c r="F112" s="5" t="s">
        <v>1717</v>
      </c>
      <c r="G112" s="5">
        <v>4952.83</v>
      </c>
      <c r="H112" s="5">
        <v>297.17</v>
      </c>
      <c r="I112" s="6"/>
      <c r="J112" s="8">
        <f t="shared" si="4"/>
        <v>5250</v>
      </c>
      <c r="K112" s="6"/>
      <c r="L112" s="8"/>
      <c r="M112" s="8">
        <f t="shared" si="5"/>
        <v>0</v>
      </c>
      <c r="N112" s="5" t="s">
        <v>891</v>
      </c>
      <c r="O112" s="5"/>
      <c r="P112" s="5"/>
    </row>
    <row r="113" spans="1:16" ht="24" customHeight="1" x14ac:dyDescent="0.25">
      <c r="A113" s="7"/>
      <c r="B113" s="5" t="s">
        <v>1654</v>
      </c>
      <c r="C113" s="5" t="s">
        <v>1655</v>
      </c>
      <c r="D113" s="5" t="s">
        <v>1707</v>
      </c>
      <c r="E113" s="5" t="s">
        <v>1718</v>
      </c>
      <c r="F113" s="5" t="s">
        <v>1717</v>
      </c>
      <c r="G113" s="5">
        <v>1901.88</v>
      </c>
      <c r="H113" s="5">
        <v>114.12</v>
      </c>
      <c r="I113" s="6"/>
      <c r="J113" s="8">
        <f t="shared" si="4"/>
        <v>2016</v>
      </c>
      <c r="K113" s="6"/>
      <c r="L113" s="8"/>
      <c r="M113" s="8">
        <f t="shared" si="5"/>
        <v>0</v>
      </c>
      <c r="N113" s="5" t="s">
        <v>891</v>
      </c>
      <c r="O113" s="5"/>
      <c r="P113" s="5"/>
    </row>
    <row r="114" spans="1:16" ht="24" customHeight="1" x14ac:dyDescent="0.25">
      <c r="A114" s="7"/>
      <c r="B114" s="5" t="s">
        <v>1656</v>
      </c>
      <c r="C114" s="5" t="s">
        <v>1657</v>
      </c>
      <c r="D114" s="5" t="s">
        <v>1707</v>
      </c>
      <c r="E114" s="5" t="s">
        <v>1718</v>
      </c>
      <c r="F114" s="5" t="s">
        <v>1717</v>
      </c>
      <c r="G114" s="5">
        <v>4952.83</v>
      </c>
      <c r="H114" s="5">
        <v>297.17</v>
      </c>
      <c r="I114" s="6"/>
      <c r="J114" s="8">
        <f t="shared" si="4"/>
        <v>5250</v>
      </c>
      <c r="K114" s="6"/>
      <c r="L114" s="8"/>
      <c r="M114" s="8">
        <f t="shared" si="5"/>
        <v>0</v>
      </c>
      <c r="N114" s="5" t="s">
        <v>891</v>
      </c>
      <c r="O114" s="5"/>
      <c r="P114" s="5"/>
    </row>
    <row r="115" spans="1:16" ht="24" customHeight="1" x14ac:dyDescent="0.25">
      <c r="A115" s="7"/>
      <c r="B115" s="5" t="s">
        <v>1658</v>
      </c>
      <c r="C115" s="5" t="s">
        <v>1659</v>
      </c>
      <c r="D115" s="5" t="s">
        <v>1707</v>
      </c>
      <c r="E115" s="5" t="s">
        <v>1708</v>
      </c>
      <c r="F115" s="5" t="s">
        <v>1717</v>
      </c>
      <c r="G115" s="5">
        <v>3863.21</v>
      </c>
      <c r="H115" s="5">
        <v>231.79</v>
      </c>
      <c r="I115" s="6"/>
      <c r="J115" s="8">
        <f t="shared" si="4"/>
        <v>4095</v>
      </c>
      <c r="K115" s="6"/>
      <c r="L115" s="8"/>
      <c r="M115" s="8">
        <f t="shared" si="5"/>
        <v>0</v>
      </c>
      <c r="N115" s="5" t="s">
        <v>891</v>
      </c>
      <c r="O115" s="5"/>
      <c r="P115" s="5"/>
    </row>
    <row r="116" spans="1:16" ht="24" customHeight="1" x14ac:dyDescent="0.25">
      <c r="A116" s="7"/>
      <c r="B116" s="5" t="s">
        <v>1660</v>
      </c>
      <c r="C116" s="5" t="s">
        <v>1661</v>
      </c>
      <c r="D116" s="5" t="s">
        <v>1707</v>
      </c>
      <c r="E116" s="5" t="s">
        <v>1708</v>
      </c>
      <c r="F116" s="5" t="s">
        <v>1717</v>
      </c>
      <c r="G116" s="5">
        <v>3863.21</v>
      </c>
      <c r="H116" s="5">
        <v>231.79</v>
      </c>
      <c r="I116" s="6"/>
      <c r="J116" s="8">
        <f t="shared" si="4"/>
        <v>4095</v>
      </c>
      <c r="K116" s="6"/>
      <c r="L116" s="8"/>
      <c r="M116" s="8">
        <f t="shared" si="5"/>
        <v>0</v>
      </c>
      <c r="N116" s="5" t="s">
        <v>891</v>
      </c>
      <c r="O116" s="5"/>
      <c r="P116" s="5"/>
    </row>
    <row r="117" spans="1:16" ht="24" customHeight="1" x14ac:dyDescent="0.25">
      <c r="A117" s="7"/>
      <c r="B117" s="5" t="s">
        <v>1662</v>
      </c>
      <c r="C117" s="5" t="s">
        <v>1663</v>
      </c>
      <c r="D117" s="5" t="s">
        <v>1707</v>
      </c>
      <c r="E117" s="5" t="s">
        <v>1708</v>
      </c>
      <c r="F117" s="5" t="s">
        <v>1717</v>
      </c>
      <c r="G117" s="5">
        <v>3863.21</v>
      </c>
      <c r="H117" s="5">
        <v>231.79</v>
      </c>
      <c r="I117" s="6"/>
      <c r="J117" s="8">
        <f t="shared" si="4"/>
        <v>4095</v>
      </c>
      <c r="K117" s="6"/>
      <c r="L117" s="8"/>
      <c r="M117" s="8">
        <f t="shared" si="5"/>
        <v>0</v>
      </c>
      <c r="N117" s="5" t="s">
        <v>891</v>
      </c>
      <c r="O117" s="5"/>
      <c r="P117" s="5"/>
    </row>
    <row r="118" spans="1:16" ht="24" customHeight="1" x14ac:dyDescent="0.25">
      <c r="A118" s="7"/>
      <c r="B118" s="2" t="s">
        <v>1664</v>
      </c>
      <c r="C118" s="5" t="s">
        <v>1665</v>
      </c>
      <c r="D118" s="5" t="s">
        <v>1707</v>
      </c>
      <c r="E118" s="5" t="s">
        <v>1718</v>
      </c>
      <c r="F118" s="5" t="s">
        <v>1719</v>
      </c>
      <c r="G118" s="5">
        <v>63230.19</v>
      </c>
      <c r="H118" s="5">
        <v>3793.81</v>
      </c>
      <c r="I118" s="6"/>
      <c r="J118" s="8">
        <f t="shared" si="4"/>
        <v>67024</v>
      </c>
      <c r="K118" s="6"/>
      <c r="L118" s="8"/>
      <c r="M118" s="8">
        <f t="shared" si="5"/>
        <v>0</v>
      </c>
      <c r="N118" s="5" t="s">
        <v>891</v>
      </c>
      <c r="O118" s="5"/>
      <c r="P118" s="5"/>
    </row>
    <row r="119" spans="1:16" ht="24" customHeight="1" x14ac:dyDescent="0.25">
      <c r="A119" s="7"/>
      <c r="B119" s="5" t="s">
        <v>1666</v>
      </c>
      <c r="C119" s="5" t="s">
        <v>1667</v>
      </c>
      <c r="D119" s="5" t="s">
        <v>1707</v>
      </c>
      <c r="E119" s="5" t="s">
        <v>1718</v>
      </c>
      <c r="F119" s="5" t="s">
        <v>1720</v>
      </c>
      <c r="G119" s="5">
        <v>3863.2</v>
      </c>
      <c r="H119" s="5">
        <v>231.8</v>
      </c>
      <c r="I119" s="6"/>
      <c r="J119" s="8">
        <f t="shared" si="4"/>
        <v>4095</v>
      </c>
      <c r="K119" s="6"/>
      <c r="L119" s="8"/>
      <c r="M119" s="8">
        <f t="shared" si="5"/>
        <v>0</v>
      </c>
      <c r="N119" s="5" t="s">
        <v>891</v>
      </c>
      <c r="O119" s="5"/>
      <c r="P119" s="5"/>
    </row>
    <row r="120" spans="1:16" ht="24" customHeight="1" x14ac:dyDescent="0.25">
      <c r="A120" s="7"/>
      <c r="B120" s="5" t="s">
        <v>1668</v>
      </c>
      <c r="C120" s="5" t="s">
        <v>1669</v>
      </c>
      <c r="D120" s="5" t="s">
        <v>1707</v>
      </c>
      <c r="E120" s="5" t="s">
        <v>1718</v>
      </c>
      <c r="F120" s="5" t="s">
        <v>1721</v>
      </c>
      <c r="G120" s="5">
        <v>3863.21</v>
      </c>
      <c r="H120" s="5">
        <v>231.79</v>
      </c>
      <c r="I120" s="6"/>
      <c r="J120" s="8">
        <f t="shared" si="4"/>
        <v>4095</v>
      </c>
      <c r="K120" s="6"/>
      <c r="L120" s="8"/>
      <c r="M120" s="8">
        <f t="shared" si="5"/>
        <v>0</v>
      </c>
      <c r="N120" s="5" t="s">
        <v>891</v>
      </c>
      <c r="O120" s="5"/>
      <c r="P120" s="5"/>
    </row>
    <row r="121" spans="1:16" ht="24" customHeight="1" x14ac:dyDescent="0.25">
      <c r="A121" s="7"/>
      <c r="B121" s="5" t="s">
        <v>1670</v>
      </c>
      <c r="C121" s="5" t="s">
        <v>1671</v>
      </c>
      <c r="D121" s="5" t="s">
        <v>1707</v>
      </c>
      <c r="E121" s="5" t="s">
        <v>1718</v>
      </c>
      <c r="F121" s="5" t="s">
        <v>1721</v>
      </c>
      <c r="G121" s="5">
        <v>3863.21</v>
      </c>
      <c r="H121" s="5">
        <v>231.79</v>
      </c>
      <c r="I121" s="6"/>
      <c r="J121" s="8">
        <f t="shared" si="4"/>
        <v>4095</v>
      </c>
      <c r="K121" s="6"/>
      <c r="L121" s="8"/>
      <c r="M121" s="8">
        <f t="shared" si="5"/>
        <v>0</v>
      </c>
      <c r="N121" s="5" t="s">
        <v>891</v>
      </c>
      <c r="O121" s="5"/>
      <c r="P121" s="5"/>
    </row>
    <row r="122" spans="1:16" ht="24" customHeight="1" x14ac:dyDescent="0.25">
      <c r="A122" s="7"/>
      <c r="B122" s="5" t="s">
        <v>1672</v>
      </c>
      <c r="C122" s="5" t="s">
        <v>1673</v>
      </c>
      <c r="D122" s="5" t="s">
        <v>1707</v>
      </c>
      <c r="E122" s="5" t="s">
        <v>1718</v>
      </c>
      <c r="F122" s="5" t="s">
        <v>1721</v>
      </c>
      <c r="G122" s="5">
        <v>3863.21</v>
      </c>
      <c r="H122" s="5">
        <v>231.79</v>
      </c>
      <c r="I122" s="6"/>
      <c r="J122" s="8">
        <f t="shared" si="4"/>
        <v>4095</v>
      </c>
      <c r="K122" s="6"/>
      <c r="L122" s="8"/>
      <c r="M122" s="8">
        <f t="shared" si="5"/>
        <v>0</v>
      </c>
      <c r="N122" s="5" t="s">
        <v>891</v>
      </c>
      <c r="O122" s="5"/>
      <c r="P122" s="5"/>
    </row>
    <row r="123" spans="1:16" ht="24" customHeight="1" x14ac:dyDescent="0.25">
      <c r="A123" s="7"/>
      <c r="B123" s="5" t="s">
        <v>1674</v>
      </c>
      <c r="C123" s="5" t="s">
        <v>1675</v>
      </c>
      <c r="D123" s="5" t="s">
        <v>1707</v>
      </c>
      <c r="E123" s="5" t="s">
        <v>1718</v>
      </c>
      <c r="F123" s="5" t="s">
        <v>1721</v>
      </c>
      <c r="G123" s="5">
        <v>3863.21</v>
      </c>
      <c r="H123" s="5">
        <v>231.79</v>
      </c>
      <c r="I123" s="6"/>
      <c r="J123" s="8">
        <f t="shared" si="4"/>
        <v>4095</v>
      </c>
      <c r="K123" s="6"/>
      <c r="L123" s="8"/>
      <c r="M123" s="8">
        <f t="shared" si="5"/>
        <v>0</v>
      </c>
      <c r="N123" s="5" t="s">
        <v>891</v>
      </c>
      <c r="O123" s="5"/>
      <c r="P123" s="5"/>
    </row>
    <row r="124" spans="1:16" ht="24" customHeight="1" x14ac:dyDescent="0.25">
      <c r="A124" s="7"/>
      <c r="B124" s="5" t="s">
        <v>1676</v>
      </c>
      <c r="C124" s="5" t="s">
        <v>1677</v>
      </c>
      <c r="D124" s="5" t="s">
        <v>1707</v>
      </c>
      <c r="E124" s="5" t="s">
        <v>1718</v>
      </c>
      <c r="F124" s="5" t="s">
        <v>1721</v>
      </c>
      <c r="G124" s="5">
        <v>3863.21</v>
      </c>
      <c r="H124" s="5">
        <v>231.79</v>
      </c>
      <c r="I124" s="6"/>
      <c r="J124" s="8">
        <f t="shared" si="4"/>
        <v>4095</v>
      </c>
      <c r="K124" s="6"/>
      <c r="L124" s="8"/>
      <c r="M124" s="8">
        <f t="shared" si="5"/>
        <v>0</v>
      </c>
      <c r="N124" s="5" t="s">
        <v>891</v>
      </c>
      <c r="O124" s="5"/>
      <c r="P124" s="5"/>
    </row>
    <row r="125" spans="1:16" ht="24" customHeight="1" x14ac:dyDescent="0.25">
      <c r="A125" s="7"/>
      <c r="B125" s="5" t="s">
        <v>1678</v>
      </c>
      <c r="C125" s="5" t="s">
        <v>1679</v>
      </c>
      <c r="D125" s="5" t="s">
        <v>1707</v>
      </c>
      <c r="E125" s="5" t="s">
        <v>1718</v>
      </c>
      <c r="F125" s="5" t="s">
        <v>1721</v>
      </c>
      <c r="G125" s="5">
        <v>3863.21</v>
      </c>
      <c r="H125" s="5">
        <v>231.79</v>
      </c>
      <c r="I125" s="6"/>
      <c r="J125" s="8">
        <f t="shared" si="4"/>
        <v>4095</v>
      </c>
      <c r="K125" s="6"/>
      <c r="L125" s="8"/>
      <c r="M125" s="8">
        <f t="shared" si="5"/>
        <v>0</v>
      </c>
      <c r="N125" s="5" t="s">
        <v>891</v>
      </c>
      <c r="O125" s="5"/>
      <c r="P125" s="5"/>
    </row>
    <row r="126" spans="1:16" ht="24" customHeight="1" x14ac:dyDescent="0.25">
      <c r="A126" s="7"/>
      <c r="B126" s="5" t="s">
        <v>1680</v>
      </c>
      <c r="C126" s="5" t="s">
        <v>1681</v>
      </c>
      <c r="D126" s="5" t="s">
        <v>1707</v>
      </c>
      <c r="E126" s="5" t="s">
        <v>1718</v>
      </c>
      <c r="F126" s="5" t="s">
        <v>1721</v>
      </c>
      <c r="G126" s="5">
        <v>9443.39</v>
      </c>
      <c r="H126" s="5">
        <v>566.61</v>
      </c>
      <c r="I126" s="6"/>
      <c r="J126" s="8">
        <f t="shared" si="4"/>
        <v>10010</v>
      </c>
      <c r="K126" s="6"/>
      <c r="L126" s="8"/>
      <c r="M126" s="8">
        <f t="shared" si="5"/>
        <v>0</v>
      </c>
      <c r="N126" s="5" t="s">
        <v>891</v>
      </c>
      <c r="O126" s="5"/>
      <c r="P126" s="5"/>
    </row>
    <row r="127" spans="1:16" ht="24" customHeight="1" x14ac:dyDescent="0.25">
      <c r="A127" s="7"/>
      <c r="B127" s="5" t="s">
        <v>1682</v>
      </c>
      <c r="C127" s="5" t="s">
        <v>1683</v>
      </c>
      <c r="D127" s="5" t="s">
        <v>1707</v>
      </c>
      <c r="E127" s="5" t="s">
        <v>1718</v>
      </c>
      <c r="F127" s="5" t="s">
        <v>1721</v>
      </c>
      <c r="G127" s="5">
        <v>20339.62</v>
      </c>
      <c r="H127" s="5">
        <v>1220.3800000000001</v>
      </c>
      <c r="I127" s="6"/>
      <c r="J127" s="8">
        <f t="shared" si="4"/>
        <v>21560</v>
      </c>
      <c r="K127" s="6"/>
      <c r="L127" s="8"/>
      <c r="M127" s="8">
        <f t="shared" si="5"/>
        <v>0</v>
      </c>
      <c r="N127" s="5" t="s">
        <v>891</v>
      </c>
      <c r="O127" s="5"/>
      <c r="P127" s="5"/>
    </row>
    <row r="128" spans="1:16" ht="24" customHeight="1" x14ac:dyDescent="0.25">
      <c r="A128" s="7"/>
      <c r="B128" s="5" t="s">
        <v>1684</v>
      </c>
      <c r="C128" s="5" t="s">
        <v>1685</v>
      </c>
      <c r="D128" s="5" t="s">
        <v>1707</v>
      </c>
      <c r="E128" s="5" t="s">
        <v>1718</v>
      </c>
      <c r="F128" s="5" t="s">
        <v>1694</v>
      </c>
      <c r="G128" s="5">
        <v>1852.83</v>
      </c>
      <c r="H128" s="5">
        <v>111.17</v>
      </c>
      <c r="I128" s="6"/>
      <c r="J128" s="8">
        <f t="shared" si="4"/>
        <v>1964</v>
      </c>
      <c r="K128" s="6"/>
      <c r="L128" s="8"/>
      <c r="M128" s="8">
        <f t="shared" si="5"/>
        <v>0</v>
      </c>
      <c r="N128" s="5" t="s">
        <v>891</v>
      </c>
      <c r="O128" s="5"/>
      <c r="P128" s="5"/>
    </row>
    <row r="129" spans="1:16" ht="24" customHeight="1" x14ac:dyDescent="0.25">
      <c r="A129" s="7"/>
      <c r="B129" s="5" t="s">
        <v>1686</v>
      </c>
      <c r="C129" s="5" t="s">
        <v>1687</v>
      </c>
      <c r="D129" s="5" t="s">
        <v>1707</v>
      </c>
      <c r="E129" s="5" t="s">
        <v>1718</v>
      </c>
      <c r="F129" s="5" t="s">
        <v>1694</v>
      </c>
      <c r="G129" s="5">
        <v>2510.38</v>
      </c>
      <c r="H129" s="5">
        <v>150.62</v>
      </c>
      <c r="I129" s="6"/>
      <c r="J129" s="8">
        <f t="shared" si="4"/>
        <v>2661</v>
      </c>
      <c r="K129" s="6"/>
      <c r="L129" s="8"/>
      <c r="M129" s="8">
        <f t="shared" si="5"/>
        <v>0</v>
      </c>
      <c r="N129" s="5" t="s">
        <v>891</v>
      </c>
      <c r="O129" s="5"/>
      <c r="P129" s="5"/>
    </row>
    <row r="130" spans="1:16" ht="24" customHeight="1" x14ac:dyDescent="0.25">
      <c r="A130" s="7"/>
      <c r="B130" s="5" t="s">
        <v>1688</v>
      </c>
      <c r="C130" s="5" t="s">
        <v>1689</v>
      </c>
      <c r="D130" s="5" t="s">
        <v>1707</v>
      </c>
      <c r="E130" s="5" t="s">
        <v>1718</v>
      </c>
      <c r="F130" s="5" t="s">
        <v>1694</v>
      </c>
      <c r="G130" s="5">
        <v>6017.92</v>
      </c>
      <c r="H130" s="5">
        <v>361.08</v>
      </c>
      <c r="I130" s="6"/>
      <c r="J130" s="8">
        <f t="shared" ref="J130:J161" si="6">SUM(G130+H130-I130)</f>
        <v>6379</v>
      </c>
      <c r="K130" s="6"/>
      <c r="L130" s="8"/>
      <c r="M130" s="8">
        <f t="shared" si="5"/>
        <v>0</v>
      </c>
      <c r="N130" s="5" t="s">
        <v>891</v>
      </c>
      <c r="O130" s="5"/>
      <c r="P130" s="5"/>
    </row>
    <row r="131" spans="1:16" ht="24" customHeight="1" x14ac:dyDescent="0.25">
      <c r="A131" s="7"/>
      <c r="B131" s="5" t="s">
        <v>1690</v>
      </c>
      <c r="C131" s="5" t="s">
        <v>1691</v>
      </c>
      <c r="D131" s="5" t="s">
        <v>1707</v>
      </c>
      <c r="E131" s="5" t="s">
        <v>1718</v>
      </c>
      <c r="F131" s="5" t="s">
        <v>1694</v>
      </c>
      <c r="G131" s="5">
        <v>8366.98</v>
      </c>
      <c r="H131" s="5">
        <v>502.02</v>
      </c>
      <c r="I131" s="6"/>
      <c r="J131" s="8">
        <f t="shared" si="6"/>
        <v>8869</v>
      </c>
      <c r="K131" s="6"/>
      <c r="L131" s="8"/>
      <c r="M131" s="8">
        <f t="shared" ref="M131:M194" si="7">SUM(I131-L131)</f>
        <v>0</v>
      </c>
      <c r="N131" s="5" t="s">
        <v>891</v>
      </c>
      <c r="O131" s="5"/>
      <c r="P131" s="5"/>
    </row>
    <row r="132" spans="1:16" ht="24" customHeight="1" x14ac:dyDescent="0.25">
      <c r="A132" s="7"/>
      <c r="B132" s="5" t="s">
        <v>1692</v>
      </c>
      <c r="C132" s="5" t="s">
        <v>1693</v>
      </c>
      <c r="D132" s="5" t="s">
        <v>1707</v>
      </c>
      <c r="E132" s="5" t="s">
        <v>1718</v>
      </c>
      <c r="F132" s="5" t="s">
        <v>1694</v>
      </c>
      <c r="G132" s="5">
        <v>4011.32</v>
      </c>
      <c r="H132" s="5">
        <v>240.68</v>
      </c>
      <c r="I132" s="6"/>
      <c r="J132" s="8">
        <f t="shared" si="6"/>
        <v>4252</v>
      </c>
      <c r="K132" s="6"/>
      <c r="L132" s="8"/>
      <c r="M132" s="8">
        <f t="shared" si="7"/>
        <v>0</v>
      </c>
      <c r="N132" s="5" t="s">
        <v>891</v>
      </c>
      <c r="O132" s="5"/>
      <c r="P132" s="5"/>
    </row>
    <row r="133" spans="1:16" ht="24" customHeight="1" x14ac:dyDescent="0.25">
      <c r="A133" s="7"/>
      <c r="B133" s="5" t="s">
        <v>1695</v>
      </c>
      <c r="C133" s="5" t="s">
        <v>1696</v>
      </c>
      <c r="D133" s="5" t="s">
        <v>1707</v>
      </c>
      <c r="E133" s="5" t="s">
        <v>1718</v>
      </c>
      <c r="F133" s="5" t="s">
        <v>1697</v>
      </c>
      <c r="G133" s="5">
        <v>12316.04</v>
      </c>
      <c r="H133" s="5">
        <v>738.96</v>
      </c>
      <c r="I133" s="6"/>
      <c r="J133" s="8">
        <f t="shared" si="6"/>
        <v>13055</v>
      </c>
      <c r="K133" s="6"/>
      <c r="L133" s="8"/>
      <c r="M133" s="8">
        <f t="shared" si="7"/>
        <v>0</v>
      </c>
      <c r="N133" s="5" t="s">
        <v>891</v>
      </c>
      <c r="O133" s="5"/>
      <c r="P133" s="5"/>
    </row>
    <row r="134" spans="1:16" ht="24" customHeight="1" x14ac:dyDescent="0.25">
      <c r="A134" s="7"/>
      <c r="B134" s="5" t="s">
        <v>1684</v>
      </c>
      <c r="C134" s="5" t="s">
        <v>1685</v>
      </c>
      <c r="D134" s="5" t="s">
        <v>1707</v>
      </c>
      <c r="E134" s="5" t="s">
        <v>1718</v>
      </c>
      <c r="F134" s="5" t="s">
        <v>1697</v>
      </c>
      <c r="G134" s="5">
        <v>40646.230000000003</v>
      </c>
      <c r="H134" s="5">
        <v>2438.77</v>
      </c>
      <c r="I134" s="6"/>
      <c r="J134" s="8">
        <f t="shared" si="6"/>
        <v>43085</v>
      </c>
      <c r="K134" s="6"/>
      <c r="L134" s="8"/>
      <c r="M134" s="8">
        <f t="shared" si="7"/>
        <v>0</v>
      </c>
      <c r="N134" s="5" t="s">
        <v>891</v>
      </c>
      <c r="O134" s="5"/>
      <c r="P134" s="5"/>
    </row>
    <row r="135" spans="1:16" ht="24" customHeight="1" x14ac:dyDescent="0.25">
      <c r="A135" s="7"/>
      <c r="B135" s="5" t="s">
        <v>1686</v>
      </c>
      <c r="C135" s="5" t="s">
        <v>1687</v>
      </c>
      <c r="D135" s="5" t="s">
        <v>1707</v>
      </c>
      <c r="E135" s="5" t="s">
        <v>1718</v>
      </c>
      <c r="F135" s="5" t="s">
        <v>1697</v>
      </c>
      <c r="G135" s="5">
        <v>4226.41</v>
      </c>
      <c r="H135" s="5">
        <v>253.59</v>
      </c>
      <c r="I135" s="6"/>
      <c r="J135" s="8">
        <f t="shared" si="6"/>
        <v>4480</v>
      </c>
      <c r="K135" s="6"/>
      <c r="L135" s="8"/>
      <c r="M135" s="8">
        <f t="shared" si="7"/>
        <v>0</v>
      </c>
      <c r="N135" s="5" t="s">
        <v>891</v>
      </c>
      <c r="O135" s="5"/>
      <c r="P135" s="5"/>
    </row>
    <row r="136" spans="1:16" ht="24" customHeight="1" x14ac:dyDescent="0.25">
      <c r="A136" s="7"/>
      <c r="B136" s="5" t="s">
        <v>1688</v>
      </c>
      <c r="C136" s="5" t="s">
        <v>1689</v>
      </c>
      <c r="D136" s="5" t="s">
        <v>1707</v>
      </c>
      <c r="E136" s="5" t="s">
        <v>1718</v>
      </c>
      <c r="F136" s="5" t="s">
        <v>1697</v>
      </c>
      <c r="G136" s="5">
        <v>21462.26</v>
      </c>
      <c r="H136" s="5">
        <v>1287.74</v>
      </c>
      <c r="I136" s="6"/>
      <c r="J136" s="8">
        <f t="shared" si="6"/>
        <v>22750</v>
      </c>
      <c r="K136" s="6"/>
      <c r="L136" s="8"/>
      <c r="M136" s="8">
        <f t="shared" si="7"/>
        <v>0</v>
      </c>
      <c r="N136" s="5" t="s">
        <v>891</v>
      </c>
      <c r="O136" s="5"/>
      <c r="P136" s="5"/>
    </row>
    <row r="137" spans="1:16" ht="24" customHeight="1" x14ac:dyDescent="0.25">
      <c r="A137" s="7"/>
      <c r="B137" s="5" t="s">
        <v>1698</v>
      </c>
      <c r="C137" s="5" t="s">
        <v>1699</v>
      </c>
      <c r="D137" s="5" t="s">
        <v>1707</v>
      </c>
      <c r="E137" s="5" t="s">
        <v>1718</v>
      </c>
      <c r="F137" s="5" t="s">
        <v>1702</v>
      </c>
      <c r="G137" s="5">
        <v>5956.6</v>
      </c>
      <c r="H137" s="5">
        <v>357.4</v>
      </c>
      <c r="I137" s="6"/>
      <c r="J137" s="8">
        <f t="shared" si="6"/>
        <v>6314</v>
      </c>
      <c r="K137" s="6"/>
      <c r="L137" s="8"/>
      <c r="M137" s="8">
        <f t="shared" si="7"/>
        <v>0</v>
      </c>
      <c r="N137" s="5" t="s">
        <v>891</v>
      </c>
      <c r="O137" s="5"/>
      <c r="P137" s="5"/>
    </row>
    <row r="138" spans="1:16" ht="24" customHeight="1" x14ac:dyDescent="0.25">
      <c r="A138" s="7"/>
      <c r="B138" s="5" t="s">
        <v>1700</v>
      </c>
      <c r="C138" s="5" t="s">
        <v>1701</v>
      </c>
      <c r="D138" s="5" t="s">
        <v>1707</v>
      </c>
      <c r="E138" s="5" t="s">
        <v>1718</v>
      </c>
      <c r="F138" s="5" t="s">
        <v>1702</v>
      </c>
      <c r="G138" s="5">
        <v>4912.26</v>
      </c>
      <c r="H138" s="5">
        <v>294.74</v>
      </c>
      <c r="I138" s="6"/>
      <c r="J138" s="8">
        <f t="shared" si="6"/>
        <v>5207</v>
      </c>
      <c r="K138" s="6"/>
      <c r="L138" s="8"/>
      <c r="M138" s="8">
        <f t="shared" si="7"/>
        <v>0</v>
      </c>
      <c r="N138" s="5" t="s">
        <v>891</v>
      </c>
      <c r="O138" s="5"/>
      <c r="P138" s="5"/>
    </row>
    <row r="139" spans="1:16" ht="24" customHeight="1" x14ac:dyDescent="0.25">
      <c r="A139" s="7"/>
      <c r="B139" s="5" t="s">
        <v>1703</v>
      </c>
      <c r="C139" s="5" t="s">
        <v>1704</v>
      </c>
      <c r="D139" s="5" t="s">
        <v>1707</v>
      </c>
      <c r="E139" s="5" t="s">
        <v>1718</v>
      </c>
      <c r="F139" s="5" t="s">
        <v>1702</v>
      </c>
      <c r="G139" s="5">
        <v>17320.759999999998</v>
      </c>
      <c r="H139" s="5">
        <v>1039.24</v>
      </c>
      <c r="I139" s="6"/>
      <c r="J139" s="8">
        <f t="shared" si="6"/>
        <v>18360</v>
      </c>
      <c r="K139" s="6"/>
      <c r="L139" s="8"/>
      <c r="M139" s="8">
        <f t="shared" si="7"/>
        <v>0</v>
      </c>
      <c r="N139" s="5" t="s">
        <v>891</v>
      </c>
      <c r="O139" s="5"/>
      <c r="P139" s="5"/>
    </row>
    <row r="140" spans="1:16" ht="24" customHeight="1" x14ac:dyDescent="0.25">
      <c r="A140" s="7"/>
      <c r="B140" s="5" t="s">
        <v>1705</v>
      </c>
      <c r="C140" s="5" t="s">
        <v>1706</v>
      </c>
      <c r="D140" s="5" t="s">
        <v>1707</v>
      </c>
      <c r="E140" s="5" t="s">
        <v>1718</v>
      </c>
      <c r="F140" s="5" t="s">
        <v>1702</v>
      </c>
      <c r="G140" s="5">
        <v>17320.759999999998</v>
      </c>
      <c r="H140" s="5">
        <v>1039.24</v>
      </c>
      <c r="I140" s="6"/>
      <c r="J140" s="8">
        <f t="shared" si="6"/>
        <v>18360</v>
      </c>
      <c r="K140" s="6"/>
      <c r="L140" s="8"/>
      <c r="M140" s="8">
        <f t="shared" si="7"/>
        <v>0</v>
      </c>
      <c r="N140" s="5" t="s">
        <v>891</v>
      </c>
      <c r="O140" s="5"/>
      <c r="P140" s="5"/>
    </row>
    <row r="141" spans="1:16" ht="24" customHeight="1" x14ac:dyDescent="0.25">
      <c r="A141" s="7"/>
      <c r="B141" s="5" t="s">
        <v>1722</v>
      </c>
      <c r="C141" s="4" t="s">
        <v>1723</v>
      </c>
      <c r="D141" s="5" t="s">
        <v>1707</v>
      </c>
      <c r="E141" s="5" t="s">
        <v>1725</v>
      </c>
      <c r="F141" s="46" t="s">
        <v>1724</v>
      </c>
      <c r="G141" s="8">
        <v>12452.83</v>
      </c>
      <c r="H141" s="8">
        <v>747.17</v>
      </c>
      <c r="I141" s="6"/>
      <c r="J141" s="8">
        <f t="shared" si="6"/>
        <v>13200</v>
      </c>
      <c r="K141" s="6"/>
      <c r="L141" s="8"/>
      <c r="M141" s="8">
        <f t="shared" si="7"/>
        <v>0</v>
      </c>
      <c r="N141" s="5" t="s">
        <v>891</v>
      </c>
      <c r="O141" s="5"/>
      <c r="P141" s="5"/>
    </row>
    <row r="142" spans="1:16" ht="24" customHeight="1" x14ac:dyDescent="0.25">
      <c r="A142" s="7"/>
      <c r="B142" s="5" t="s">
        <v>1726</v>
      </c>
      <c r="C142" s="4" t="s">
        <v>1727</v>
      </c>
      <c r="D142" s="5" t="s">
        <v>1707</v>
      </c>
      <c r="E142" s="5" t="s">
        <v>1725</v>
      </c>
      <c r="F142" s="46" t="s">
        <v>1724</v>
      </c>
      <c r="G142" s="8">
        <v>14462.26</v>
      </c>
      <c r="H142" s="8">
        <v>867.74</v>
      </c>
      <c r="I142" s="6"/>
      <c r="J142" s="8">
        <f t="shared" si="6"/>
        <v>15330</v>
      </c>
      <c r="K142" s="6"/>
      <c r="L142" s="8"/>
      <c r="M142" s="8">
        <f t="shared" si="7"/>
        <v>0</v>
      </c>
      <c r="N142" s="5" t="s">
        <v>891</v>
      </c>
      <c r="O142" s="5"/>
      <c r="P142" s="5"/>
    </row>
    <row r="143" spans="1:16" ht="24" customHeight="1" x14ac:dyDescent="0.25">
      <c r="A143" s="7"/>
      <c r="B143" s="5" t="s">
        <v>1729</v>
      </c>
      <c r="C143" s="4" t="s">
        <v>1728</v>
      </c>
      <c r="D143" s="5" t="s">
        <v>1707</v>
      </c>
      <c r="E143" s="5" t="s">
        <v>1725</v>
      </c>
      <c r="F143" s="46" t="s">
        <v>1724</v>
      </c>
      <c r="G143" s="8">
        <v>51245.279999999999</v>
      </c>
      <c r="H143" s="8">
        <v>3074.72</v>
      </c>
      <c r="I143" s="6"/>
      <c r="J143" s="8">
        <f t="shared" si="6"/>
        <v>54320</v>
      </c>
      <c r="K143" s="6"/>
      <c r="L143" s="8"/>
      <c r="M143" s="8">
        <f t="shared" si="7"/>
        <v>0</v>
      </c>
      <c r="N143" s="5" t="s">
        <v>891</v>
      </c>
      <c r="O143" s="5"/>
      <c r="P143" s="5"/>
    </row>
    <row r="144" spans="1:16" ht="24" customHeight="1" x14ac:dyDescent="0.25">
      <c r="A144" s="7"/>
      <c r="B144" s="75" t="s">
        <v>1559</v>
      </c>
      <c r="C144" s="77" t="s">
        <v>1565</v>
      </c>
      <c r="D144" s="79" t="s">
        <v>1561</v>
      </c>
      <c r="E144" s="75" t="s">
        <v>1725</v>
      </c>
      <c r="F144" s="79" t="s">
        <v>1730</v>
      </c>
      <c r="G144" s="80">
        <v>-18000</v>
      </c>
      <c r="H144" s="80">
        <v>-1080</v>
      </c>
      <c r="I144" s="78"/>
      <c r="J144" s="80">
        <f t="shared" si="6"/>
        <v>-19080</v>
      </c>
      <c r="K144" s="6"/>
      <c r="L144" s="8"/>
      <c r="M144" s="8">
        <f t="shared" si="7"/>
        <v>0</v>
      </c>
      <c r="N144" s="5" t="s">
        <v>891</v>
      </c>
      <c r="O144" s="5"/>
      <c r="P144" s="5"/>
    </row>
    <row r="145" spans="1:16" ht="24" customHeight="1" x14ac:dyDescent="0.25">
      <c r="A145" s="7"/>
      <c r="B145" s="75" t="s">
        <v>1562</v>
      </c>
      <c r="C145" s="77" t="s">
        <v>1563</v>
      </c>
      <c r="D145" s="79" t="s">
        <v>1561</v>
      </c>
      <c r="E145" s="75" t="s">
        <v>1725</v>
      </c>
      <c r="F145" s="79" t="s">
        <v>1731</v>
      </c>
      <c r="G145" s="80">
        <v>-9000</v>
      </c>
      <c r="H145" s="80">
        <v>-540</v>
      </c>
      <c r="I145" s="78"/>
      <c r="J145" s="80">
        <f t="shared" si="6"/>
        <v>-9540</v>
      </c>
      <c r="K145" s="6"/>
      <c r="L145" s="8"/>
      <c r="M145" s="8">
        <f t="shared" si="7"/>
        <v>0</v>
      </c>
      <c r="N145" s="5" t="s">
        <v>891</v>
      </c>
      <c r="O145" s="5"/>
      <c r="P145" s="5"/>
    </row>
    <row r="146" spans="1:16" ht="24" customHeight="1" x14ac:dyDescent="0.25">
      <c r="A146" s="7"/>
      <c r="B146" s="75" t="s">
        <v>1506</v>
      </c>
      <c r="C146" s="77" t="s">
        <v>1505</v>
      </c>
      <c r="D146" s="79" t="s">
        <v>980</v>
      </c>
      <c r="E146" s="75" t="s">
        <v>1725</v>
      </c>
      <c r="F146" s="79" t="s">
        <v>1732</v>
      </c>
      <c r="G146" s="80">
        <v>-18000</v>
      </c>
      <c r="H146" s="80">
        <v>-1080</v>
      </c>
      <c r="I146" s="78"/>
      <c r="J146" s="80">
        <f t="shared" si="6"/>
        <v>-19080</v>
      </c>
      <c r="K146" s="6"/>
      <c r="L146" s="8"/>
      <c r="M146" s="8">
        <f t="shared" si="7"/>
        <v>0</v>
      </c>
      <c r="N146" s="5" t="s">
        <v>891</v>
      </c>
      <c r="O146" s="5"/>
      <c r="P146" s="5"/>
    </row>
    <row r="147" spans="1:16" ht="24" customHeight="1" x14ac:dyDescent="0.25">
      <c r="A147" s="7"/>
      <c r="B147" s="75" t="s">
        <v>1495</v>
      </c>
      <c r="C147" s="77" t="s">
        <v>1488</v>
      </c>
      <c r="D147" s="78" t="s">
        <v>980</v>
      </c>
      <c r="E147" s="78" t="s">
        <v>1736</v>
      </c>
      <c r="F147" s="79" t="s">
        <v>1737</v>
      </c>
      <c r="G147" s="80">
        <v>-18000</v>
      </c>
      <c r="H147" s="80">
        <v>-1080</v>
      </c>
      <c r="I147" s="78"/>
      <c r="J147" s="80">
        <f t="shared" ref="J147:J148" si="8">SUM(G147+H147-I147)</f>
        <v>-19080</v>
      </c>
      <c r="K147" s="6"/>
      <c r="L147" s="8"/>
      <c r="M147" s="8">
        <f t="shared" si="7"/>
        <v>0</v>
      </c>
      <c r="N147" s="5" t="s">
        <v>891</v>
      </c>
      <c r="O147" s="5"/>
      <c r="P147" s="5"/>
    </row>
    <row r="148" spans="1:16" ht="24" customHeight="1" x14ac:dyDescent="0.25">
      <c r="A148" s="7"/>
      <c r="B148" s="75" t="s">
        <v>1739</v>
      </c>
      <c r="C148" s="77" t="s">
        <v>1740</v>
      </c>
      <c r="D148" s="78" t="s">
        <v>1738</v>
      </c>
      <c r="E148" s="78" t="s">
        <v>1734</v>
      </c>
      <c r="F148" s="79" t="s">
        <v>1735</v>
      </c>
      <c r="G148" s="80">
        <v>-9000</v>
      </c>
      <c r="H148" s="80">
        <v>-540</v>
      </c>
      <c r="I148" s="78"/>
      <c r="J148" s="80">
        <f t="shared" si="8"/>
        <v>-9540</v>
      </c>
      <c r="K148" s="6"/>
      <c r="L148" s="8"/>
      <c r="M148" s="8">
        <f t="shared" si="7"/>
        <v>0</v>
      </c>
      <c r="N148" s="5" t="s">
        <v>891</v>
      </c>
      <c r="O148" s="5"/>
      <c r="P148" s="5"/>
    </row>
    <row r="149" spans="1:16" ht="24" customHeight="1" x14ac:dyDescent="0.25">
      <c r="A149" s="7"/>
      <c r="B149" s="5" t="s">
        <v>1741</v>
      </c>
      <c r="C149" s="4" t="s">
        <v>1742</v>
      </c>
      <c r="D149" s="6" t="s">
        <v>1743</v>
      </c>
      <c r="E149" s="6" t="s">
        <v>1745</v>
      </c>
      <c r="F149" s="46" t="s">
        <v>1744</v>
      </c>
      <c r="G149" s="8">
        <v>216981.13</v>
      </c>
      <c r="H149" s="8">
        <v>13018.87</v>
      </c>
      <c r="I149" s="6">
        <v>220000</v>
      </c>
      <c r="J149" s="8">
        <f t="shared" si="6"/>
        <v>10000</v>
      </c>
      <c r="K149" s="6"/>
      <c r="L149" s="8"/>
      <c r="M149" s="8">
        <f t="shared" si="7"/>
        <v>220000</v>
      </c>
      <c r="N149" s="5" t="s">
        <v>1746</v>
      </c>
      <c r="O149" s="5"/>
      <c r="P149" s="5"/>
    </row>
    <row r="150" spans="1:16" ht="24" customHeight="1" x14ac:dyDescent="0.25">
      <c r="A150" s="7"/>
      <c r="B150" s="5" t="s">
        <v>1494</v>
      </c>
      <c r="C150" s="4" t="s">
        <v>1558</v>
      </c>
      <c r="D150" s="6" t="s">
        <v>133</v>
      </c>
      <c r="E150" s="6" t="s">
        <v>1747</v>
      </c>
      <c r="F150" s="46" t="s">
        <v>1748</v>
      </c>
      <c r="G150" s="8">
        <v>75.47</v>
      </c>
      <c r="H150" s="8">
        <v>4.53</v>
      </c>
      <c r="I150" s="6">
        <v>80</v>
      </c>
      <c r="J150" s="8">
        <f t="shared" si="6"/>
        <v>0</v>
      </c>
      <c r="K150" s="6"/>
      <c r="L150" s="8"/>
      <c r="M150" s="8">
        <f t="shared" si="7"/>
        <v>80</v>
      </c>
      <c r="N150" s="5" t="s">
        <v>1803</v>
      </c>
      <c r="O150" s="5"/>
      <c r="P150" s="5"/>
    </row>
    <row r="151" spans="1:16" ht="24" customHeight="1" x14ac:dyDescent="0.25">
      <c r="A151" s="7"/>
      <c r="B151" s="5" t="s">
        <v>1749</v>
      </c>
      <c r="C151" s="4" t="s">
        <v>1750</v>
      </c>
      <c r="D151" s="6" t="s">
        <v>133</v>
      </c>
      <c r="E151" s="6" t="s">
        <v>1747</v>
      </c>
      <c r="F151" s="46" t="s">
        <v>1751</v>
      </c>
      <c r="G151" s="8">
        <v>64620</v>
      </c>
      <c r="H151" s="8">
        <v>3877.2</v>
      </c>
      <c r="I151" s="6">
        <v>68497.2</v>
      </c>
      <c r="J151" s="8">
        <f t="shared" si="6"/>
        <v>0</v>
      </c>
      <c r="K151" s="6"/>
      <c r="L151" s="8"/>
      <c r="M151" s="8">
        <f t="shared" si="7"/>
        <v>68497.2</v>
      </c>
      <c r="N151" s="5" t="s">
        <v>1978</v>
      </c>
      <c r="O151" s="5"/>
      <c r="P151" s="5"/>
    </row>
    <row r="152" spans="1:16" ht="24" customHeight="1" x14ac:dyDescent="0.25">
      <c r="A152" s="7"/>
      <c r="B152" s="5" t="s">
        <v>1752</v>
      </c>
      <c r="C152" s="4" t="s">
        <v>1753</v>
      </c>
      <c r="D152" s="6" t="s">
        <v>133</v>
      </c>
      <c r="E152" s="6" t="s">
        <v>1747</v>
      </c>
      <c r="F152" s="46" t="s">
        <v>1754</v>
      </c>
      <c r="G152" s="8">
        <v>2283.02</v>
      </c>
      <c r="H152" s="8">
        <v>136.97999999999999</v>
      </c>
      <c r="I152" s="6">
        <v>2420</v>
      </c>
      <c r="J152" s="8">
        <f t="shared" si="6"/>
        <v>0</v>
      </c>
      <c r="K152" s="6"/>
      <c r="L152" s="8"/>
      <c r="M152" s="8">
        <f t="shared" si="7"/>
        <v>2420</v>
      </c>
      <c r="N152" s="5" t="s">
        <v>1803</v>
      </c>
      <c r="O152" s="5"/>
      <c r="P152" s="5"/>
    </row>
    <row r="153" spans="1:16" ht="24" customHeight="1" x14ac:dyDescent="0.25">
      <c r="A153" s="7"/>
      <c r="B153" s="5" t="s">
        <v>1755</v>
      </c>
      <c r="C153" s="4" t="s">
        <v>1756</v>
      </c>
      <c r="D153" s="46" t="s">
        <v>1561</v>
      </c>
      <c r="E153" s="6" t="s">
        <v>1757</v>
      </c>
      <c r="F153" s="46" t="s">
        <v>1758</v>
      </c>
      <c r="G153" s="8">
        <v>2283.02</v>
      </c>
      <c r="H153" s="8">
        <v>136.97999999999999</v>
      </c>
      <c r="I153" s="6">
        <v>2420</v>
      </c>
      <c r="J153" s="8">
        <f t="shared" si="6"/>
        <v>0</v>
      </c>
      <c r="K153" s="6"/>
      <c r="L153" s="8"/>
      <c r="M153" s="8">
        <f t="shared" si="7"/>
        <v>2420</v>
      </c>
      <c r="N153" s="5" t="s">
        <v>1803</v>
      </c>
      <c r="O153" s="5"/>
      <c r="P153" s="5"/>
    </row>
    <row r="154" spans="1:16" ht="24" customHeight="1" x14ac:dyDescent="0.25">
      <c r="A154" s="7"/>
      <c r="B154" s="5" t="s">
        <v>1759</v>
      </c>
      <c r="C154" s="4" t="s">
        <v>1565</v>
      </c>
      <c r="D154" s="46" t="s">
        <v>1561</v>
      </c>
      <c r="E154" s="6" t="s">
        <v>1757</v>
      </c>
      <c r="F154" s="46" t="s">
        <v>1760</v>
      </c>
      <c r="G154" s="8">
        <v>2283.02</v>
      </c>
      <c r="H154" s="8">
        <v>136.97999999999999</v>
      </c>
      <c r="I154" s="6">
        <v>2420</v>
      </c>
      <c r="J154" s="8">
        <f t="shared" si="6"/>
        <v>0</v>
      </c>
      <c r="K154" s="6"/>
      <c r="L154" s="8"/>
      <c r="M154" s="8">
        <f t="shared" si="7"/>
        <v>2420</v>
      </c>
      <c r="N154" s="5" t="s">
        <v>1803</v>
      </c>
      <c r="O154" s="5"/>
      <c r="P154" s="5"/>
    </row>
    <row r="155" spans="1:16" ht="24" customHeight="1" x14ac:dyDescent="0.25">
      <c r="A155" s="7"/>
      <c r="B155" s="5" t="s">
        <v>1761</v>
      </c>
      <c r="C155" s="4" t="s">
        <v>1762</v>
      </c>
      <c r="D155" s="6" t="s">
        <v>1763</v>
      </c>
      <c r="E155" s="6" t="s">
        <v>1757</v>
      </c>
      <c r="F155" s="46" t="s">
        <v>1764</v>
      </c>
      <c r="G155" s="8">
        <v>96000</v>
      </c>
      <c r="H155" s="8">
        <v>5760</v>
      </c>
      <c r="I155" s="6">
        <v>96672</v>
      </c>
      <c r="J155" s="8">
        <f t="shared" si="6"/>
        <v>5088</v>
      </c>
      <c r="K155" s="6"/>
      <c r="L155" s="8"/>
      <c r="M155" s="8">
        <f t="shared" si="7"/>
        <v>96672</v>
      </c>
      <c r="N155" s="5" t="s">
        <v>1802</v>
      </c>
      <c r="O155" s="5"/>
      <c r="P155" s="5"/>
    </row>
    <row r="156" spans="1:16" ht="24" customHeight="1" x14ac:dyDescent="0.25">
      <c r="A156" s="7"/>
      <c r="B156" s="5" t="s">
        <v>1495</v>
      </c>
      <c r="C156" s="4" t="s">
        <v>1765</v>
      </c>
      <c r="D156" s="6" t="s">
        <v>133</v>
      </c>
      <c r="E156" s="6" t="s">
        <v>1766</v>
      </c>
      <c r="F156" s="46" t="s">
        <v>1767</v>
      </c>
      <c r="G156" s="8">
        <v>18000</v>
      </c>
      <c r="H156" s="8">
        <v>1080</v>
      </c>
      <c r="I156" s="6">
        <v>19080</v>
      </c>
      <c r="J156" s="8">
        <f t="shared" si="6"/>
        <v>0</v>
      </c>
      <c r="K156" s="6"/>
      <c r="L156" s="8"/>
      <c r="M156" s="8">
        <f t="shared" si="7"/>
        <v>19080</v>
      </c>
      <c r="N156" s="5" t="s">
        <v>1803</v>
      </c>
      <c r="O156" s="5"/>
      <c r="P156" s="5"/>
    </row>
    <row r="157" spans="1:16" ht="24" customHeight="1" x14ac:dyDescent="0.25">
      <c r="A157" s="7"/>
      <c r="B157" s="5" t="s">
        <v>1768</v>
      </c>
      <c r="C157" s="4" t="s">
        <v>1769</v>
      </c>
      <c r="D157" s="6" t="s">
        <v>133</v>
      </c>
      <c r="E157" s="6" t="s">
        <v>1766</v>
      </c>
      <c r="F157" s="46" t="s">
        <v>1770</v>
      </c>
      <c r="G157" s="8">
        <v>9000</v>
      </c>
      <c r="H157" s="8">
        <v>540</v>
      </c>
      <c r="I157" s="6">
        <v>9540</v>
      </c>
      <c r="J157" s="8">
        <f t="shared" si="6"/>
        <v>0</v>
      </c>
      <c r="K157" s="6"/>
      <c r="L157" s="8"/>
      <c r="M157" s="8">
        <f t="shared" si="7"/>
        <v>9540</v>
      </c>
      <c r="N157" s="5" t="s">
        <v>1803</v>
      </c>
      <c r="O157" s="5"/>
      <c r="P157" s="5"/>
    </row>
    <row r="158" spans="1:16" ht="24" customHeight="1" x14ac:dyDescent="0.25">
      <c r="A158" s="7"/>
      <c r="B158" s="5" t="s">
        <v>1772</v>
      </c>
      <c r="C158" s="4" t="s">
        <v>1771</v>
      </c>
      <c r="D158" s="6" t="s">
        <v>1773</v>
      </c>
      <c r="E158" s="6" t="s">
        <v>1766</v>
      </c>
      <c r="F158" s="46" t="s">
        <v>1774</v>
      </c>
      <c r="G158" s="8">
        <v>3773.58</v>
      </c>
      <c r="H158" s="8">
        <v>226.42</v>
      </c>
      <c r="I158" s="6">
        <v>4000</v>
      </c>
      <c r="J158" s="8">
        <f t="shared" si="6"/>
        <v>0</v>
      </c>
      <c r="K158" s="6"/>
      <c r="L158" s="8"/>
      <c r="M158" s="8">
        <f t="shared" si="7"/>
        <v>4000</v>
      </c>
      <c r="N158" s="5" t="s">
        <v>1803</v>
      </c>
      <c r="O158" s="5"/>
      <c r="P158" s="5"/>
    </row>
    <row r="159" spans="1:16" ht="24" customHeight="1" x14ac:dyDescent="0.25">
      <c r="A159" s="7"/>
      <c r="B159" s="5" t="s">
        <v>1775</v>
      </c>
      <c r="C159" s="4" t="s">
        <v>1776</v>
      </c>
      <c r="D159" s="6" t="s">
        <v>1794</v>
      </c>
      <c r="E159" s="6" t="s">
        <v>1766</v>
      </c>
      <c r="F159" s="46" t="s">
        <v>1777</v>
      </c>
      <c r="G159" s="8">
        <v>24684.91</v>
      </c>
      <c r="H159" s="8">
        <v>1481.09</v>
      </c>
      <c r="I159" s="6">
        <v>26166</v>
      </c>
      <c r="J159" s="8">
        <f t="shared" si="6"/>
        <v>0</v>
      </c>
      <c r="K159" s="6"/>
      <c r="L159" s="8"/>
      <c r="M159" s="8">
        <f t="shared" si="7"/>
        <v>26166</v>
      </c>
      <c r="N159" s="5" t="s">
        <v>1795</v>
      </c>
      <c r="O159" s="5"/>
      <c r="P159" s="5"/>
    </row>
    <row r="160" spans="1:16" ht="24" customHeight="1" x14ac:dyDescent="0.25">
      <c r="A160" s="7"/>
      <c r="B160" s="5" t="s">
        <v>1779</v>
      </c>
      <c r="C160" s="4" t="s">
        <v>1778</v>
      </c>
      <c r="D160" s="4" t="s">
        <v>1780</v>
      </c>
      <c r="E160" s="6" t="s">
        <v>1781</v>
      </c>
      <c r="F160" s="46" t="s">
        <v>1782</v>
      </c>
      <c r="G160" s="8"/>
      <c r="H160" s="8"/>
      <c r="I160" s="6"/>
      <c r="J160" s="8">
        <f t="shared" si="6"/>
        <v>0</v>
      </c>
      <c r="K160" s="6"/>
      <c r="L160" s="8"/>
      <c r="M160" s="8">
        <f t="shared" si="7"/>
        <v>0</v>
      </c>
      <c r="N160" s="5" t="s">
        <v>1796</v>
      </c>
      <c r="O160" s="5"/>
      <c r="P160" s="5"/>
    </row>
    <row r="161" spans="1:16" ht="24" customHeight="1" x14ac:dyDescent="0.25">
      <c r="A161" s="7"/>
      <c r="B161" s="75" t="s">
        <v>1797</v>
      </c>
      <c r="C161" s="77" t="s">
        <v>1798</v>
      </c>
      <c r="D161" s="77" t="s">
        <v>1800</v>
      </c>
      <c r="E161" s="78" t="s">
        <v>1801</v>
      </c>
      <c r="F161" s="78" t="s">
        <v>1799</v>
      </c>
      <c r="G161" s="80">
        <v>-52547.17</v>
      </c>
      <c r="H161" s="80">
        <v>-3152.83</v>
      </c>
      <c r="I161" s="78"/>
      <c r="J161" s="80">
        <f t="shared" si="6"/>
        <v>-55700</v>
      </c>
      <c r="K161" s="6"/>
      <c r="L161" s="8"/>
      <c r="M161" s="8">
        <f t="shared" si="7"/>
        <v>0</v>
      </c>
      <c r="N161" s="5" t="s">
        <v>891</v>
      </c>
      <c r="O161" s="5"/>
      <c r="P161" s="5"/>
    </row>
    <row r="162" spans="1:16" ht="24" customHeight="1" x14ac:dyDescent="0.25">
      <c r="A162" s="7"/>
      <c r="B162" s="5"/>
      <c r="C162" s="4"/>
      <c r="D162" s="6"/>
      <c r="E162" s="6"/>
      <c r="F162" s="46"/>
      <c r="G162" s="8"/>
      <c r="H162" s="8"/>
      <c r="I162" s="6"/>
      <c r="J162" s="8"/>
      <c r="K162" s="6"/>
      <c r="L162" s="8"/>
      <c r="M162" s="8">
        <f t="shared" si="7"/>
        <v>0</v>
      </c>
      <c r="N162" s="5"/>
      <c r="O162" s="5"/>
      <c r="P162" s="5"/>
    </row>
    <row r="163" spans="1:16" ht="24" customHeight="1" x14ac:dyDescent="0.25">
      <c r="A163" s="7"/>
      <c r="B163" s="5"/>
      <c r="C163" s="4"/>
      <c r="D163" s="6"/>
      <c r="E163" s="6"/>
      <c r="F163" s="46"/>
      <c r="G163" s="8"/>
      <c r="H163" s="8"/>
      <c r="I163" s="6"/>
      <c r="J163" s="8"/>
      <c r="K163" s="6"/>
      <c r="L163" s="8"/>
      <c r="M163" s="8">
        <f t="shared" si="7"/>
        <v>0</v>
      </c>
      <c r="N163" s="5"/>
      <c r="O163" s="5"/>
      <c r="P163" s="5"/>
    </row>
    <row r="164" spans="1:16" ht="24" customHeight="1" x14ac:dyDescent="0.25">
      <c r="A164" s="7"/>
      <c r="B164" s="5"/>
      <c r="C164" s="4"/>
      <c r="D164" s="6"/>
      <c r="E164" s="6"/>
      <c r="F164" s="46"/>
      <c r="G164" s="8"/>
      <c r="H164" s="8"/>
      <c r="I164" s="6"/>
      <c r="J164" s="8"/>
      <c r="K164" s="6"/>
      <c r="L164" s="8"/>
      <c r="M164" s="8">
        <f t="shared" si="7"/>
        <v>0</v>
      </c>
      <c r="N164" s="5"/>
      <c r="O164" s="5"/>
      <c r="P164" s="5"/>
    </row>
    <row r="165" spans="1:16" ht="24" customHeight="1" x14ac:dyDescent="0.25">
      <c r="A165" s="7"/>
      <c r="B165" s="5"/>
      <c r="C165" s="4"/>
      <c r="D165" s="6"/>
      <c r="E165" s="6"/>
      <c r="F165" s="46"/>
      <c r="G165" s="8"/>
      <c r="H165" s="8"/>
      <c r="I165" s="6"/>
      <c r="J165" s="8"/>
      <c r="K165" s="6"/>
      <c r="L165" s="8"/>
      <c r="M165" s="8">
        <f t="shared" si="7"/>
        <v>0</v>
      </c>
      <c r="N165" s="5"/>
      <c r="O165" s="5"/>
      <c r="P165" s="5"/>
    </row>
    <row r="166" spans="1:16" ht="24" customHeight="1" x14ac:dyDescent="0.25">
      <c r="A166" s="7"/>
      <c r="B166" s="5"/>
      <c r="C166" s="4"/>
      <c r="D166" s="6"/>
      <c r="E166" s="6"/>
      <c r="F166" s="46"/>
      <c r="G166" s="8"/>
      <c r="H166" s="8"/>
      <c r="I166" s="6"/>
      <c r="J166" s="8"/>
      <c r="K166" s="6"/>
      <c r="L166" s="8"/>
      <c r="M166" s="8">
        <f t="shared" si="7"/>
        <v>0</v>
      </c>
      <c r="N166" s="5"/>
      <c r="O166" s="5"/>
      <c r="P166" s="5"/>
    </row>
    <row r="167" spans="1:16" ht="24" customHeight="1" x14ac:dyDescent="0.25">
      <c r="A167" s="7"/>
      <c r="B167" s="5"/>
      <c r="C167" s="4"/>
      <c r="D167" s="6"/>
      <c r="E167" s="6"/>
      <c r="F167" s="46"/>
      <c r="G167" s="8"/>
      <c r="H167" s="8"/>
      <c r="I167" s="6"/>
      <c r="J167" s="8"/>
      <c r="K167" s="6"/>
      <c r="L167" s="8"/>
      <c r="M167" s="8">
        <f t="shared" si="7"/>
        <v>0</v>
      </c>
      <c r="N167" s="5"/>
      <c r="O167" s="5"/>
      <c r="P167" s="5"/>
    </row>
    <row r="168" spans="1:16" ht="24" customHeight="1" x14ac:dyDescent="0.25">
      <c r="A168" s="7"/>
      <c r="B168" s="5"/>
      <c r="C168" s="4"/>
      <c r="D168" s="6"/>
      <c r="E168" s="6"/>
      <c r="F168" s="46"/>
      <c r="G168" s="8"/>
      <c r="H168" s="8"/>
      <c r="I168" s="6"/>
      <c r="J168" s="8"/>
      <c r="K168" s="6"/>
      <c r="L168" s="8"/>
      <c r="M168" s="8">
        <f t="shared" si="7"/>
        <v>0</v>
      </c>
      <c r="N168" s="5"/>
      <c r="O168" s="5"/>
      <c r="P168" s="5"/>
    </row>
    <row r="169" spans="1:16" ht="24" customHeight="1" x14ac:dyDescent="0.25">
      <c r="A169" s="7"/>
      <c r="B169" s="5"/>
      <c r="C169" s="4"/>
      <c r="D169" s="6"/>
      <c r="E169" s="6"/>
      <c r="F169" s="46"/>
      <c r="G169" s="8"/>
      <c r="H169" s="8"/>
      <c r="I169" s="6"/>
      <c r="J169" s="8"/>
      <c r="K169" s="6"/>
      <c r="L169" s="8"/>
      <c r="M169" s="8">
        <f t="shared" si="7"/>
        <v>0</v>
      </c>
      <c r="N169" s="5"/>
      <c r="O169" s="5"/>
      <c r="P169" s="5"/>
    </row>
    <row r="170" spans="1:16" ht="24" customHeight="1" x14ac:dyDescent="0.25">
      <c r="A170" s="7"/>
      <c r="B170" s="5"/>
      <c r="C170" s="4"/>
      <c r="D170" s="6"/>
      <c r="E170" s="6"/>
      <c r="F170" s="46"/>
      <c r="G170" s="8"/>
      <c r="H170" s="8"/>
      <c r="I170" s="6"/>
      <c r="J170" s="8"/>
      <c r="K170" s="6"/>
      <c r="L170" s="8"/>
      <c r="M170" s="8">
        <f t="shared" si="7"/>
        <v>0</v>
      </c>
      <c r="N170" s="5"/>
      <c r="O170" s="5"/>
      <c r="P170" s="5"/>
    </row>
    <row r="171" spans="1:16" ht="24" customHeight="1" x14ac:dyDescent="0.25">
      <c r="A171" s="7"/>
      <c r="B171" s="5"/>
      <c r="C171" s="4"/>
      <c r="D171" s="6"/>
      <c r="E171" s="6"/>
      <c r="F171" s="46"/>
      <c r="G171" s="8"/>
      <c r="H171" s="8"/>
      <c r="I171" s="6"/>
      <c r="J171" s="8"/>
      <c r="K171" s="6"/>
      <c r="L171" s="8"/>
      <c r="M171" s="8">
        <f t="shared" si="7"/>
        <v>0</v>
      </c>
      <c r="N171" s="5"/>
      <c r="O171" s="5"/>
      <c r="P171" s="5"/>
    </row>
    <row r="172" spans="1:16" ht="24" customHeight="1" x14ac:dyDescent="0.25">
      <c r="A172" s="7"/>
      <c r="B172" s="5"/>
      <c r="C172" s="4"/>
      <c r="D172" s="6"/>
      <c r="E172" s="6"/>
      <c r="F172" s="46"/>
      <c r="G172" s="8"/>
      <c r="H172" s="8"/>
      <c r="I172" s="6"/>
      <c r="J172" s="8"/>
      <c r="K172" s="6"/>
      <c r="L172" s="8"/>
      <c r="M172" s="8">
        <f t="shared" si="7"/>
        <v>0</v>
      </c>
      <c r="N172" s="5"/>
      <c r="O172" s="5"/>
      <c r="P172" s="5"/>
    </row>
    <row r="173" spans="1:16" ht="24" customHeight="1" x14ac:dyDescent="0.25">
      <c r="A173" s="7"/>
      <c r="B173" s="5"/>
      <c r="C173" s="4"/>
      <c r="D173" s="6"/>
      <c r="E173" s="6"/>
      <c r="F173" s="46"/>
      <c r="G173" s="8"/>
      <c r="H173" s="8"/>
      <c r="I173" s="6"/>
      <c r="J173" s="8"/>
      <c r="K173" s="6"/>
      <c r="L173" s="8"/>
      <c r="M173" s="8">
        <f t="shared" si="7"/>
        <v>0</v>
      </c>
      <c r="N173" s="5"/>
      <c r="O173" s="5"/>
      <c r="P173" s="5"/>
    </row>
    <row r="174" spans="1:16" ht="24" customHeight="1" x14ac:dyDescent="0.25">
      <c r="A174" s="7"/>
      <c r="B174" s="5"/>
      <c r="C174" s="4"/>
      <c r="D174" s="6"/>
      <c r="E174" s="6"/>
      <c r="F174" s="46"/>
      <c r="G174" s="8"/>
      <c r="H174" s="8"/>
      <c r="I174" s="6"/>
      <c r="J174" s="8"/>
      <c r="K174" s="6"/>
      <c r="L174" s="8"/>
      <c r="M174" s="8">
        <f t="shared" si="7"/>
        <v>0</v>
      </c>
      <c r="N174" s="5"/>
      <c r="O174" s="5"/>
      <c r="P174" s="5"/>
    </row>
    <row r="175" spans="1:16" ht="24" customHeight="1" x14ac:dyDescent="0.25">
      <c r="A175" s="7"/>
      <c r="B175" s="5"/>
      <c r="C175" s="4"/>
      <c r="D175" s="6"/>
      <c r="E175" s="6"/>
      <c r="F175" s="46"/>
      <c r="G175" s="8"/>
      <c r="H175" s="8"/>
      <c r="I175" s="6"/>
      <c r="J175" s="8"/>
      <c r="K175" s="6"/>
      <c r="L175" s="8"/>
      <c r="M175" s="8">
        <f t="shared" si="7"/>
        <v>0</v>
      </c>
      <c r="N175" s="5"/>
      <c r="O175" s="5"/>
      <c r="P175" s="5"/>
    </row>
    <row r="176" spans="1:16" ht="24" customHeight="1" x14ac:dyDescent="0.25">
      <c r="A176" s="7"/>
      <c r="B176" s="5"/>
      <c r="C176" s="4"/>
      <c r="D176" s="6"/>
      <c r="E176" s="6"/>
      <c r="F176" s="46"/>
      <c r="G176" s="8"/>
      <c r="H176" s="8"/>
      <c r="I176" s="6"/>
      <c r="J176" s="8"/>
      <c r="K176" s="6"/>
      <c r="L176" s="8"/>
      <c r="M176" s="8">
        <f t="shared" si="7"/>
        <v>0</v>
      </c>
      <c r="N176" s="5"/>
      <c r="O176" s="5"/>
      <c r="P176" s="5"/>
    </row>
    <row r="177" spans="1:16" ht="24" customHeight="1" x14ac:dyDescent="0.25">
      <c r="A177" s="7"/>
      <c r="B177" s="5"/>
      <c r="C177" s="4"/>
      <c r="D177" s="6"/>
      <c r="E177" s="6"/>
      <c r="F177" s="46"/>
      <c r="G177" s="8"/>
      <c r="H177" s="8"/>
      <c r="I177" s="6"/>
      <c r="J177" s="8"/>
      <c r="K177" s="6"/>
      <c r="L177" s="8"/>
      <c r="M177" s="8">
        <f t="shared" si="7"/>
        <v>0</v>
      </c>
      <c r="N177" s="5"/>
      <c r="O177" s="5"/>
      <c r="P177" s="5"/>
    </row>
    <row r="178" spans="1:16" ht="24" customHeight="1" x14ac:dyDescent="0.25">
      <c r="A178" s="7"/>
      <c r="B178" s="5"/>
      <c r="C178" s="4"/>
      <c r="D178" s="6"/>
      <c r="E178" s="6"/>
      <c r="F178" s="46"/>
      <c r="G178" s="8"/>
      <c r="H178" s="8"/>
      <c r="I178" s="6"/>
      <c r="J178" s="8"/>
      <c r="K178" s="6"/>
      <c r="L178" s="8"/>
      <c r="M178" s="8">
        <f t="shared" si="7"/>
        <v>0</v>
      </c>
      <c r="N178" s="5"/>
      <c r="O178" s="5"/>
      <c r="P178" s="5"/>
    </row>
    <row r="179" spans="1:16" ht="24" customHeight="1" x14ac:dyDescent="0.25">
      <c r="A179" s="7"/>
      <c r="B179" s="5"/>
      <c r="C179" s="4"/>
      <c r="D179" s="6"/>
      <c r="E179" s="6"/>
      <c r="F179" s="46"/>
      <c r="G179" s="8"/>
      <c r="H179" s="8"/>
      <c r="I179" s="6"/>
      <c r="J179" s="8"/>
      <c r="K179" s="6"/>
      <c r="L179" s="8"/>
      <c r="M179" s="8">
        <f t="shared" si="7"/>
        <v>0</v>
      </c>
      <c r="N179" s="5"/>
      <c r="O179" s="5"/>
      <c r="P179" s="5"/>
    </row>
    <row r="180" spans="1:16" ht="24" customHeight="1" x14ac:dyDescent="0.25">
      <c r="A180" s="7"/>
      <c r="B180" s="5"/>
      <c r="C180" s="4"/>
      <c r="D180" s="6"/>
      <c r="E180" s="6"/>
      <c r="F180" s="46"/>
      <c r="G180" s="8"/>
      <c r="H180" s="8"/>
      <c r="I180" s="6"/>
      <c r="J180" s="8"/>
      <c r="K180" s="6"/>
      <c r="L180" s="8"/>
      <c r="M180" s="8">
        <f t="shared" si="7"/>
        <v>0</v>
      </c>
      <c r="N180" s="5"/>
      <c r="O180" s="5"/>
      <c r="P180" s="5"/>
    </row>
    <row r="181" spans="1:16" ht="24" customHeight="1" x14ac:dyDescent="0.25">
      <c r="A181" s="7"/>
      <c r="B181" s="5"/>
      <c r="C181" s="4"/>
      <c r="D181" s="6"/>
      <c r="E181" s="6"/>
      <c r="F181" s="46"/>
      <c r="G181" s="8"/>
      <c r="H181" s="8"/>
      <c r="I181" s="6"/>
      <c r="J181" s="8"/>
      <c r="K181" s="6"/>
      <c r="L181" s="8"/>
      <c r="M181" s="8">
        <f t="shared" si="7"/>
        <v>0</v>
      </c>
      <c r="N181" s="5"/>
      <c r="O181" s="5"/>
      <c r="P181" s="5"/>
    </row>
    <row r="182" spans="1:16" ht="24" customHeight="1" x14ac:dyDescent="0.25">
      <c r="A182" s="7"/>
      <c r="B182" s="5"/>
      <c r="C182" s="4"/>
      <c r="D182" s="6"/>
      <c r="E182" s="6"/>
      <c r="F182" s="46"/>
      <c r="G182" s="8"/>
      <c r="H182" s="8"/>
      <c r="I182" s="6"/>
      <c r="J182" s="8"/>
      <c r="K182" s="6"/>
      <c r="L182" s="8"/>
      <c r="M182" s="8">
        <f t="shared" si="7"/>
        <v>0</v>
      </c>
      <c r="N182" s="5"/>
      <c r="O182" s="5"/>
      <c r="P182" s="5"/>
    </row>
    <row r="183" spans="1:16" ht="24" customHeight="1" x14ac:dyDescent="0.25">
      <c r="A183" s="7"/>
      <c r="B183" s="5"/>
      <c r="C183" s="4"/>
      <c r="D183" s="6"/>
      <c r="E183" s="6"/>
      <c r="F183" s="46"/>
      <c r="G183" s="8"/>
      <c r="H183" s="8"/>
      <c r="I183" s="6"/>
      <c r="J183" s="8"/>
      <c r="K183" s="6"/>
      <c r="L183" s="8"/>
      <c r="M183" s="8">
        <f t="shared" si="7"/>
        <v>0</v>
      </c>
      <c r="N183" s="5"/>
      <c r="O183" s="5"/>
      <c r="P183" s="5"/>
    </row>
    <row r="184" spans="1:16" ht="24" customHeight="1" x14ac:dyDescent="0.25">
      <c r="A184" s="7"/>
      <c r="B184" s="5"/>
      <c r="C184" s="4"/>
      <c r="D184" s="6"/>
      <c r="E184" s="6"/>
      <c r="F184" s="46"/>
      <c r="G184" s="8"/>
      <c r="H184" s="8"/>
      <c r="I184" s="6"/>
      <c r="J184" s="8"/>
      <c r="K184" s="6"/>
      <c r="L184" s="8"/>
      <c r="M184" s="8">
        <f t="shared" si="7"/>
        <v>0</v>
      </c>
      <c r="N184" s="5"/>
      <c r="O184" s="5"/>
      <c r="P184" s="5"/>
    </row>
    <row r="185" spans="1:16" ht="24" customHeight="1" x14ac:dyDescent="0.25">
      <c r="A185" s="7"/>
      <c r="B185" s="5"/>
      <c r="C185" s="4"/>
      <c r="D185" s="6"/>
      <c r="E185" s="6"/>
      <c r="F185" s="46"/>
      <c r="G185" s="8"/>
      <c r="H185" s="8"/>
      <c r="I185" s="6"/>
      <c r="J185" s="8"/>
      <c r="K185" s="6"/>
      <c r="L185" s="8"/>
      <c r="M185" s="8">
        <f t="shared" si="7"/>
        <v>0</v>
      </c>
      <c r="N185" s="5"/>
      <c r="O185" s="5"/>
      <c r="P185" s="5"/>
    </row>
    <row r="186" spans="1:16" ht="24" customHeight="1" x14ac:dyDescent="0.25">
      <c r="A186" s="7"/>
      <c r="B186" s="5"/>
      <c r="C186" s="4"/>
      <c r="D186" s="6"/>
      <c r="E186" s="6"/>
      <c r="F186" s="46"/>
      <c r="G186" s="8"/>
      <c r="H186" s="8"/>
      <c r="I186" s="6"/>
      <c r="J186" s="8"/>
      <c r="K186" s="6"/>
      <c r="L186" s="8"/>
      <c r="M186" s="8">
        <f t="shared" si="7"/>
        <v>0</v>
      </c>
      <c r="N186" s="5"/>
      <c r="O186" s="5"/>
      <c r="P186" s="5"/>
    </row>
    <row r="187" spans="1:16" ht="24" customHeight="1" x14ac:dyDescent="0.25">
      <c r="A187" s="7"/>
      <c r="B187" s="5"/>
      <c r="C187" s="4"/>
      <c r="D187" s="6"/>
      <c r="E187" s="6"/>
      <c r="F187" s="46"/>
      <c r="G187" s="8"/>
      <c r="H187" s="8"/>
      <c r="I187" s="6"/>
      <c r="J187" s="8"/>
      <c r="K187" s="6"/>
      <c r="L187" s="8"/>
      <c r="M187" s="8">
        <f t="shared" si="7"/>
        <v>0</v>
      </c>
      <c r="N187" s="5"/>
      <c r="O187" s="5"/>
      <c r="P187" s="5"/>
    </row>
    <row r="188" spans="1:16" ht="24" customHeight="1" x14ac:dyDescent="0.25">
      <c r="A188" s="7"/>
      <c r="B188" s="5"/>
      <c r="C188" s="4"/>
      <c r="D188" s="6"/>
      <c r="E188" s="6"/>
      <c r="F188" s="46"/>
      <c r="G188" s="8"/>
      <c r="H188" s="8"/>
      <c r="I188" s="6"/>
      <c r="J188" s="8"/>
      <c r="K188" s="6"/>
      <c r="L188" s="8"/>
      <c r="M188" s="8">
        <f t="shared" si="7"/>
        <v>0</v>
      </c>
      <c r="N188" s="5"/>
      <c r="O188" s="5"/>
      <c r="P188" s="5"/>
    </row>
    <row r="189" spans="1:16" ht="24" customHeight="1" x14ac:dyDescent="0.25">
      <c r="A189" s="7"/>
      <c r="B189" s="5"/>
      <c r="C189" s="4"/>
      <c r="D189" s="6"/>
      <c r="E189" s="6"/>
      <c r="F189" s="46"/>
      <c r="G189" s="8"/>
      <c r="H189" s="8"/>
      <c r="I189" s="6"/>
      <c r="J189" s="8"/>
      <c r="K189" s="6"/>
      <c r="L189" s="8"/>
      <c r="M189" s="8">
        <f t="shared" si="7"/>
        <v>0</v>
      </c>
      <c r="N189" s="5"/>
      <c r="O189" s="5"/>
      <c r="P189" s="5"/>
    </row>
    <row r="190" spans="1:16" ht="24" customHeight="1" x14ac:dyDescent="0.25">
      <c r="A190" s="7"/>
      <c r="B190" s="5"/>
      <c r="C190" s="4"/>
      <c r="D190" s="6"/>
      <c r="E190" s="6"/>
      <c r="F190" s="46"/>
      <c r="G190" s="8"/>
      <c r="H190" s="8"/>
      <c r="I190" s="6"/>
      <c r="J190" s="8"/>
      <c r="K190" s="6"/>
      <c r="L190" s="8"/>
      <c r="M190" s="8">
        <f t="shared" si="7"/>
        <v>0</v>
      </c>
      <c r="N190" s="5"/>
      <c r="O190" s="5"/>
      <c r="P190" s="5"/>
    </row>
    <row r="191" spans="1:16" ht="24" customHeight="1" x14ac:dyDescent="0.25">
      <c r="A191" s="7"/>
      <c r="B191" s="5"/>
      <c r="C191" s="4"/>
      <c r="D191" s="6"/>
      <c r="E191" s="6"/>
      <c r="F191" s="46"/>
      <c r="G191" s="8"/>
      <c r="H191" s="8"/>
      <c r="I191" s="6"/>
      <c r="J191" s="8"/>
      <c r="K191" s="6"/>
      <c r="L191" s="8"/>
      <c r="M191" s="8">
        <f t="shared" si="7"/>
        <v>0</v>
      </c>
      <c r="N191" s="5"/>
      <c r="O191" s="5"/>
      <c r="P191" s="5"/>
    </row>
    <row r="192" spans="1:16" ht="24" customHeight="1" x14ac:dyDescent="0.25">
      <c r="A192" s="7"/>
      <c r="B192" s="5"/>
      <c r="C192" s="4"/>
      <c r="D192" s="6"/>
      <c r="E192" s="6"/>
      <c r="F192" s="46"/>
      <c r="G192" s="8"/>
      <c r="H192" s="8"/>
      <c r="I192" s="6"/>
      <c r="J192" s="8"/>
      <c r="K192" s="6"/>
      <c r="L192" s="8"/>
      <c r="M192" s="8">
        <f t="shared" si="7"/>
        <v>0</v>
      </c>
      <c r="N192" s="5"/>
      <c r="O192" s="5"/>
      <c r="P192" s="5"/>
    </row>
    <row r="193" spans="1:16" ht="24" customHeight="1" x14ac:dyDescent="0.25">
      <c r="A193" s="7"/>
      <c r="B193" s="5"/>
      <c r="C193" s="4"/>
      <c r="D193" s="6"/>
      <c r="E193" s="6"/>
      <c r="F193" s="46"/>
      <c r="G193" s="8"/>
      <c r="H193" s="8"/>
      <c r="I193" s="6"/>
      <c r="J193" s="8"/>
      <c r="K193" s="6"/>
      <c r="L193" s="8"/>
      <c r="M193" s="8">
        <f t="shared" si="7"/>
        <v>0</v>
      </c>
      <c r="N193" s="5"/>
      <c r="O193" s="5"/>
      <c r="P193" s="5"/>
    </row>
    <row r="194" spans="1:16" ht="24" customHeight="1" x14ac:dyDescent="0.25">
      <c r="A194" s="7"/>
      <c r="B194" s="5"/>
      <c r="C194" s="4"/>
      <c r="D194" s="6"/>
      <c r="E194" s="6"/>
      <c r="F194" s="46"/>
      <c r="G194" s="8"/>
      <c r="H194" s="8"/>
      <c r="I194" s="6"/>
      <c r="J194" s="8"/>
      <c r="K194" s="6"/>
      <c r="L194" s="8"/>
      <c r="M194" s="8">
        <f t="shared" si="7"/>
        <v>0</v>
      </c>
      <c r="N194" s="5"/>
      <c r="O194" s="5"/>
      <c r="P194" s="5"/>
    </row>
    <row r="195" spans="1:16" ht="24" customHeight="1" x14ac:dyDescent="0.25">
      <c r="A195" s="7"/>
      <c r="B195" s="5"/>
      <c r="C195" s="4"/>
      <c r="D195" s="6"/>
      <c r="E195" s="6"/>
      <c r="F195" s="46"/>
      <c r="G195" s="8"/>
      <c r="H195" s="8"/>
      <c r="I195" s="6"/>
      <c r="J195" s="8"/>
      <c r="K195" s="6"/>
      <c r="L195" s="8"/>
      <c r="M195" s="8">
        <f t="shared" ref="M195:M197" si="9">SUM(I195-L195)</f>
        <v>0</v>
      </c>
      <c r="N195" s="5" t="s">
        <v>1572</v>
      </c>
      <c r="O195" s="5"/>
      <c r="P195" s="5"/>
    </row>
    <row r="196" spans="1:16" ht="24" customHeight="1" x14ac:dyDescent="0.25">
      <c r="A196" s="7"/>
      <c r="B196" s="5"/>
      <c r="C196" s="4"/>
      <c r="D196" s="6"/>
      <c r="E196" s="6"/>
      <c r="F196" s="46"/>
      <c r="G196" s="8"/>
      <c r="H196" s="8"/>
      <c r="I196" s="6"/>
      <c r="J196" s="8"/>
      <c r="K196" s="6"/>
      <c r="L196" s="8"/>
      <c r="M196" s="8">
        <f t="shared" si="9"/>
        <v>0</v>
      </c>
      <c r="N196" s="5"/>
      <c r="O196" s="5"/>
      <c r="P196" s="5"/>
    </row>
    <row r="197" spans="1:16" ht="24" customHeight="1" x14ac:dyDescent="0.25">
      <c r="A197" s="7"/>
      <c r="B197" s="5"/>
      <c r="C197" s="4"/>
      <c r="D197" s="6"/>
      <c r="E197" s="6"/>
      <c r="F197" s="46"/>
      <c r="G197" s="8"/>
      <c r="H197" s="8"/>
      <c r="I197" s="6"/>
      <c r="J197" s="8"/>
      <c r="K197" s="6"/>
      <c r="L197" s="8"/>
      <c r="M197" s="8">
        <f t="shared" si="9"/>
        <v>0</v>
      </c>
      <c r="N197" s="5" t="s">
        <v>891</v>
      </c>
      <c r="O197" s="5"/>
      <c r="P197" s="5"/>
    </row>
    <row r="198" spans="1:16" ht="24" customHeight="1" x14ac:dyDescent="0.25">
      <c r="A198" s="7"/>
      <c r="B198" s="5"/>
      <c r="C198" s="4"/>
      <c r="D198" s="6"/>
      <c r="E198" s="6"/>
      <c r="F198" s="46"/>
      <c r="G198" s="8"/>
      <c r="H198" s="8"/>
      <c r="I198" s="6" t="s">
        <v>1517</v>
      </c>
      <c r="J198" s="8"/>
      <c r="K198" s="6"/>
      <c r="L198" s="8"/>
      <c r="M198" s="8"/>
      <c r="N198" s="5"/>
      <c r="O198" s="5"/>
      <c r="P198" s="5"/>
    </row>
    <row r="199" spans="1:16" ht="24" customHeight="1" x14ac:dyDescent="0.25">
      <c r="A199" s="7"/>
      <c r="B199" s="5"/>
      <c r="C199" s="6" t="s">
        <v>706</v>
      </c>
      <c r="D199" s="6"/>
      <c r="E199" s="6"/>
      <c r="F199" s="6"/>
      <c r="G199" s="8">
        <f>SUM(G3:G198)</f>
        <v>5098630.8699999973</v>
      </c>
      <c r="H199" s="8">
        <f>SUM(H3:H198)</f>
        <v>305917.92999999935</v>
      </c>
      <c r="I199" s="8">
        <f>SUM(I3:I198)</f>
        <v>4265310.1399999997</v>
      </c>
      <c r="J199" s="8">
        <f>SUM(J3:J198)</f>
        <v>1139238.6600000001</v>
      </c>
      <c r="K199" s="8">
        <f t="shared" ref="K199:M199" si="10">SUM(K3:K198)</f>
        <v>0</v>
      </c>
      <c r="L199" s="8">
        <f t="shared" si="10"/>
        <v>842512.12</v>
      </c>
      <c r="M199" s="8">
        <f t="shared" si="10"/>
        <v>3422798.0199999996</v>
      </c>
      <c r="N199" s="5"/>
      <c r="O199" s="5"/>
      <c r="P199" s="5"/>
    </row>
    <row r="200" spans="1:16" ht="24" customHeight="1" x14ac:dyDescent="0.25">
      <c r="C200" s="58" t="s">
        <v>1207</v>
      </c>
      <c r="D200" s="58" t="s">
        <v>1208</v>
      </c>
      <c r="E200" s="30"/>
    </row>
    <row r="201" spans="1:16" ht="24" customHeight="1" x14ac:dyDescent="0.25">
      <c r="C201" s="29" t="s">
        <v>733</v>
      </c>
      <c r="D201" s="29"/>
      <c r="E201" s="29" t="s">
        <v>1205</v>
      </c>
      <c r="F201" s="29"/>
      <c r="G201" s="29"/>
      <c r="J201" t="s">
        <v>909</v>
      </c>
    </row>
    <row r="202" spans="1:16" ht="24" customHeight="1" x14ac:dyDescent="0.25">
      <c r="C202" s="29"/>
      <c r="D202" s="29"/>
      <c r="E202" s="29"/>
      <c r="F202" s="29" t="s">
        <v>910</v>
      </c>
      <c r="G202" s="29"/>
    </row>
    <row r="203" spans="1:16" ht="24" customHeight="1" x14ac:dyDescent="0.25">
      <c r="C203" s="29"/>
      <c r="D203" s="29" t="s">
        <v>906</v>
      </c>
      <c r="E203" s="29" t="s">
        <v>907</v>
      </c>
      <c r="F203" s="29" t="s">
        <v>911</v>
      </c>
      <c r="G203" s="29" t="s">
        <v>1245</v>
      </c>
    </row>
    <row r="204" spans="1:16" ht="24" customHeight="1" x14ac:dyDescent="0.25">
      <c r="C204" t="s">
        <v>1315</v>
      </c>
      <c r="D204" s="58">
        <f>SUM(7976928.33+79290+4000+580800+38000+239598+79290+355434+10000+10000+37800+187228+489575+259127+57700+44866.34+29403+20000+58000+102069+5000+10000+200000+47200+265757.2+220000+152400+26166+96672+248855.4+757830+10000+10000+75000)</f>
        <v>12783989.27</v>
      </c>
      <c r="E204">
        <f>SUM(3970868.45+200000+110000+400000+800000+200000+200000+300000+300000+500000+250000+250000+200000+300000)</f>
        <v>7980868.4500000002</v>
      </c>
      <c r="F204">
        <f>SUM(D204-E204)</f>
        <v>4803120.8199999994</v>
      </c>
      <c r="G204">
        <v>106300</v>
      </c>
      <c r="H204">
        <f>SUM(F204-G204)</f>
        <v>4696820.8199999994</v>
      </c>
    </row>
    <row r="205" spans="1:16" ht="24" customHeight="1" x14ac:dyDescent="0.25">
      <c r="C205" t="s">
        <v>924</v>
      </c>
      <c r="D205">
        <v>110904</v>
      </c>
      <c r="E205">
        <v>64004</v>
      </c>
      <c r="F205">
        <f>SUM(D205-E205)</f>
        <v>46900</v>
      </c>
      <c r="H205">
        <v>46900</v>
      </c>
      <c r="K205" s="28"/>
    </row>
    <row r="206" spans="1:16" ht="24" customHeight="1" x14ac:dyDescent="0.25">
      <c r="C206" t="s">
        <v>908</v>
      </c>
      <c r="D206">
        <f>SUM(D204:D205)</f>
        <v>12894893.27</v>
      </c>
      <c r="E206">
        <f>SUM(E204:E205)</f>
        <v>8044872.4500000002</v>
      </c>
      <c r="F206">
        <f>SUM(F204:F205)</f>
        <v>4850020.8199999994</v>
      </c>
      <c r="H206">
        <f>SUM(H204:H205)</f>
        <v>4743720.8199999994</v>
      </c>
    </row>
    <row r="207" spans="1:16" ht="24" customHeight="1" x14ac:dyDescent="0.25">
      <c r="C207" s="32" t="s">
        <v>905</v>
      </c>
      <c r="D207" s="32">
        <v>106300</v>
      </c>
      <c r="E207" s="33" t="s">
        <v>1350</v>
      </c>
      <c r="F207" s="33"/>
    </row>
    <row r="209" spans="3:4" ht="24" customHeight="1" x14ac:dyDescent="0.25">
      <c r="C209" s="58"/>
      <c r="D209" s="58"/>
    </row>
  </sheetData>
  <autoFilter ref="B2:P207"/>
  <phoneticPr fontId="19" type="noConversion"/>
  <pageMargins left="0.7" right="0.7" top="0.75" bottom="0.75" header="0.3" footer="0.3"/>
  <pageSetup paperSize="9" orientation="portrait" verticalDpi="0" r:id="rId1"/>
  <drawing r:id="rId2"/>
  <legacyDrawing r:id="rId3"/>
  <oleObjects>
    <mc:AlternateContent xmlns:mc="http://schemas.openxmlformats.org/markup-compatibility/2006">
      <mc:Choice Requires="x14">
        <oleObject link="[1]!'!Sheet1!R2C1:R2C7'" oleUpdate="OLEUPDATE_ALWAYS" shapeId="2049">
          <objectPr defaultSize="0" dde="1">
            <anchor moveWithCells="1">
              <from>
                <xdr:col>1</xdr:col>
                <xdr:colOff>0</xdr:colOff>
                <xdr:row>2</xdr:row>
                <xdr:rowOff>0</xdr:rowOff>
              </from>
              <to>
                <xdr:col>1</xdr:col>
                <xdr:colOff>609600</xdr:colOff>
                <xdr:row>2</xdr:row>
                <xdr:rowOff>411480</xdr:rowOff>
              </to>
            </anchor>
          </objectPr>
        </oleObject>
      </mc:Choice>
      <mc:Fallback>
        <oleObject link="[1]!'!Sheet1!R2C1:R2C7'" oleUpdate="OLEUPDATE_ALWAYS" shapeId="2049"/>
      </mc:Fallback>
    </mc:AlternateContent>
    <mc:AlternateContent xmlns:mc="http://schemas.openxmlformats.org/markup-compatibility/2006">
      <mc:Choice Requires="x14">
        <oleObject link="[1]!'!Sheet1!R2C1:R2C7'" oleUpdate="OLEUPDATE_ALWAYS" shapeId="2050">
          <objectPr defaultSize="0" dde="1">
            <anchor moveWithCells="1">
              <from>
                <xdr:col>1</xdr:col>
                <xdr:colOff>0</xdr:colOff>
                <xdr:row>2</xdr:row>
                <xdr:rowOff>0</xdr:rowOff>
              </from>
              <to>
                <xdr:col>1</xdr:col>
                <xdr:colOff>609600</xdr:colOff>
                <xdr:row>2</xdr:row>
                <xdr:rowOff>411480</xdr:rowOff>
              </to>
            </anchor>
          </objectPr>
        </oleObject>
      </mc:Choice>
      <mc:Fallback>
        <oleObject link="[1]!'!Sheet1!R2C1:R2C7'" oleUpdate="OLEUPDATE_ALWAYS" shapeId="2050"/>
      </mc:Fallback>
    </mc:AlternateContent>
    <mc:AlternateContent xmlns:mc="http://schemas.openxmlformats.org/markup-compatibility/2006">
      <mc:Choice Requires="x14">
        <oleObject link="[1]!'!Sheet1!R2C1:R2C7'" oleUpdate="OLEUPDATE_ALWAYS" shapeId="2051">
          <objectPr defaultSize="0" dde="1">
            <anchor moveWithCells="1">
              <from>
                <xdr:col>1</xdr:col>
                <xdr:colOff>0</xdr:colOff>
                <xdr:row>2</xdr:row>
                <xdr:rowOff>0</xdr:rowOff>
              </from>
              <to>
                <xdr:col>1</xdr:col>
                <xdr:colOff>609600</xdr:colOff>
                <xdr:row>2</xdr:row>
                <xdr:rowOff>411480</xdr:rowOff>
              </to>
            </anchor>
          </objectPr>
        </oleObject>
      </mc:Choice>
      <mc:Fallback>
        <oleObject link="[1]!'!Sheet1!R2C1:R2C7'" oleUpdate="OLEUPDATE_ALWAYS" shapeId="2051"/>
      </mc:Fallback>
    </mc:AlternateContent>
    <mc:AlternateContent xmlns:mc="http://schemas.openxmlformats.org/markup-compatibility/2006">
      <mc:Choice Requires="x14">
        <oleObject link="[1]!'!Sheet1!R2C1:R2C7'" oleUpdate="OLEUPDATE_ALWAYS" shapeId="2059">
          <objectPr defaultSize="0" dde="1">
            <anchor moveWithCells="1">
              <from>
                <xdr:col>1</xdr:col>
                <xdr:colOff>0</xdr:colOff>
                <xdr:row>3</xdr:row>
                <xdr:rowOff>0</xdr:rowOff>
              </from>
              <to>
                <xdr:col>1</xdr:col>
                <xdr:colOff>609600</xdr:colOff>
                <xdr:row>4</xdr:row>
                <xdr:rowOff>167640</xdr:rowOff>
              </to>
            </anchor>
          </objectPr>
        </oleObject>
      </mc:Choice>
      <mc:Fallback>
        <oleObject link="[1]!'!Sheet1!R2C1:R2C7'" oleUpdate="OLEUPDATE_ALWAYS" shapeId="2059"/>
      </mc:Fallback>
    </mc:AlternateContent>
    <mc:AlternateContent xmlns:mc="http://schemas.openxmlformats.org/markup-compatibility/2006">
      <mc:Choice Requires="x14">
        <oleObject link="[1]!'!Sheet1!R2C1:R2C7'" oleUpdate="OLEUPDATE_ALWAYS" shapeId="2060">
          <objectPr defaultSize="0" dde="1">
            <anchor moveWithCells="1">
              <from>
                <xdr:col>1</xdr:col>
                <xdr:colOff>0</xdr:colOff>
                <xdr:row>3</xdr:row>
                <xdr:rowOff>0</xdr:rowOff>
              </from>
              <to>
                <xdr:col>1</xdr:col>
                <xdr:colOff>609600</xdr:colOff>
                <xdr:row>4</xdr:row>
                <xdr:rowOff>167640</xdr:rowOff>
              </to>
            </anchor>
          </objectPr>
        </oleObject>
      </mc:Choice>
      <mc:Fallback>
        <oleObject link="[1]!'!Sheet1!R2C1:R2C7'" oleUpdate="OLEUPDATE_ALWAYS" shapeId="2060"/>
      </mc:Fallback>
    </mc:AlternateContent>
    <mc:AlternateContent xmlns:mc="http://schemas.openxmlformats.org/markup-compatibility/2006">
      <mc:Choice Requires="x14">
        <oleObject link="[1]!'!Sheet1!R2C1:R2C7'" oleUpdate="OLEUPDATE_ALWAYS" shapeId="2061">
          <objectPr defaultSize="0" dde="1">
            <anchor moveWithCells="1">
              <from>
                <xdr:col>1</xdr:col>
                <xdr:colOff>0</xdr:colOff>
                <xdr:row>3</xdr:row>
                <xdr:rowOff>0</xdr:rowOff>
              </from>
              <to>
                <xdr:col>1</xdr:col>
                <xdr:colOff>609600</xdr:colOff>
                <xdr:row>4</xdr:row>
                <xdr:rowOff>167640</xdr:rowOff>
              </to>
            </anchor>
          </objectPr>
        </oleObject>
      </mc:Choice>
      <mc:Fallback>
        <oleObject link="[1]!'!Sheet1!R2C1:R2C7'" oleUpdate="OLEUPDATE_ALWAYS" shapeId="2061"/>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82"/>
  <sheetViews>
    <sheetView topLeftCell="D1" workbookViewId="0">
      <pane ySplit="2" topLeftCell="A59" activePane="bottomLeft" state="frozen"/>
      <selection pane="bottomLeft" activeCell="B3" sqref="B3:O63"/>
    </sheetView>
  </sheetViews>
  <sheetFormatPr defaultRowHeight="24" customHeight="1" x14ac:dyDescent="0.25"/>
  <cols>
    <col min="1" max="1" width="3.88671875" customWidth="1"/>
    <col min="2" max="2" width="15.109375" customWidth="1"/>
    <col min="3" max="3" width="41.6640625" customWidth="1"/>
    <col min="4" max="4" width="32" customWidth="1"/>
    <col min="5" max="5" width="15.109375" customWidth="1"/>
    <col min="6" max="6" width="16.21875" customWidth="1"/>
    <col min="7" max="7" width="10.88671875" customWidth="1"/>
    <col min="8" max="8" width="10.6640625" customWidth="1"/>
    <col min="9" max="9" width="11.21875" customWidth="1"/>
    <col min="10" max="10" width="11" customWidth="1"/>
    <col min="11" max="12" width="11.21875" customWidth="1"/>
    <col min="13" max="13" width="10.21875" bestFit="1" customWidth="1"/>
    <col min="14" max="14" width="10.21875" customWidth="1"/>
    <col min="15" max="15" width="23" customWidth="1"/>
  </cols>
  <sheetData>
    <row r="1" spans="1:17" ht="24" customHeight="1" x14ac:dyDescent="0.25">
      <c r="A1" t="s">
        <v>1406</v>
      </c>
    </row>
    <row r="2" spans="1:17" ht="24" customHeight="1" x14ac:dyDescent="0.25">
      <c r="A2" s="7"/>
      <c r="B2" s="6"/>
      <c r="C2" s="6" t="s">
        <v>0</v>
      </c>
      <c r="D2" s="6" t="s">
        <v>1</v>
      </c>
      <c r="E2" s="6" t="s">
        <v>2</v>
      </c>
      <c r="F2" s="6" t="s">
        <v>3</v>
      </c>
      <c r="G2" s="6" t="s">
        <v>4</v>
      </c>
      <c r="H2" s="6" t="s">
        <v>5</v>
      </c>
      <c r="I2" s="6" t="s">
        <v>6</v>
      </c>
      <c r="J2" s="6" t="s">
        <v>7</v>
      </c>
      <c r="K2" s="6" t="s">
        <v>8</v>
      </c>
      <c r="L2" s="6" t="s">
        <v>1972</v>
      </c>
      <c r="M2" s="6" t="s">
        <v>9</v>
      </c>
      <c r="N2" s="6" t="s">
        <v>912</v>
      </c>
      <c r="O2" s="6" t="s">
        <v>10</v>
      </c>
      <c r="P2" s="5"/>
      <c r="Q2" s="5"/>
    </row>
    <row r="3" spans="1:17" ht="24" customHeight="1" x14ac:dyDescent="0.25">
      <c r="A3" s="7"/>
      <c r="B3" s="5" t="s">
        <v>1807</v>
      </c>
      <c r="C3" s="4" t="s">
        <v>1808</v>
      </c>
      <c r="D3" s="6" t="s">
        <v>1809</v>
      </c>
      <c r="E3" s="6" t="s">
        <v>1811</v>
      </c>
      <c r="F3" s="46" t="s">
        <v>1810</v>
      </c>
      <c r="G3" s="8">
        <v>70754.720000000001</v>
      </c>
      <c r="H3" s="8">
        <v>4245.28</v>
      </c>
      <c r="I3" s="6">
        <v>75000</v>
      </c>
      <c r="J3" s="8">
        <f>SUM(G3+H3-I3)</f>
        <v>0</v>
      </c>
      <c r="K3" s="6"/>
      <c r="L3" s="6"/>
      <c r="M3" s="8"/>
      <c r="N3" s="8">
        <f t="shared" ref="N3:N64" si="0">SUM(I3-M3)</f>
        <v>75000</v>
      </c>
      <c r="O3" s="5"/>
      <c r="P3" s="5"/>
      <c r="Q3" s="5"/>
    </row>
    <row r="4" spans="1:17" ht="24" customHeight="1" x14ac:dyDescent="0.25">
      <c r="A4" s="7"/>
      <c r="B4" s="5" t="s">
        <v>2041</v>
      </c>
      <c r="C4" s="4" t="s">
        <v>1812</v>
      </c>
      <c r="D4" s="6" t="s">
        <v>1813</v>
      </c>
      <c r="E4" s="6" t="s">
        <v>1811</v>
      </c>
      <c r="F4" s="46" t="s">
        <v>1814</v>
      </c>
      <c r="G4" s="8">
        <v>85754.72</v>
      </c>
      <c r="H4" s="8">
        <v>5145.28</v>
      </c>
      <c r="I4" s="6">
        <v>86355</v>
      </c>
      <c r="J4" s="8">
        <f t="shared" ref="J4:J62" si="1">SUM(G4+H4-I4)</f>
        <v>4545</v>
      </c>
      <c r="K4" s="6"/>
      <c r="L4" s="6"/>
      <c r="M4" s="8"/>
      <c r="N4" s="8">
        <f t="shared" si="0"/>
        <v>86355</v>
      </c>
      <c r="O4" s="5"/>
      <c r="P4" s="5"/>
      <c r="Q4" s="5"/>
    </row>
    <row r="5" spans="1:17" ht="24" customHeight="1" x14ac:dyDescent="0.25">
      <c r="A5" s="7"/>
      <c r="B5" s="5" t="s">
        <v>1815</v>
      </c>
      <c r="C5" s="4" t="s">
        <v>1816</v>
      </c>
      <c r="D5" s="6" t="s">
        <v>1817</v>
      </c>
      <c r="E5" s="6" t="s">
        <v>1811</v>
      </c>
      <c r="F5" s="46" t="s">
        <v>1818</v>
      </c>
      <c r="G5" s="8">
        <v>26679.25</v>
      </c>
      <c r="H5" s="8">
        <v>1600.75</v>
      </c>
      <c r="I5" s="6"/>
      <c r="J5" s="8">
        <f t="shared" si="1"/>
        <v>28280</v>
      </c>
      <c r="K5" s="6"/>
      <c r="L5" s="6"/>
      <c r="M5" s="8"/>
      <c r="N5" s="8">
        <f t="shared" si="0"/>
        <v>0</v>
      </c>
      <c r="O5" s="5"/>
      <c r="P5" s="5"/>
      <c r="Q5" s="5"/>
    </row>
    <row r="6" spans="1:17" ht="24" customHeight="1" x14ac:dyDescent="0.25">
      <c r="A6" s="7"/>
      <c r="B6" s="5" t="s">
        <v>1819</v>
      </c>
      <c r="C6" s="4" t="s">
        <v>1820</v>
      </c>
      <c r="D6" s="6" t="s">
        <v>1817</v>
      </c>
      <c r="E6" s="6" t="s">
        <v>1811</v>
      </c>
      <c r="F6" s="46" t="s">
        <v>1818</v>
      </c>
      <c r="G6" s="8">
        <v>10301.89</v>
      </c>
      <c r="H6" s="8">
        <v>618.11</v>
      </c>
      <c r="I6" s="6"/>
      <c r="J6" s="8">
        <f t="shared" si="1"/>
        <v>10920</v>
      </c>
      <c r="K6" s="6"/>
      <c r="L6" s="6"/>
      <c r="M6" s="8"/>
      <c r="N6" s="8">
        <f t="shared" si="0"/>
        <v>0</v>
      </c>
      <c r="O6" s="5"/>
      <c r="P6" s="5"/>
      <c r="Q6" s="5"/>
    </row>
    <row r="7" spans="1:17" ht="24" customHeight="1" x14ac:dyDescent="0.25">
      <c r="A7" s="7"/>
      <c r="B7" s="5" t="s">
        <v>1822</v>
      </c>
      <c r="C7" s="4" t="s">
        <v>1821</v>
      </c>
      <c r="D7" s="6" t="s">
        <v>1817</v>
      </c>
      <c r="E7" s="6" t="s">
        <v>1811</v>
      </c>
      <c r="F7" s="46" t="s">
        <v>1818</v>
      </c>
      <c r="G7" s="8">
        <v>34867.919999999998</v>
      </c>
      <c r="H7" s="8">
        <v>2092.08</v>
      </c>
      <c r="I7" s="6"/>
      <c r="J7" s="8">
        <f t="shared" si="1"/>
        <v>36960</v>
      </c>
      <c r="K7" s="6"/>
      <c r="L7" s="6"/>
      <c r="M7" s="8"/>
      <c r="N7" s="8">
        <f t="shared" si="0"/>
        <v>0</v>
      </c>
      <c r="O7" s="5"/>
      <c r="P7" s="5"/>
      <c r="Q7" s="5"/>
    </row>
    <row r="8" spans="1:17" ht="24" customHeight="1" x14ac:dyDescent="0.25">
      <c r="A8" s="7"/>
      <c r="B8" s="5" t="s">
        <v>1823</v>
      </c>
      <c r="C8" s="4" t="s">
        <v>1824</v>
      </c>
      <c r="D8" s="6" t="s">
        <v>1817</v>
      </c>
      <c r="E8" s="6" t="s">
        <v>1811</v>
      </c>
      <c r="F8" s="46" t="s">
        <v>1818</v>
      </c>
      <c r="G8" s="8">
        <v>20603.77</v>
      </c>
      <c r="H8" s="8">
        <v>1236.23</v>
      </c>
      <c r="I8" s="6"/>
      <c r="J8" s="8">
        <f t="shared" si="1"/>
        <v>21840</v>
      </c>
      <c r="K8" s="6"/>
      <c r="L8" s="6"/>
      <c r="M8" s="8"/>
      <c r="N8" s="8">
        <f t="shared" si="0"/>
        <v>0</v>
      </c>
      <c r="O8" s="5"/>
      <c r="P8" s="5"/>
      <c r="Q8" s="5"/>
    </row>
    <row r="9" spans="1:17" ht="24" customHeight="1" x14ac:dyDescent="0.25">
      <c r="A9" s="7"/>
      <c r="B9" s="5" t="s">
        <v>1825</v>
      </c>
      <c r="C9" s="4" t="s">
        <v>1826</v>
      </c>
      <c r="D9" s="6" t="s">
        <v>1817</v>
      </c>
      <c r="E9" s="6" t="s">
        <v>1811</v>
      </c>
      <c r="F9" s="46" t="s">
        <v>1818</v>
      </c>
      <c r="G9" s="8">
        <v>5018.87</v>
      </c>
      <c r="H9" s="8">
        <v>301.13</v>
      </c>
      <c r="I9" s="6"/>
      <c r="J9" s="8">
        <f t="shared" si="1"/>
        <v>5320</v>
      </c>
      <c r="K9" s="6"/>
      <c r="L9" s="6"/>
      <c r="M9" s="8"/>
      <c r="N9" s="8">
        <f t="shared" si="0"/>
        <v>0</v>
      </c>
      <c r="O9" s="5"/>
      <c r="P9" s="5"/>
      <c r="Q9" s="5"/>
    </row>
    <row r="10" spans="1:17" ht="24" customHeight="1" x14ac:dyDescent="0.25">
      <c r="A10" s="7"/>
      <c r="B10" s="5" t="s">
        <v>1828</v>
      </c>
      <c r="C10" s="4" t="s">
        <v>1827</v>
      </c>
      <c r="D10" s="6" t="s">
        <v>1817</v>
      </c>
      <c r="E10" s="6" t="s">
        <v>1811</v>
      </c>
      <c r="F10" s="46" t="s">
        <v>1818</v>
      </c>
      <c r="G10" s="8">
        <v>3433.96</v>
      </c>
      <c r="H10" s="8">
        <v>206.04</v>
      </c>
      <c r="I10" s="6"/>
      <c r="J10" s="8">
        <f t="shared" si="1"/>
        <v>3640</v>
      </c>
      <c r="K10" s="6"/>
      <c r="L10" s="6"/>
      <c r="M10" s="8"/>
      <c r="N10" s="8">
        <f t="shared" si="0"/>
        <v>0</v>
      </c>
      <c r="O10" s="5"/>
      <c r="P10" s="5"/>
      <c r="Q10" s="5"/>
    </row>
    <row r="11" spans="1:17" ht="24" customHeight="1" x14ac:dyDescent="0.25">
      <c r="A11" s="7"/>
      <c r="B11" s="5" t="s">
        <v>1830</v>
      </c>
      <c r="C11" s="4" t="s">
        <v>1829</v>
      </c>
      <c r="D11" s="6" t="s">
        <v>1817</v>
      </c>
      <c r="E11" s="6" t="s">
        <v>1811</v>
      </c>
      <c r="F11" s="46" t="s">
        <v>1818</v>
      </c>
      <c r="G11" s="8">
        <v>20339.62</v>
      </c>
      <c r="H11" s="8">
        <v>1220.3800000000001</v>
      </c>
      <c r="I11" s="6"/>
      <c r="J11" s="8">
        <f t="shared" si="1"/>
        <v>21560</v>
      </c>
      <c r="K11" s="6"/>
      <c r="L11" s="6"/>
      <c r="M11" s="8"/>
      <c r="N11" s="8">
        <f t="shared" si="0"/>
        <v>0</v>
      </c>
      <c r="O11" s="5"/>
      <c r="P11" s="5"/>
      <c r="Q11" s="5"/>
    </row>
    <row r="12" spans="1:17" ht="24" customHeight="1" x14ac:dyDescent="0.25">
      <c r="A12" s="7"/>
      <c r="B12" s="5" t="s">
        <v>1831</v>
      </c>
      <c r="C12" s="4" t="s">
        <v>1832</v>
      </c>
      <c r="D12" s="6" t="s">
        <v>1817</v>
      </c>
      <c r="E12" s="6" t="s">
        <v>1811</v>
      </c>
      <c r="F12" s="46" t="s">
        <v>1818</v>
      </c>
      <c r="G12" s="8">
        <v>26415.09</v>
      </c>
      <c r="H12" s="8">
        <v>1584.91</v>
      </c>
      <c r="I12" s="6"/>
      <c r="J12" s="8">
        <f t="shared" si="1"/>
        <v>28000</v>
      </c>
      <c r="K12" s="6"/>
      <c r="L12" s="6"/>
      <c r="M12" s="8"/>
      <c r="N12" s="8">
        <f t="shared" si="0"/>
        <v>0</v>
      </c>
      <c r="O12" s="5"/>
      <c r="P12" s="5"/>
      <c r="Q12" s="5"/>
    </row>
    <row r="13" spans="1:17" ht="24" customHeight="1" x14ac:dyDescent="0.25">
      <c r="A13" s="7"/>
      <c r="B13" s="5" t="s">
        <v>1833</v>
      </c>
      <c r="C13" s="4" t="s">
        <v>1834</v>
      </c>
      <c r="D13" s="6" t="s">
        <v>1817</v>
      </c>
      <c r="E13" s="6" t="s">
        <v>1811</v>
      </c>
      <c r="F13" s="46" t="s">
        <v>1818</v>
      </c>
      <c r="G13" s="8">
        <v>33018.870000000003</v>
      </c>
      <c r="H13" s="8">
        <v>1981.13</v>
      </c>
      <c r="I13" s="6"/>
      <c r="J13" s="8">
        <f t="shared" si="1"/>
        <v>35000</v>
      </c>
      <c r="K13" s="6"/>
      <c r="L13" s="6"/>
      <c r="M13" s="8"/>
      <c r="N13" s="8">
        <f t="shared" si="0"/>
        <v>0</v>
      </c>
      <c r="O13" s="5"/>
      <c r="P13" s="5"/>
      <c r="Q13" s="5"/>
    </row>
    <row r="14" spans="1:17" ht="24" customHeight="1" x14ac:dyDescent="0.25">
      <c r="A14" s="7"/>
      <c r="B14" s="5" t="s">
        <v>1835</v>
      </c>
      <c r="C14" s="4" t="s">
        <v>1836</v>
      </c>
      <c r="D14" s="6" t="s">
        <v>1817</v>
      </c>
      <c r="E14" s="6" t="s">
        <v>1811</v>
      </c>
      <c r="F14" s="46" t="s">
        <v>1818</v>
      </c>
      <c r="G14" s="8">
        <v>6603.77</v>
      </c>
      <c r="H14" s="8">
        <v>396.23</v>
      </c>
      <c r="I14" s="6"/>
      <c r="J14" s="8">
        <f t="shared" si="1"/>
        <v>7000</v>
      </c>
      <c r="K14" s="6"/>
      <c r="L14" s="6"/>
      <c r="M14" s="8"/>
      <c r="N14" s="8">
        <f t="shared" si="0"/>
        <v>0</v>
      </c>
      <c r="O14" s="5"/>
      <c r="P14" s="5"/>
      <c r="Q14" s="5"/>
    </row>
    <row r="15" spans="1:17" ht="24" customHeight="1" x14ac:dyDescent="0.25">
      <c r="A15" s="7"/>
      <c r="B15" s="5" t="s">
        <v>1837</v>
      </c>
      <c r="C15" s="4" t="s">
        <v>1838</v>
      </c>
      <c r="D15" s="6" t="s">
        <v>1817</v>
      </c>
      <c r="E15" s="6" t="s">
        <v>1811</v>
      </c>
      <c r="F15" s="46" t="s">
        <v>1818</v>
      </c>
      <c r="G15" s="8">
        <v>42000</v>
      </c>
      <c r="H15" s="8">
        <v>2520</v>
      </c>
      <c r="I15" s="6"/>
      <c r="J15" s="8">
        <f t="shared" si="1"/>
        <v>44520</v>
      </c>
      <c r="K15" s="6"/>
      <c r="L15" s="6"/>
      <c r="M15" s="8"/>
      <c r="N15" s="8">
        <f t="shared" si="0"/>
        <v>0</v>
      </c>
      <c r="O15" s="5"/>
      <c r="P15" s="5"/>
      <c r="Q15" s="5"/>
    </row>
    <row r="16" spans="1:17" ht="24" customHeight="1" x14ac:dyDescent="0.25">
      <c r="A16" s="7"/>
      <c r="B16" s="5" t="s">
        <v>1698</v>
      </c>
      <c r="C16" s="4" t="s">
        <v>1699</v>
      </c>
      <c r="D16" s="6" t="s">
        <v>90</v>
      </c>
      <c r="E16" s="6" t="s">
        <v>1811</v>
      </c>
      <c r="F16" s="46" t="s">
        <v>1839</v>
      </c>
      <c r="G16" s="8">
        <v>-5956.6</v>
      </c>
      <c r="H16" s="8">
        <v>-357.4</v>
      </c>
      <c r="I16" s="6"/>
      <c r="J16" s="8">
        <f t="shared" si="1"/>
        <v>-6314</v>
      </c>
      <c r="K16" s="6"/>
      <c r="L16" s="6"/>
      <c r="M16" s="8"/>
      <c r="N16" s="8">
        <f t="shared" si="0"/>
        <v>0</v>
      </c>
      <c r="O16" s="5"/>
      <c r="P16" s="5"/>
      <c r="Q16" s="5"/>
    </row>
    <row r="17" spans="1:17" ht="24" customHeight="1" x14ac:dyDescent="0.25">
      <c r="A17" s="7"/>
      <c r="B17" s="5" t="s">
        <v>1700</v>
      </c>
      <c r="C17" s="4" t="s">
        <v>1701</v>
      </c>
      <c r="D17" s="6" t="s">
        <v>90</v>
      </c>
      <c r="E17" s="6" t="s">
        <v>1811</v>
      </c>
      <c r="F17" s="46" t="s">
        <v>1839</v>
      </c>
      <c r="G17" s="8">
        <v>-4912.26</v>
      </c>
      <c r="H17" s="8">
        <v>-294.74</v>
      </c>
      <c r="I17" s="6"/>
      <c r="J17" s="8">
        <f t="shared" si="1"/>
        <v>-5207</v>
      </c>
      <c r="K17" s="6"/>
      <c r="L17" s="6"/>
      <c r="M17" s="8"/>
      <c r="N17" s="8">
        <f t="shared" si="0"/>
        <v>0</v>
      </c>
      <c r="O17" s="5"/>
      <c r="P17" s="5"/>
      <c r="Q17" s="5"/>
    </row>
    <row r="18" spans="1:17" ht="24" customHeight="1" x14ac:dyDescent="0.25">
      <c r="A18" s="7"/>
      <c r="B18" s="5" t="s">
        <v>1703</v>
      </c>
      <c r="C18" s="4" t="s">
        <v>1704</v>
      </c>
      <c r="D18" s="6" t="s">
        <v>90</v>
      </c>
      <c r="E18" s="6" t="s">
        <v>1811</v>
      </c>
      <c r="F18" s="46" t="s">
        <v>1839</v>
      </c>
      <c r="G18" s="8">
        <v>-17320.759999999998</v>
      </c>
      <c r="H18" s="8">
        <v>-1039.24</v>
      </c>
      <c r="I18" s="6"/>
      <c r="J18" s="8">
        <f t="shared" si="1"/>
        <v>-18360</v>
      </c>
      <c r="K18" s="6"/>
      <c r="L18" s="6"/>
      <c r="M18" s="8"/>
      <c r="N18" s="8">
        <f t="shared" si="0"/>
        <v>0</v>
      </c>
      <c r="O18" s="5"/>
      <c r="P18" s="5"/>
      <c r="Q18" s="5"/>
    </row>
    <row r="19" spans="1:17" ht="24" customHeight="1" x14ac:dyDescent="0.25">
      <c r="A19" s="7"/>
      <c r="B19" s="5" t="s">
        <v>1840</v>
      </c>
      <c r="C19" s="4" t="s">
        <v>1706</v>
      </c>
      <c r="D19" s="6" t="s">
        <v>90</v>
      </c>
      <c r="E19" s="6" t="s">
        <v>1811</v>
      </c>
      <c r="F19" s="46" t="s">
        <v>1839</v>
      </c>
      <c r="G19" s="8">
        <v>-17320.759999999998</v>
      </c>
      <c r="H19" s="8">
        <v>-1039.24</v>
      </c>
      <c r="I19" s="6"/>
      <c r="J19" s="8">
        <f t="shared" si="1"/>
        <v>-18360</v>
      </c>
      <c r="K19" s="6"/>
      <c r="L19" s="6"/>
      <c r="M19" s="8"/>
      <c r="N19" s="8">
        <f t="shared" si="0"/>
        <v>0</v>
      </c>
      <c r="O19" s="5"/>
      <c r="P19" s="5"/>
      <c r="Q19" s="5"/>
    </row>
    <row r="20" spans="1:17" ht="24" customHeight="1" x14ac:dyDescent="0.25">
      <c r="A20" s="7"/>
      <c r="B20" s="5" t="s">
        <v>1583</v>
      </c>
      <c r="C20" s="4" t="s">
        <v>1584</v>
      </c>
      <c r="D20" s="6" t="s">
        <v>90</v>
      </c>
      <c r="E20" s="6" t="s">
        <v>1811</v>
      </c>
      <c r="F20" s="46" t="s">
        <v>1581</v>
      </c>
      <c r="G20" s="8">
        <v>-46698.11</v>
      </c>
      <c r="H20" s="8">
        <v>-2801.89</v>
      </c>
      <c r="I20" s="6"/>
      <c r="J20" s="8">
        <f t="shared" si="1"/>
        <v>-49500</v>
      </c>
      <c r="K20" s="6"/>
      <c r="L20" s="6"/>
      <c r="M20" s="8"/>
      <c r="N20" s="8">
        <f t="shared" si="0"/>
        <v>0</v>
      </c>
      <c r="O20" s="5"/>
      <c r="P20" s="5"/>
      <c r="Q20" s="5"/>
    </row>
    <row r="21" spans="1:17" ht="24" customHeight="1" x14ac:dyDescent="0.25">
      <c r="A21" s="7"/>
      <c r="B21" s="5" t="s">
        <v>1841</v>
      </c>
      <c r="C21" s="4" t="s">
        <v>1842</v>
      </c>
      <c r="D21" s="4" t="s">
        <v>1843</v>
      </c>
      <c r="E21" s="6" t="s">
        <v>1844</v>
      </c>
      <c r="F21" s="46" t="s">
        <v>1845</v>
      </c>
      <c r="G21" s="8">
        <v>9433.9599999999991</v>
      </c>
      <c r="H21" s="8">
        <v>566.04</v>
      </c>
      <c r="I21" s="6">
        <v>10000</v>
      </c>
      <c r="J21" s="8">
        <f t="shared" si="1"/>
        <v>0</v>
      </c>
      <c r="K21" s="6"/>
      <c r="L21" s="6"/>
      <c r="M21" s="8"/>
      <c r="N21" s="8">
        <f t="shared" si="0"/>
        <v>10000</v>
      </c>
      <c r="O21" s="5"/>
      <c r="P21" s="5"/>
      <c r="Q21" s="5"/>
    </row>
    <row r="22" spans="1:17" ht="24" customHeight="1" x14ac:dyDescent="0.25">
      <c r="A22" s="7"/>
      <c r="B22" s="5" t="s">
        <v>1846</v>
      </c>
      <c r="C22" s="4" t="s">
        <v>1847</v>
      </c>
      <c r="D22" s="4" t="s">
        <v>1848</v>
      </c>
      <c r="E22" s="6" t="s">
        <v>1844</v>
      </c>
      <c r="F22" s="46" t="s">
        <v>1849</v>
      </c>
      <c r="G22" s="8">
        <v>9433.9599999999991</v>
      </c>
      <c r="H22" s="8">
        <v>566.04</v>
      </c>
      <c r="I22" s="6">
        <v>10000</v>
      </c>
      <c r="J22" s="8">
        <f t="shared" si="1"/>
        <v>0</v>
      </c>
      <c r="K22" s="6"/>
      <c r="L22" s="6"/>
      <c r="M22" s="8"/>
      <c r="N22" s="8">
        <f t="shared" si="0"/>
        <v>10000</v>
      </c>
      <c r="O22" s="5"/>
      <c r="P22" s="5"/>
      <c r="Q22" s="5"/>
    </row>
    <row r="23" spans="1:17" ht="24" customHeight="1" x14ac:dyDescent="0.25">
      <c r="A23" s="7"/>
      <c r="B23" s="5" t="s">
        <v>1850</v>
      </c>
      <c r="C23" s="4" t="s">
        <v>1851</v>
      </c>
      <c r="D23" s="4" t="s">
        <v>1852</v>
      </c>
      <c r="E23" s="6" t="s">
        <v>1844</v>
      </c>
      <c r="F23" s="46" t="s">
        <v>1853</v>
      </c>
      <c r="G23" s="8">
        <v>8490.57</v>
      </c>
      <c r="H23" s="8">
        <v>509.43</v>
      </c>
      <c r="I23" s="6">
        <v>9000</v>
      </c>
      <c r="J23" s="8">
        <f t="shared" si="1"/>
        <v>0</v>
      </c>
      <c r="K23" s="6"/>
      <c r="L23" s="6"/>
      <c r="M23" s="8"/>
      <c r="N23" s="8">
        <f t="shared" si="0"/>
        <v>9000</v>
      </c>
      <c r="O23" s="5"/>
      <c r="P23" s="5"/>
      <c r="Q23" s="5"/>
    </row>
    <row r="24" spans="1:17" ht="24" customHeight="1" x14ac:dyDescent="0.25">
      <c r="A24" s="7"/>
      <c r="B24" s="5"/>
      <c r="C24" s="4" t="s">
        <v>1854</v>
      </c>
      <c r="D24" s="6" t="s">
        <v>888</v>
      </c>
      <c r="E24" s="6" t="s">
        <v>1855</v>
      </c>
      <c r="F24" s="46" t="s">
        <v>1856</v>
      </c>
      <c r="G24" s="8">
        <v>677082.06</v>
      </c>
      <c r="H24" s="8">
        <v>40624.94</v>
      </c>
      <c r="I24" s="6">
        <v>717707</v>
      </c>
      <c r="J24" s="8">
        <f t="shared" si="1"/>
        <v>0</v>
      </c>
      <c r="K24" s="6"/>
      <c r="L24" s="6"/>
      <c r="M24" s="8"/>
      <c r="N24" s="8">
        <f t="shared" si="0"/>
        <v>717707</v>
      </c>
      <c r="O24" s="5"/>
      <c r="P24" s="5"/>
      <c r="Q24" s="5"/>
    </row>
    <row r="25" spans="1:17" ht="24" customHeight="1" x14ac:dyDescent="0.25">
      <c r="A25" s="7"/>
      <c r="B25" s="5" t="s">
        <v>1857</v>
      </c>
      <c r="C25" s="4" t="s">
        <v>1860</v>
      </c>
      <c r="D25" s="6" t="s">
        <v>1863</v>
      </c>
      <c r="E25" s="6" t="s">
        <v>1867</v>
      </c>
      <c r="F25" s="46" t="s">
        <v>1866</v>
      </c>
      <c r="G25" s="8">
        <v>23584.91</v>
      </c>
      <c r="H25" s="8">
        <v>1415.09</v>
      </c>
      <c r="I25" s="6">
        <v>25000</v>
      </c>
      <c r="J25" s="8">
        <f t="shared" si="1"/>
        <v>0</v>
      </c>
      <c r="K25" s="6"/>
      <c r="L25" s="6"/>
      <c r="M25" s="8"/>
      <c r="N25" s="8">
        <f t="shared" si="0"/>
        <v>25000</v>
      </c>
      <c r="O25" s="5" t="s">
        <v>1889</v>
      </c>
      <c r="P25" s="5"/>
      <c r="Q25" s="5"/>
    </row>
    <row r="26" spans="1:17" ht="24" customHeight="1" x14ac:dyDescent="0.25">
      <c r="A26" s="7"/>
      <c r="B26" s="5" t="s">
        <v>1858</v>
      </c>
      <c r="C26" s="4" t="s">
        <v>1861</v>
      </c>
      <c r="D26" s="6" t="s">
        <v>1864</v>
      </c>
      <c r="E26" s="6" t="s">
        <v>1867</v>
      </c>
      <c r="F26" s="46" t="s">
        <v>1868</v>
      </c>
      <c r="G26" s="8">
        <v>9433.9599999999991</v>
      </c>
      <c r="H26" s="8">
        <v>566.04</v>
      </c>
      <c r="I26" s="6">
        <v>10000</v>
      </c>
      <c r="J26" s="8">
        <f t="shared" si="1"/>
        <v>0</v>
      </c>
      <c r="K26" s="6"/>
      <c r="L26" s="6"/>
      <c r="M26" s="8"/>
      <c r="N26" s="8">
        <f t="shared" si="0"/>
        <v>10000</v>
      </c>
      <c r="O26" s="5"/>
      <c r="P26" s="5"/>
      <c r="Q26" s="5"/>
    </row>
    <row r="27" spans="1:17" ht="24" customHeight="1" x14ac:dyDescent="0.25">
      <c r="A27" s="7"/>
      <c r="B27" s="5" t="s">
        <v>1859</v>
      </c>
      <c r="C27" s="4" t="s">
        <v>1862</v>
      </c>
      <c r="D27" s="6" t="s">
        <v>1865</v>
      </c>
      <c r="E27" s="6" t="s">
        <v>1867</v>
      </c>
      <c r="F27" s="46" t="s">
        <v>1869</v>
      </c>
      <c r="G27" s="8">
        <v>41509.43</v>
      </c>
      <c r="H27" s="8">
        <v>2490.5700000000002</v>
      </c>
      <c r="I27" s="6">
        <v>44000</v>
      </c>
      <c r="J27" s="8">
        <f t="shared" si="1"/>
        <v>0</v>
      </c>
      <c r="K27" s="6"/>
      <c r="L27" s="6"/>
      <c r="M27" s="8"/>
      <c r="N27" s="8">
        <f t="shared" si="0"/>
        <v>44000</v>
      </c>
      <c r="O27" s="5" t="s">
        <v>1891</v>
      </c>
      <c r="P27" s="5"/>
      <c r="Q27" s="5"/>
    </row>
    <row r="28" spans="1:17" ht="24" customHeight="1" x14ac:dyDescent="0.25">
      <c r="A28" s="7"/>
      <c r="B28" s="5" t="s">
        <v>1903</v>
      </c>
      <c r="C28" s="4" t="s">
        <v>1902</v>
      </c>
      <c r="D28" s="6" t="s">
        <v>1904</v>
      </c>
      <c r="E28" s="6" t="s">
        <v>1906</v>
      </c>
      <c r="F28" s="46" t="s">
        <v>1905</v>
      </c>
      <c r="G28" s="8">
        <v>56603.77</v>
      </c>
      <c r="H28" s="8">
        <v>3396.23</v>
      </c>
      <c r="I28" s="6">
        <v>60000</v>
      </c>
      <c r="J28" s="8">
        <f t="shared" si="1"/>
        <v>0</v>
      </c>
      <c r="K28" s="6"/>
      <c r="L28" s="6"/>
      <c r="M28" s="8"/>
      <c r="N28" s="8">
        <f t="shared" si="0"/>
        <v>60000</v>
      </c>
      <c r="O28" s="5" t="s">
        <v>1907</v>
      </c>
      <c r="P28" s="5"/>
      <c r="Q28" s="5"/>
    </row>
    <row r="29" spans="1:17" ht="24" customHeight="1" x14ac:dyDescent="0.25">
      <c r="A29" s="7"/>
      <c r="B29" s="5" t="s">
        <v>1881</v>
      </c>
      <c r="C29" s="4" t="s">
        <v>1882</v>
      </c>
      <c r="D29" s="6" t="s">
        <v>1883</v>
      </c>
      <c r="E29" s="6" t="s">
        <v>1884</v>
      </c>
      <c r="F29" s="46" t="s">
        <v>1885</v>
      </c>
      <c r="G29" s="8">
        <v>9433.9599999999991</v>
      </c>
      <c r="H29" s="8">
        <v>566.04</v>
      </c>
      <c r="I29" s="6"/>
      <c r="J29" s="8">
        <f t="shared" si="1"/>
        <v>10000</v>
      </c>
      <c r="K29" s="6"/>
      <c r="L29" s="6"/>
      <c r="M29" s="8"/>
      <c r="N29" s="8">
        <f t="shared" si="0"/>
        <v>0</v>
      </c>
      <c r="O29" s="5"/>
      <c r="P29" s="5"/>
      <c r="Q29" s="5"/>
    </row>
    <row r="30" spans="1:17" ht="24" customHeight="1" x14ac:dyDescent="0.25">
      <c r="A30" s="7"/>
      <c r="B30" s="5" t="s">
        <v>1887</v>
      </c>
      <c r="C30" s="4" t="s">
        <v>2018</v>
      </c>
      <c r="D30" s="6" t="s">
        <v>2017</v>
      </c>
      <c r="E30" s="6" t="s">
        <v>1884</v>
      </c>
      <c r="F30" s="46" t="s">
        <v>1886</v>
      </c>
      <c r="G30" s="8">
        <v>18867.919999999998</v>
      </c>
      <c r="H30" s="8">
        <v>1132.08</v>
      </c>
      <c r="I30" s="6">
        <v>20000</v>
      </c>
      <c r="J30" s="8">
        <f t="shared" si="1"/>
        <v>0</v>
      </c>
      <c r="K30" s="6"/>
      <c r="L30" s="6"/>
      <c r="M30" s="8"/>
      <c r="N30" s="8">
        <f t="shared" si="0"/>
        <v>20000</v>
      </c>
      <c r="O30" s="5"/>
      <c r="P30" s="5"/>
      <c r="Q30" s="5"/>
    </row>
    <row r="31" spans="1:17" ht="24" customHeight="1" x14ac:dyDescent="0.25">
      <c r="A31" s="7"/>
      <c r="B31" s="5" t="s">
        <v>1893</v>
      </c>
      <c r="C31" s="4" t="s">
        <v>1892</v>
      </c>
      <c r="D31" s="6" t="s">
        <v>1895</v>
      </c>
      <c r="E31" s="6" t="s">
        <v>1896</v>
      </c>
      <c r="F31" s="46" t="s">
        <v>1894</v>
      </c>
      <c r="G31" s="8">
        <v>136350</v>
      </c>
      <c r="H31" s="8">
        <v>8181</v>
      </c>
      <c r="I31" s="6"/>
      <c r="J31" s="8">
        <f t="shared" si="1"/>
        <v>144531</v>
      </c>
      <c r="K31" s="6"/>
      <c r="L31" s="6"/>
      <c r="M31" s="8"/>
      <c r="N31" s="8">
        <f t="shared" si="0"/>
        <v>0</v>
      </c>
      <c r="O31" s="5"/>
      <c r="P31" s="5"/>
      <c r="Q31" s="5"/>
    </row>
    <row r="32" spans="1:17" ht="24" customHeight="1" x14ac:dyDescent="0.25">
      <c r="A32" s="7"/>
      <c r="B32" s="5" t="s">
        <v>1897</v>
      </c>
      <c r="C32" s="4" t="s">
        <v>1898</v>
      </c>
      <c r="D32" s="6" t="s">
        <v>1899</v>
      </c>
      <c r="E32" s="6" t="s">
        <v>1896</v>
      </c>
      <c r="F32" s="46" t="s">
        <v>1900</v>
      </c>
      <c r="G32" s="8">
        <v>9433.9599999999991</v>
      </c>
      <c r="H32" s="8">
        <v>566.04</v>
      </c>
      <c r="I32" s="6">
        <v>10000</v>
      </c>
      <c r="J32" s="8">
        <f t="shared" si="1"/>
        <v>0</v>
      </c>
      <c r="K32" s="6"/>
      <c r="L32" s="6"/>
      <c r="M32" s="8"/>
      <c r="N32" s="8">
        <f t="shared" si="0"/>
        <v>10000</v>
      </c>
      <c r="O32" s="5" t="s">
        <v>1901</v>
      </c>
      <c r="P32" s="5"/>
      <c r="Q32" s="5"/>
    </row>
    <row r="33" spans="1:17" ht="24" customHeight="1" x14ac:dyDescent="0.25">
      <c r="A33" s="7"/>
      <c r="B33" s="5" t="s">
        <v>1013</v>
      </c>
      <c r="C33" s="37" t="s">
        <v>1008</v>
      </c>
      <c r="D33" s="84" t="s">
        <v>1009</v>
      </c>
      <c r="E33" s="85" t="s">
        <v>1910</v>
      </c>
      <c r="F33" s="46" t="s">
        <v>1915</v>
      </c>
      <c r="G33" s="8">
        <v>9433.9599999999991</v>
      </c>
      <c r="H33" s="8">
        <v>566.04</v>
      </c>
      <c r="I33" s="85">
        <v>10000</v>
      </c>
      <c r="J33" s="8">
        <f t="shared" si="1"/>
        <v>0</v>
      </c>
      <c r="K33" s="86" t="s">
        <v>1790</v>
      </c>
      <c r="L33" s="86"/>
      <c r="M33" s="82">
        <f>SUM(1085.12+8914.88)</f>
        <v>10000</v>
      </c>
      <c r="N33" s="8">
        <f t="shared" si="0"/>
        <v>0</v>
      </c>
      <c r="O33" s="87" t="s">
        <v>1010</v>
      </c>
      <c r="P33" s="87"/>
      <c r="Q33" s="5"/>
    </row>
    <row r="34" spans="1:17" ht="24" customHeight="1" x14ac:dyDescent="0.25">
      <c r="A34" s="7"/>
      <c r="B34" s="5" t="s">
        <v>1912</v>
      </c>
      <c r="C34" s="71" t="s">
        <v>1913</v>
      </c>
      <c r="D34" s="71" t="s">
        <v>1914</v>
      </c>
      <c r="E34" s="85" t="s">
        <v>1910</v>
      </c>
      <c r="F34" s="46" t="s">
        <v>1911</v>
      </c>
      <c r="G34" s="8">
        <v>9433.9599999999991</v>
      </c>
      <c r="H34" s="8">
        <v>566.04</v>
      </c>
      <c r="I34" s="73">
        <v>10000</v>
      </c>
      <c r="J34" s="8">
        <f t="shared" si="1"/>
        <v>0</v>
      </c>
      <c r="K34" s="71" t="s">
        <v>1212</v>
      </c>
      <c r="L34" s="71"/>
      <c r="M34" s="72">
        <v>10000</v>
      </c>
      <c r="N34" s="8">
        <f t="shared" si="0"/>
        <v>0</v>
      </c>
      <c r="O34" s="72" t="s">
        <v>48</v>
      </c>
      <c r="P34" s="5"/>
      <c r="Q34" s="5"/>
    </row>
    <row r="35" spans="1:17" ht="24" customHeight="1" x14ac:dyDescent="0.25">
      <c r="A35" s="7"/>
      <c r="B35" s="6" t="s">
        <v>808</v>
      </c>
      <c r="C35" s="4" t="s">
        <v>809</v>
      </c>
      <c r="D35" s="86" t="s">
        <v>1340</v>
      </c>
      <c r="E35" s="85" t="s">
        <v>1917</v>
      </c>
      <c r="F35" s="46" t="s">
        <v>1918</v>
      </c>
      <c r="G35" s="82">
        <v>18867.919999999998</v>
      </c>
      <c r="H35" s="82">
        <v>1132.08</v>
      </c>
      <c r="I35" s="85">
        <v>20000</v>
      </c>
      <c r="J35" s="8">
        <f t="shared" si="1"/>
        <v>0</v>
      </c>
      <c r="K35" s="85" t="s">
        <v>1056</v>
      </c>
      <c r="L35" s="85"/>
      <c r="M35" s="82">
        <v>20000</v>
      </c>
      <c r="N35" s="8">
        <f t="shared" si="0"/>
        <v>0</v>
      </c>
      <c r="O35" s="85" t="s">
        <v>1059</v>
      </c>
      <c r="P35" s="87"/>
      <c r="Q35" s="87"/>
    </row>
    <row r="36" spans="1:17" ht="24" customHeight="1" x14ac:dyDescent="0.25">
      <c r="A36" s="7"/>
      <c r="B36" s="6" t="s">
        <v>1921</v>
      </c>
      <c r="C36" s="4" t="s">
        <v>1919</v>
      </c>
      <c r="D36" s="4" t="s">
        <v>1920</v>
      </c>
      <c r="E36" s="85" t="s">
        <v>1917</v>
      </c>
      <c r="F36" s="46" t="s">
        <v>1922</v>
      </c>
      <c r="G36" s="8">
        <v>8490.57</v>
      </c>
      <c r="H36" s="8">
        <v>509.43</v>
      </c>
      <c r="I36" s="6">
        <v>9000</v>
      </c>
      <c r="J36" s="8">
        <f t="shared" si="1"/>
        <v>0</v>
      </c>
      <c r="K36" s="6"/>
      <c r="L36" s="6"/>
      <c r="M36" s="8"/>
      <c r="N36" s="8">
        <f t="shared" si="0"/>
        <v>9000</v>
      </c>
      <c r="O36" s="5"/>
      <c r="P36" s="5"/>
      <c r="Q36" s="5"/>
    </row>
    <row r="37" spans="1:17" ht="24" customHeight="1" x14ac:dyDescent="0.25">
      <c r="A37" s="7"/>
      <c r="B37" s="6" t="s">
        <v>1923</v>
      </c>
      <c r="C37" s="4" t="s">
        <v>1924</v>
      </c>
      <c r="D37" s="4" t="s">
        <v>1925</v>
      </c>
      <c r="E37" s="6" t="s">
        <v>1917</v>
      </c>
      <c r="F37" s="46" t="s">
        <v>1926</v>
      </c>
      <c r="G37" s="8">
        <v>8490.57</v>
      </c>
      <c r="H37" s="8">
        <v>509.43</v>
      </c>
      <c r="I37" s="6">
        <v>9000</v>
      </c>
      <c r="J37" s="8">
        <f t="shared" si="1"/>
        <v>0</v>
      </c>
      <c r="K37" s="6"/>
      <c r="L37" s="6"/>
      <c r="M37" s="8"/>
      <c r="N37" s="8">
        <f t="shared" si="0"/>
        <v>9000</v>
      </c>
      <c r="O37" s="5" t="s">
        <v>891</v>
      </c>
      <c r="P37" s="5"/>
      <c r="Q37" s="5"/>
    </row>
    <row r="38" spans="1:17" ht="24" customHeight="1" x14ac:dyDescent="0.25">
      <c r="A38" s="7"/>
      <c r="B38" s="6" t="s">
        <v>1929</v>
      </c>
      <c r="C38" s="4" t="s">
        <v>1927</v>
      </c>
      <c r="D38" s="4" t="s">
        <v>1928</v>
      </c>
      <c r="E38" s="6" t="s">
        <v>1917</v>
      </c>
      <c r="F38" s="46" t="s">
        <v>1930</v>
      </c>
      <c r="G38" s="8">
        <v>4716.9799999999996</v>
      </c>
      <c r="H38" s="8">
        <v>283.02</v>
      </c>
      <c r="I38" s="6">
        <v>5000</v>
      </c>
      <c r="J38" s="8">
        <f t="shared" si="1"/>
        <v>0</v>
      </c>
      <c r="K38" s="6"/>
      <c r="L38" s="6"/>
      <c r="M38" s="8"/>
      <c r="N38" s="8">
        <f t="shared" si="0"/>
        <v>5000</v>
      </c>
      <c r="O38" s="5"/>
      <c r="P38" s="5"/>
      <c r="Q38" s="5"/>
    </row>
    <row r="39" spans="1:17" ht="24" customHeight="1" x14ac:dyDescent="0.25">
      <c r="A39" s="7"/>
      <c r="B39" s="6" t="s">
        <v>1933</v>
      </c>
      <c r="C39" s="4" t="s">
        <v>1931</v>
      </c>
      <c r="D39" s="4" t="s">
        <v>1932</v>
      </c>
      <c r="E39" s="6" t="s">
        <v>1934</v>
      </c>
      <c r="F39" s="46" t="s">
        <v>1935</v>
      </c>
      <c r="G39" s="8">
        <v>7547.17</v>
      </c>
      <c r="H39" s="8">
        <v>452.83</v>
      </c>
      <c r="I39" s="6">
        <v>8000</v>
      </c>
      <c r="J39" s="8">
        <f t="shared" si="1"/>
        <v>0</v>
      </c>
      <c r="K39" s="6"/>
      <c r="L39" s="6"/>
      <c r="M39" s="8"/>
      <c r="N39" s="8">
        <f t="shared" si="0"/>
        <v>8000</v>
      </c>
      <c r="O39" s="5" t="s">
        <v>891</v>
      </c>
      <c r="P39" s="5"/>
      <c r="Q39" s="5"/>
    </row>
    <row r="40" spans="1:17" ht="24" customHeight="1" x14ac:dyDescent="0.25">
      <c r="A40" s="7"/>
      <c r="B40" s="6" t="s">
        <v>1939</v>
      </c>
      <c r="C40" s="4" t="s">
        <v>1936</v>
      </c>
      <c r="D40" s="4" t="s">
        <v>1937</v>
      </c>
      <c r="E40" s="6" t="s">
        <v>1934</v>
      </c>
      <c r="F40" s="46" t="s">
        <v>1938</v>
      </c>
      <c r="G40" s="8">
        <v>7547.17</v>
      </c>
      <c r="H40" s="8">
        <v>452.83</v>
      </c>
      <c r="I40" s="6">
        <v>8000</v>
      </c>
      <c r="J40" s="8">
        <f t="shared" si="1"/>
        <v>0</v>
      </c>
      <c r="K40" s="6"/>
      <c r="L40" s="6"/>
      <c r="M40" s="8"/>
      <c r="N40" s="8">
        <f t="shared" si="0"/>
        <v>8000</v>
      </c>
      <c r="O40" s="5"/>
      <c r="P40" s="5"/>
      <c r="Q40" s="5"/>
    </row>
    <row r="41" spans="1:17" ht="24" customHeight="1" x14ac:dyDescent="0.25">
      <c r="A41" s="7"/>
      <c r="B41" s="6" t="s">
        <v>1941</v>
      </c>
      <c r="C41" s="4" t="s">
        <v>1940</v>
      </c>
      <c r="D41" s="4" t="s">
        <v>1944</v>
      </c>
      <c r="E41" s="6" t="s">
        <v>1942</v>
      </c>
      <c r="F41" s="46" t="s">
        <v>1943</v>
      </c>
      <c r="G41" s="8">
        <v>7547.17</v>
      </c>
      <c r="H41" s="8">
        <v>452.83</v>
      </c>
      <c r="I41" s="6"/>
      <c r="J41" s="8">
        <f t="shared" si="1"/>
        <v>8000</v>
      </c>
      <c r="K41" s="6"/>
      <c r="L41" s="6"/>
      <c r="M41" s="8"/>
      <c r="N41" s="8">
        <f t="shared" si="0"/>
        <v>0</v>
      </c>
      <c r="O41" s="5"/>
      <c r="P41" s="5"/>
      <c r="Q41" s="5"/>
    </row>
    <row r="42" spans="1:17" ht="24" customHeight="1" x14ac:dyDescent="0.25">
      <c r="A42" s="7"/>
      <c r="B42" s="6" t="s">
        <v>1945</v>
      </c>
      <c r="C42" s="4" t="s">
        <v>1946</v>
      </c>
      <c r="D42" s="4" t="s">
        <v>1947</v>
      </c>
      <c r="E42" s="6" t="s">
        <v>1942</v>
      </c>
      <c r="F42" s="46" t="s">
        <v>1948</v>
      </c>
      <c r="G42" s="8">
        <v>18867.919999999998</v>
      </c>
      <c r="H42" s="8">
        <v>1132.08</v>
      </c>
      <c r="I42" s="6">
        <v>20000</v>
      </c>
      <c r="J42" s="8">
        <f t="shared" si="1"/>
        <v>0</v>
      </c>
      <c r="K42" s="6" t="s">
        <v>1977</v>
      </c>
      <c r="L42" s="6"/>
      <c r="M42" s="8">
        <v>20000</v>
      </c>
      <c r="N42" s="8">
        <f t="shared" si="0"/>
        <v>0</v>
      </c>
      <c r="O42" s="5"/>
      <c r="P42" s="5"/>
      <c r="Q42" s="5"/>
    </row>
    <row r="43" spans="1:17" ht="24" customHeight="1" x14ac:dyDescent="0.25">
      <c r="A43" s="7"/>
      <c r="B43" s="6" t="s">
        <v>1949</v>
      </c>
      <c r="C43" s="4" t="s">
        <v>1950</v>
      </c>
      <c r="D43" s="4" t="s">
        <v>1951</v>
      </c>
      <c r="E43" s="6" t="s">
        <v>1942</v>
      </c>
      <c r="F43" s="46" t="s">
        <v>1952</v>
      </c>
      <c r="G43" s="8">
        <v>21792.45</v>
      </c>
      <c r="H43" s="8">
        <v>1307.55</v>
      </c>
      <c r="I43" s="6">
        <v>23100</v>
      </c>
      <c r="J43" s="8">
        <f t="shared" si="1"/>
        <v>0</v>
      </c>
      <c r="K43" s="6"/>
      <c r="L43" s="6"/>
      <c r="M43" s="8"/>
      <c r="N43" s="8">
        <f t="shared" si="0"/>
        <v>23100</v>
      </c>
      <c r="O43" s="5"/>
      <c r="P43" s="5"/>
      <c r="Q43" s="5"/>
    </row>
    <row r="44" spans="1:17" ht="24" customHeight="1" x14ac:dyDescent="0.25">
      <c r="A44" s="7"/>
      <c r="B44" s="6" t="s">
        <v>1955</v>
      </c>
      <c r="C44" s="4" t="s">
        <v>1954</v>
      </c>
      <c r="D44" s="4" t="s">
        <v>1956</v>
      </c>
      <c r="E44" s="6" t="s">
        <v>1957</v>
      </c>
      <c r="F44" s="46" t="s">
        <v>1958</v>
      </c>
      <c r="G44" s="8">
        <v>18867.919999999998</v>
      </c>
      <c r="H44" s="8">
        <v>1132.08</v>
      </c>
      <c r="I44" s="6">
        <v>20000</v>
      </c>
      <c r="J44" s="8">
        <f t="shared" si="1"/>
        <v>0</v>
      </c>
      <c r="K44" s="6"/>
      <c r="L44" s="6"/>
      <c r="M44" s="8"/>
      <c r="N44" s="8">
        <f t="shared" si="0"/>
        <v>20000</v>
      </c>
      <c r="O44" s="5"/>
      <c r="P44" s="5"/>
      <c r="Q44" s="5"/>
    </row>
    <row r="45" spans="1:17" ht="24" customHeight="1" x14ac:dyDescent="0.25">
      <c r="A45" s="7"/>
      <c r="B45" s="6" t="s">
        <v>1960</v>
      </c>
      <c r="C45" s="4" t="s">
        <v>1959</v>
      </c>
      <c r="D45" s="4" t="s">
        <v>1904</v>
      </c>
      <c r="E45" s="6" t="s">
        <v>1961</v>
      </c>
      <c r="F45" s="46" t="s">
        <v>1962</v>
      </c>
      <c r="G45" s="8">
        <v>113207.54</v>
      </c>
      <c r="H45" s="8">
        <v>6792.46</v>
      </c>
      <c r="I45" s="6">
        <v>120000</v>
      </c>
      <c r="J45" s="8">
        <f t="shared" si="1"/>
        <v>0</v>
      </c>
      <c r="K45" s="6" t="s">
        <v>1977</v>
      </c>
      <c r="L45" s="6"/>
      <c r="M45" s="8">
        <v>120000</v>
      </c>
      <c r="N45" s="8">
        <f t="shared" si="0"/>
        <v>0</v>
      </c>
      <c r="O45" s="5"/>
      <c r="P45" s="5"/>
      <c r="Q45" s="5"/>
    </row>
    <row r="46" spans="1:17" ht="24" customHeight="1" x14ac:dyDescent="0.25">
      <c r="A46" s="7"/>
      <c r="B46" s="6" t="s">
        <v>1964</v>
      </c>
      <c r="C46" s="4" t="s">
        <v>1963</v>
      </c>
      <c r="D46" s="4" t="s">
        <v>820</v>
      </c>
      <c r="E46" s="6" t="s">
        <v>1965</v>
      </c>
      <c r="F46" s="46" t="s">
        <v>1966</v>
      </c>
      <c r="G46" s="8">
        <v>141509.43</v>
      </c>
      <c r="H46" s="8">
        <v>8490.57</v>
      </c>
      <c r="I46" s="6"/>
      <c r="J46" s="8">
        <f t="shared" si="1"/>
        <v>150000</v>
      </c>
      <c r="K46" s="6"/>
      <c r="L46" s="6"/>
      <c r="M46" s="8"/>
      <c r="N46" s="8">
        <f t="shared" si="0"/>
        <v>0</v>
      </c>
      <c r="O46" s="5"/>
      <c r="P46" s="5"/>
      <c r="Q46" s="5"/>
    </row>
    <row r="47" spans="1:17" ht="24" customHeight="1" x14ac:dyDescent="0.25">
      <c r="A47" s="7"/>
      <c r="B47" s="6" t="s">
        <v>1971</v>
      </c>
      <c r="C47" s="4" t="s">
        <v>1967</v>
      </c>
      <c r="D47" s="4" t="s">
        <v>1968</v>
      </c>
      <c r="E47" s="6" t="s">
        <v>1969</v>
      </c>
      <c r="F47" s="46" t="s">
        <v>1970</v>
      </c>
      <c r="G47" s="8">
        <v>188858.49</v>
      </c>
      <c r="H47" s="8">
        <v>11331.51</v>
      </c>
      <c r="I47" s="6">
        <v>200190</v>
      </c>
      <c r="J47" s="8">
        <f t="shared" si="1"/>
        <v>0</v>
      </c>
      <c r="K47" s="6" t="s">
        <v>1973</v>
      </c>
      <c r="L47" s="6"/>
      <c r="M47" s="8">
        <v>200190</v>
      </c>
      <c r="N47" s="8">
        <f t="shared" si="0"/>
        <v>0</v>
      </c>
      <c r="O47" s="5"/>
      <c r="P47" s="5"/>
      <c r="Q47" s="5"/>
    </row>
    <row r="48" spans="1:17" ht="24" customHeight="1" x14ac:dyDescent="0.25">
      <c r="A48" s="7"/>
      <c r="B48" s="6" t="s">
        <v>1980</v>
      </c>
      <c r="C48" s="4" t="s">
        <v>1981</v>
      </c>
      <c r="D48" s="4" t="s">
        <v>1982</v>
      </c>
      <c r="E48" s="6" t="s">
        <v>1984</v>
      </c>
      <c r="F48" s="46" t="s">
        <v>1983</v>
      </c>
      <c r="G48" s="8">
        <v>164622.64000000001</v>
      </c>
      <c r="H48" s="8">
        <v>9877.36</v>
      </c>
      <c r="I48" s="6">
        <v>174500</v>
      </c>
      <c r="J48" s="8">
        <f t="shared" si="1"/>
        <v>0</v>
      </c>
      <c r="K48" s="6" t="s">
        <v>2019</v>
      </c>
      <c r="L48" s="6"/>
      <c r="M48" s="8">
        <v>139600</v>
      </c>
      <c r="N48" s="8">
        <f t="shared" si="0"/>
        <v>34900</v>
      </c>
      <c r="O48" s="5"/>
      <c r="P48" s="5"/>
      <c r="Q48" s="5"/>
    </row>
    <row r="49" spans="1:17" ht="24" customHeight="1" x14ac:dyDescent="0.25">
      <c r="A49" s="7"/>
      <c r="B49" s="6" t="s">
        <v>1986</v>
      </c>
      <c r="C49" s="4" t="s">
        <v>1985</v>
      </c>
      <c r="D49" s="6" t="s">
        <v>1987</v>
      </c>
      <c r="E49" s="6" t="s">
        <v>1989</v>
      </c>
      <c r="F49" s="46" t="s">
        <v>1988</v>
      </c>
      <c r="G49" s="8">
        <v>195283.02</v>
      </c>
      <c r="H49" s="8">
        <v>11716.98</v>
      </c>
      <c r="I49" s="6">
        <v>207000</v>
      </c>
      <c r="J49" s="8">
        <f t="shared" si="1"/>
        <v>0</v>
      </c>
      <c r="K49" s="6" t="s">
        <v>1973</v>
      </c>
      <c r="L49" s="6"/>
      <c r="M49" s="8">
        <v>207000</v>
      </c>
      <c r="N49" s="8">
        <f t="shared" si="0"/>
        <v>0</v>
      </c>
      <c r="O49" s="5"/>
      <c r="P49" s="5"/>
      <c r="Q49" s="5"/>
    </row>
    <row r="50" spans="1:17" ht="24" customHeight="1" x14ac:dyDescent="0.25">
      <c r="A50" s="7"/>
      <c r="B50" s="6" t="s">
        <v>1990</v>
      </c>
      <c r="C50" s="4" t="s">
        <v>1991</v>
      </c>
      <c r="D50" s="114" t="s">
        <v>1951</v>
      </c>
      <c r="E50" s="6" t="s">
        <v>1984</v>
      </c>
      <c r="F50" s="46" t="s">
        <v>1992</v>
      </c>
      <c r="G50" s="8">
        <v>347782.07</v>
      </c>
      <c r="H50" s="8">
        <v>20866.93</v>
      </c>
      <c r="I50" s="6"/>
      <c r="J50" s="8">
        <f t="shared" si="1"/>
        <v>368649</v>
      </c>
      <c r="K50" s="6"/>
      <c r="L50" s="6"/>
      <c r="M50" s="8"/>
      <c r="N50" s="8">
        <f t="shared" si="0"/>
        <v>0</v>
      </c>
      <c r="O50" s="5"/>
      <c r="P50" s="5"/>
      <c r="Q50" s="5"/>
    </row>
    <row r="51" spans="1:17" ht="24" customHeight="1" x14ac:dyDescent="0.25">
      <c r="A51" s="7"/>
      <c r="B51" s="6" t="s">
        <v>1993</v>
      </c>
      <c r="C51" s="4" t="s">
        <v>1584</v>
      </c>
      <c r="D51" s="114" t="s">
        <v>90</v>
      </c>
      <c r="E51" s="6" t="s">
        <v>1994</v>
      </c>
      <c r="F51" s="46" t="s">
        <v>1995</v>
      </c>
      <c r="G51" s="8">
        <v>46698.11</v>
      </c>
      <c r="H51" s="8">
        <v>2801.89</v>
      </c>
      <c r="I51" s="6"/>
      <c r="J51" s="8">
        <f t="shared" si="1"/>
        <v>49500</v>
      </c>
      <c r="K51" s="6"/>
      <c r="L51" s="6"/>
      <c r="M51" s="8"/>
      <c r="N51" s="8">
        <f t="shared" si="0"/>
        <v>0</v>
      </c>
      <c r="O51" s="5"/>
      <c r="P51" s="5"/>
      <c r="Q51" s="5"/>
    </row>
    <row r="52" spans="1:17" ht="24" customHeight="1" x14ac:dyDescent="0.25">
      <c r="A52" s="7"/>
      <c r="B52" s="6" t="s">
        <v>1997</v>
      </c>
      <c r="C52" s="4" t="s">
        <v>1996</v>
      </c>
      <c r="D52" s="4" t="s">
        <v>1794</v>
      </c>
      <c r="E52" s="6" t="s">
        <v>1998</v>
      </c>
      <c r="F52" s="46" t="s">
        <v>1999</v>
      </c>
      <c r="G52" s="8">
        <v>52547.17</v>
      </c>
      <c r="H52" s="8">
        <v>3152.83</v>
      </c>
      <c r="I52" s="6"/>
      <c r="J52" s="8">
        <f t="shared" si="1"/>
        <v>55700</v>
      </c>
      <c r="K52" s="6"/>
      <c r="L52" s="6"/>
      <c r="M52" s="8"/>
      <c r="N52" s="8">
        <f t="shared" si="0"/>
        <v>0</v>
      </c>
      <c r="O52" s="5"/>
      <c r="P52" s="5"/>
      <c r="Q52" s="5"/>
    </row>
    <row r="53" spans="1:17" ht="24" customHeight="1" x14ac:dyDescent="0.25">
      <c r="A53" s="7"/>
      <c r="B53" s="6" t="s">
        <v>2000</v>
      </c>
      <c r="C53" s="4" t="s">
        <v>2001</v>
      </c>
      <c r="D53" s="4" t="s">
        <v>1794</v>
      </c>
      <c r="E53" s="6" t="s">
        <v>1998</v>
      </c>
      <c r="F53" s="46" t="s">
        <v>2002</v>
      </c>
      <c r="G53" s="8">
        <v>73584.91</v>
      </c>
      <c r="H53" s="8">
        <v>4415.09</v>
      </c>
      <c r="I53" s="6"/>
      <c r="J53" s="8">
        <f t="shared" si="1"/>
        <v>78000</v>
      </c>
      <c r="K53" s="6"/>
      <c r="L53" s="6"/>
      <c r="M53" s="8"/>
      <c r="N53" s="8">
        <f t="shared" si="0"/>
        <v>0</v>
      </c>
      <c r="O53" s="5"/>
      <c r="P53" s="5"/>
      <c r="Q53" s="5"/>
    </row>
    <row r="54" spans="1:17" ht="24" customHeight="1" x14ac:dyDescent="0.25">
      <c r="A54" s="7"/>
      <c r="B54" s="6" t="s">
        <v>2004</v>
      </c>
      <c r="C54" s="4" t="s">
        <v>2003</v>
      </c>
      <c r="D54" s="114" t="s">
        <v>133</v>
      </c>
      <c r="E54" s="6" t="s">
        <v>2011</v>
      </c>
      <c r="F54" s="46" t="s">
        <v>2012</v>
      </c>
      <c r="G54" s="8">
        <v>2283.02</v>
      </c>
      <c r="H54" s="8">
        <v>136.97999999999999</v>
      </c>
      <c r="I54" s="6"/>
      <c r="J54" s="8">
        <f t="shared" si="1"/>
        <v>2420</v>
      </c>
      <c r="K54" s="6"/>
      <c r="L54" s="6"/>
      <c r="M54" s="8"/>
      <c r="N54" s="8">
        <f t="shared" si="0"/>
        <v>0</v>
      </c>
      <c r="O54" s="5"/>
      <c r="P54" s="5"/>
      <c r="Q54" s="5"/>
    </row>
    <row r="55" spans="1:17" ht="24" customHeight="1" x14ac:dyDescent="0.25">
      <c r="A55" s="7"/>
      <c r="B55" s="6" t="s">
        <v>2008</v>
      </c>
      <c r="C55" s="4" t="s">
        <v>2005</v>
      </c>
      <c r="D55" s="114" t="s">
        <v>133</v>
      </c>
      <c r="E55" s="6" t="s">
        <v>2011</v>
      </c>
      <c r="F55" s="46" t="s">
        <v>2013</v>
      </c>
      <c r="G55" s="8">
        <v>28620</v>
      </c>
      <c r="H55" s="8">
        <v>1717.2</v>
      </c>
      <c r="I55" s="6"/>
      <c r="J55" s="8">
        <f t="shared" si="1"/>
        <v>30337.200000000001</v>
      </c>
      <c r="K55" s="6"/>
      <c r="L55" s="6"/>
      <c r="M55" s="8"/>
      <c r="N55" s="8">
        <f t="shared" si="0"/>
        <v>0</v>
      </c>
      <c r="O55" s="5"/>
      <c r="P55" s="5"/>
      <c r="Q55" s="5"/>
    </row>
    <row r="56" spans="1:17" ht="24" customHeight="1" x14ac:dyDescent="0.25">
      <c r="A56" s="7"/>
      <c r="B56" s="6" t="s">
        <v>2009</v>
      </c>
      <c r="C56" s="4" t="s">
        <v>2006</v>
      </c>
      <c r="D56" s="114" t="s">
        <v>133</v>
      </c>
      <c r="E56" s="6" t="s">
        <v>2011</v>
      </c>
      <c r="F56" s="46" t="s">
        <v>2014</v>
      </c>
      <c r="G56" s="8">
        <v>48150</v>
      </c>
      <c r="H56" s="8">
        <v>2889</v>
      </c>
      <c r="I56" s="6"/>
      <c r="J56" s="8">
        <f t="shared" si="1"/>
        <v>51039</v>
      </c>
      <c r="K56" s="6"/>
      <c r="L56" s="6"/>
      <c r="M56" s="8"/>
      <c r="N56" s="8">
        <f t="shared" si="0"/>
        <v>0</v>
      </c>
      <c r="O56" s="5"/>
      <c r="P56" s="5"/>
      <c r="Q56" s="5"/>
    </row>
    <row r="57" spans="1:17" ht="24" customHeight="1" x14ac:dyDescent="0.25">
      <c r="A57" s="7"/>
      <c r="B57" s="6" t="s">
        <v>2010</v>
      </c>
      <c r="C57" s="4" t="s">
        <v>2007</v>
      </c>
      <c r="D57" s="114" t="s">
        <v>133</v>
      </c>
      <c r="E57" s="6" t="s">
        <v>2011</v>
      </c>
      <c r="F57" s="46" t="s">
        <v>2015</v>
      </c>
      <c r="G57" s="8">
        <v>38250</v>
      </c>
      <c r="H57" s="8">
        <v>2295</v>
      </c>
      <c r="I57" s="6"/>
      <c r="J57" s="8">
        <f t="shared" si="1"/>
        <v>40545</v>
      </c>
      <c r="K57" s="6"/>
      <c r="L57" s="6"/>
      <c r="M57" s="8"/>
      <c r="N57" s="8">
        <f t="shared" si="0"/>
        <v>0</v>
      </c>
      <c r="O57" s="5"/>
      <c r="P57" s="5"/>
      <c r="Q57" s="5"/>
    </row>
    <row r="58" spans="1:17" ht="24" customHeight="1" x14ac:dyDescent="0.25">
      <c r="A58" s="7"/>
      <c r="B58" s="6" t="s">
        <v>2021</v>
      </c>
      <c r="C58" s="4" t="s">
        <v>2022</v>
      </c>
      <c r="D58" s="114" t="s">
        <v>2023</v>
      </c>
      <c r="E58" s="6" t="s">
        <v>2024</v>
      </c>
      <c r="F58" s="46" t="s">
        <v>2025</v>
      </c>
      <c r="G58" s="8">
        <v>46981.13</v>
      </c>
      <c r="H58" s="8">
        <v>2818.87</v>
      </c>
      <c r="I58" s="6"/>
      <c r="J58" s="8">
        <f t="shared" si="1"/>
        <v>49800</v>
      </c>
      <c r="K58" s="6"/>
      <c r="L58" s="6"/>
      <c r="M58" s="8"/>
      <c r="N58" s="8">
        <f t="shared" si="0"/>
        <v>0</v>
      </c>
      <c r="O58" s="5"/>
      <c r="P58" s="5"/>
      <c r="Q58" s="5"/>
    </row>
    <row r="59" spans="1:17" ht="24" customHeight="1" x14ac:dyDescent="0.25">
      <c r="A59" s="7"/>
      <c r="B59" s="6" t="s">
        <v>2027</v>
      </c>
      <c r="C59" s="4" t="s">
        <v>2026</v>
      </c>
      <c r="D59" s="115" t="s">
        <v>1794</v>
      </c>
      <c r="E59" s="6" t="s">
        <v>2028</v>
      </c>
      <c r="F59" s="46" t="s">
        <v>2029</v>
      </c>
      <c r="G59" s="8">
        <v>18867.919999999998</v>
      </c>
      <c r="H59" s="8">
        <v>1132.08</v>
      </c>
      <c r="I59" s="6"/>
      <c r="J59" s="8">
        <f t="shared" si="1"/>
        <v>20000</v>
      </c>
      <c r="K59" s="6"/>
      <c r="L59" s="6"/>
      <c r="M59" s="8"/>
      <c r="N59" s="8">
        <f t="shared" si="0"/>
        <v>0</v>
      </c>
      <c r="O59" s="5"/>
      <c r="P59" s="5"/>
      <c r="Q59" s="5"/>
    </row>
    <row r="60" spans="1:17" ht="24" customHeight="1" x14ac:dyDescent="0.25">
      <c r="A60" s="7"/>
      <c r="B60" s="6" t="s">
        <v>2032</v>
      </c>
      <c r="C60" s="4" t="s">
        <v>2030</v>
      </c>
      <c r="D60" s="114" t="s">
        <v>133</v>
      </c>
      <c r="E60" s="6" t="s">
        <v>2033</v>
      </c>
      <c r="F60" s="46" t="s">
        <v>2035</v>
      </c>
      <c r="G60" s="8">
        <v>68130</v>
      </c>
      <c r="H60" s="8">
        <v>4087.8</v>
      </c>
      <c r="I60" s="6"/>
      <c r="J60" s="8">
        <f t="shared" si="1"/>
        <v>72217.8</v>
      </c>
      <c r="K60" s="6"/>
      <c r="L60" s="6"/>
      <c r="M60" s="8"/>
      <c r="N60" s="8">
        <f t="shared" si="0"/>
        <v>0</v>
      </c>
      <c r="O60" s="5"/>
      <c r="P60" s="5"/>
      <c r="Q60" s="5"/>
    </row>
    <row r="61" spans="1:17" ht="24" customHeight="1" x14ac:dyDescent="0.25">
      <c r="A61" s="7"/>
      <c r="B61" s="6" t="s">
        <v>2034</v>
      </c>
      <c r="C61" s="4" t="s">
        <v>2031</v>
      </c>
      <c r="D61" s="114" t="s">
        <v>133</v>
      </c>
      <c r="E61" s="6" t="s">
        <v>2033</v>
      </c>
      <c r="F61" s="46" t="s">
        <v>2036</v>
      </c>
      <c r="G61" s="8">
        <v>43290</v>
      </c>
      <c r="H61" s="8">
        <v>2597.4</v>
      </c>
      <c r="I61" s="6"/>
      <c r="J61" s="8">
        <f t="shared" si="1"/>
        <v>45887.4</v>
      </c>
      <c r="K61" s="6"/>
      <c r="L61" s="6"/>
      <c r="M61" s="8"/>
      <c r="N61" s="8">
        <f t="shared" si="0"/>
        <v>0</v>
      </c>
      <c r="O61" s="5"/>
      <c r="P61" s="5"/>
      <c r="Q61" s="5"/>
    </row>
    <row r="62" spans="1:17" ht="24" customHeight="1" x14ac:dyDescent="0.25">
      <c r="A62" s="7"/>
      <c r="B62" s="6" t="s">
        <v>2040</v>
      </c>
      <c r="C62" s="4" t="s">
        <v>1812</v>
      </c>
      <c r="D62" s="6" t="s">
        <v>2037</v>
      </c>
      <c r="E62" s="6" t="s">
        <v>2038</v>
      </c>
      <c r="F62" s="46" t="s">
        <v>2039</v>
      </c>
      <c r="G62" s="8">
        <v>26415.09</v>
      </c>
      <c r="H62" s="8">
        <v>1584.91</v>
      </c>
      <c r="I62" s="6"/>
      <c r="J62" s="8">
        <f t="shared" si="1"/>
        <v>28000</v>
      </c>
      <c r="K62" s="6"/>
      <c r="L62" s="6"/>
      <c r="M62" s="8"/>
      <c r="N62" s="8">
        <f t="shared" si="0"/>
        <v>0</v>
      </c>
      <c r="O62" s="5"/>
      <c r="P62" s="5"/>
      <c r="Q62" s="5"/>
    </row>
    <row r="63" spans="1:17" ht="24" customHeight="1" x14ac:dyDescent="0.25">
      <c r="A63" s="7"/>
      <c r="B63" s="116"/>
      <c r="C63" s="117"/>
      <c r="D63" s="118" t="s">
        <v>2042</v>
      </c>
      <c r="E63" s="116"/>
      <c r="F63" s="119"/>
      <c r="G63" s="120"/>
      <c r="H63" s="120"/>
      <c r="I63" s="116">
        <v>29100</v>
      </c>
      <c r="J63" s="120"/>
      <c r="K63" s="116"/>
      <c r="L63" s="116"/>
      <c r="M63" s="120"/>
      <c r="N63" s="8">
        <f t="shared" si="0"/>
        <v>29100</v>
      </c>
      <c r="O63" s="121" t="s">
        <v>2043</v>
      </c>
      <c r="P63" s="5"/>
      <c r="Q63" s="5"/>
    </row>
    <row r="64" spans="1:17" ht="24" customHeight="1" x14ac:dyDescent="0.25">
      <c r="A64" s="7"/>
      <c r="B64" s="5"/>
      <c r="C64" s="4"/>
      <c r="D64" s="6"/>
      <c r="E64" s="6"/>
      <c r="F64" s="46"/>
      <c r="G64" s="8"/>
      <c r="H64" s="8"/>
      <c r="I64" s="6"/>
      <c r="J64" s="82"/>
      <c r="K64" s="6"/>
      <c r="L64" s="6"/>
      <c r="M64" s="8"/>
      <c r="N64" s="8">
        <f t="shared" si="0"/>
        <v>0</v>
      </c>
      <c r="O64" s="5"/>
      <c r="P64" s="5"/>
      <c r="Q64" s="5"/>
    </row>
    <row r="65" spans="1:17" ht="24" customHeight="1" x14ac:dyDescent="0.25">
      <c r="A65" s="7"/>
      <c r="B65" s="5"/>
      <c r="C65" s="6" t="s">
        <v>706</v>
      </c>
      <c r="D65" s="6"/>
      <c r="E65" s="6"/>
      <c r="F65" s="6"/>
      <c r="G65" s="8">
        <f>SUM(G3:G64)</f>
        <v>3089926.7199999988</v>
      </c>
      <c r="H65" s="8">
        <f t="shared" ref="H65:N65" si="2">SUM(H3:H64)</f>
        <v>185395.67999999996</v>
      </c>
      <c r="I65" s="8">
        <f t="shared" si="2"/>
        <v>1949952</v>
      </c>
      <c r="J65" s="8">
        <f t="shared" si="2"/>
        <v>1354470.3999999999</v>
      </c>
      <c r="K65" s="8">
        <f t="shared" si="2"/>
        <v>0</v>
      </c>
      <c r="L65" s="8">
        <f t="shared" si="2"/>
        <v>0</v>
      </c>
      <c r="M65" s="8">
        <f t="shared" si="2"/>
        <v>726790</v>
      </c>
      <c r="N65" s="8">
        <f t="shared" si="2"/>
        <v>1223162</v>
      </c>
      <c r="O65" s="5"/>
      <c r="P65" s="5"/>
      <c r="Q65" s="5"/>
    </row>
    <row r="66" spans="1:17" ht="24" customHeight="1" x14ac:dyDescent="0.25">
      <c r="C66" s="58" t="s">
        <v>1207</v>
      </c>
      <c r="D66" s="58" t="s">
        <v>1208</v>
      </c>
      <c r="E66" s="30"/>
      <c r="F66" t="s">
        <v>2044</v>
      </c>
    </row>
    <row r="67" spans="1:17" ht="24" customHeight="1" x14ac:dyDescent="0.25">
      <c r="C67" s="58" t="s">
        <v>1880</v>
      </c>
      <c r="D67" s="58"/>
      <c r="E67" s="30"/>
    </row>
    <row r="68" spans="1:17" ht="24" customHeight="1" x14ac:dyDescent="0.25">
      <c r="C68" s="29" t="s">
        <v>733</v>
      </c>
      <c r="D68" s="29"/>
      <c r="E68" s="29" t="s">
        <v>1205</v>
      </c>
      <c r="F68" s="29"/>
      <c r="G68" s="29"/>
      <c r="J68" t="s">
        <v>909</v>
      </c>
    </row>
    <row r="69" spans="1:17" ht="24" customHeight="1" x14ac:dyDescent="0.25">
      <c r="C69" s="29"/>
      <c r="D69" s="29"/>
      <c r="E69" s="29"/>
      <c r="F69" s="29" t="s">
        <v>910</v>
      </c>
      <c r="G69" s="29"/>
    </row>
    <row r="70" spans="1:17" ht="24" customHeight="1" x14ac:dyDescent="0.25">
      <c r="C70" s="29"/>
      <c r="D70" s="29" t="s">
        <v>906</v>
      </c>
      <c r="E70" s="29" t="s">
        <v>907</v>
      </c>
      <c r="F70" s="29" t="s">
        <v>911</v>
      </c>
      <c r="G70" s="29" t="s">
        <v>1245</v>
      </c>
    </row>
    <row r="71" spans="1:17" ht="24" customHeight="1" x14ac:dyDescent="0.25">
      <c r="C71" t="s">
        <v>1888</v>
      </c>
      <c r="D71" s="58">
        <f>SUM(14617454.27-1350+86355+111477.2+174500+20000)</f>
        <v>15008436.469999999</v>
      </c>
      <c r="E71">
        <f>SUM(3970868.45+200000+110000+400000+800000+200000+200000+300000+300000+500000+250000+250000+200000+300000+1000000+200000+300000+100000+100000+407190+20000+120000)</f>
        <v>10228058.449999999</v>
      </c>
      <c r="F71">
        <f>SUM(D71-E71)</f>
        <v>4780378.0199999996</v>
      </c>
      <c r="G71">
        <v>106300</v>
      </c>
      <c r="H71">
        <f>SUM(F71-G71)</f>
        <v>4674078.0199999996</v>
      </c>
    </row>
    <row r="72" spans="1:17" ht="24" customHeight="1" x14ac:dyDescent="0.25">
      <c r="C72" t="s">
        <v>924</v>
      </c>
      <c r="D72">
        <v>110904</v>
      </c>
      <c r="E72">
        <v>64004</v>
      </c>
      <c r="F72">
        <f>SUM(D72-E72)</f>
        <v>46900</v>
      </c>
      <c r="H72">
        <v>46900</v>
      </c>
      <c r="K72" s="28"/>
      <c r="L72" s="28"/>
    </row>
    <row r="73" spans="1:17" ht="24" customHeight="1" x14ac:dyDescent="0.25">
      <c r="C73" t="s">
        <v>908</v>
      </c>
      <c r="D73">
        <f>SUM(D71:D72)</f>
        <v>15119340.469999999</v>
      </c>
      <c r="E73">
        <f>SUM(E71:E72)</f>
        <v>10292062.449999999</v>
      </c>
      <c r="F73">
        <f>SUM(F71:F72)</f>
        <v>4827278.0199999996</v>
      </c>
      <c r="H73">
        <f>SUM(H71:H72)</f>
        <v>4720978.0199999996</v>
      </c>
    </row>
    <row r="74" spans="1:17" ht="24" customHeight="1" x14ac:dyDescent="0.25">
      <c r="C74" s="32" t="s">
        <v>905</v>
      </c>
      <c r="D74" s="32">
        <v>106300</v>
      </c>
      <c r="E74" s="33" t="s">
        <v>1350</v>
      </c>
      <c r="F74" s="33"/>
    </row>
    <row r="76" spans="1:17" ht="24" customHeight="1" x14ac:dyDescent="0.25">
      <c r="C76" s="58"/>
      <c r="D76" s="58"/>
    </row>
    <row r="77" spans="1:17" ht="24" customHeight="1" x14ac:dyDescent="0.25">
      <c r="D77" t="s">
        <v>2016</v>
      </c>
    </row>
    <row r="78" spans="1:17" ht="24" customHeight="1" x14ac:dyDescent="0.25">
      <c r="D78" t="s">
        <v>1953</v>
      </c>
    </row>
    <row r="82" spans="4:4" ht="24" customHeight="1" x14ac:dyDescent="0.25">
      <c r="D82" t="s">
        <v>2045</v>
      </c>
    </row>
  </sheetData>
  <autoFilter ref="B2:Q74"/>
  <phoneticPr fontId="19" type="noConversion"/>
  <pageMargins left="0.7" right="0.7" top="0.75" bottom="0.75" header="0.3" footer="0.3"/>
  <pageSetup paperSize="9" orientation="portrait" verticalDpi="0" r:id="rId1"/>
  <drawing r:id="rId2"/>
  <legacyDrawing r:id="rId3"/>
  <oleObjects>
    <mc:AlternateContent xmlns:mc="http://schemas.openxmlformats.org/markup-compatibility/2006">
      <mc:Choice Requires="x14">
        <oleObject link="[1]!'!Sheet1!R2C1:R2C7'" oleUpdate="OLEUPDATE_ALWAYS" shapeId="5121">
          <objectPr defaultSize="0" dde="1">
            <anchor moveWithCells="1">
              <from>
                <xdr:col>1</xdr:col>
                <xdr:colOff>0</xdr:colOff>
                <xdr:row>2</xdr:row>
                <xdr:rowOff>0</xdr:rowOff>
              </from>
              <to>
                <xdr:col>1</xdr:col>
                <xdr:colOff>609600</xdr:colOff>
                <xdr:row>3</xdr:row>
                <xdr:rowOff>167640</xdr:rowOff>
              </to>
            </anchor>
          </objectPr>
        </oleObject>
      </mc:Choice>
      <mc:Fallback>
        <oleObject link="[1]!'!Sheet1!R2C1:R2C7'" oleUpdate="OLEUPDATE_ALWAYS" shapeId="5121"/>
      </mc:Fallback>
    </mc:AlternateContent>
    <mc:AlternateContent xmlns:mc="http://schemas.openxmlformats.org/markup-compatibility/2006">
      <mc:Choice Requires="x14">
        <oleObject link="[1]!'!Sheet1!R2C1:R2C7'" oleUpdate="OLEUPDATE_ALWAYS" shapeId="5122">
          <objectPr defaultSize="0" dde="1">
            <anchor moveWithCells="1">
              <from>
                <xdr:col>1</xdr:col>
                <xdr:colOff>0</xdr:colOff>
                <xdr:row>2</xdr:row>
                <xdr:rowOff>0</xdr:rowOff>
              </from>
              <to>
                <xdr:col>1</xdr:col>
                <xdr:colOff>609600</xdr:colOff>
                <xdr:row>3</xdr:row>
                <xdr:rowOff>167640</xdr:rowOff>
              </to>
            </anchor>
          </objectPr>
        </oleObject>
      </mc:Choice>
      <mc:Fallback>
        <oleObject link="[1]!'!Sheet1!R2C1:R2C7'" oleUpdate="OLEUPDATE_ALWAYS" shapeId="5122"/>
      </mc:Fallback>
    </mc:AlternateContent>
    <mc:AlternateContent xmlns:mc="http://schemas.openxmlformats.org/markup-compatibility/2006">
      <mc:Choice Requires="x14">
        <oleObject link="[1]!'!Sheet1!R2C1:R2C7'" oleUpdate="OLEUPDATE_ALWAYS" shapeId="5123">
          <objectPr defaultSize="0" dde="1">
            <anchor moveWithCells="1">
              <from>
                <xdr:col>1</xdr:col>
                <xdr:colOff>0</xdr:colOff>
                <xdr:row>2</xdr:row>
                <xdr:rowOff>0</xdr:rowOff>
              </from>
              <to>
                <xdr:col>1</xdr:col>
                <xdr:colOff>609600</xdr:colOff>
                <xdr:row>3</xdr:row>
                <xdr:rowOff>167640</xdr:rowOff>
              </to>
            </anchor>
          </objectPr>
        </oleObject>
      </mc:Choice>
      <mc:Fallback>
        <oleObject link="[1]!'!Sheet1!R2C1:R2C7'" oleUpdate="OLEUPDATE_ALWAYS" shapeId="5123"/>
      </mc:Fallback>
    </mc:AlternateContent>
    <mc:AlternateContent xmlns:mc="http://schemas.openxmlformats.org/markup-compatibility/2006">
      <mc:Choice Requires="x14">
        <oleObject link="[1]!'!Sheet1!R2C1:R2C7'" oleUpdate="OLEUPDATE_ALWAYS" shapeId="5124">
          <objectPr defaultSize="0" dde="1">
            <anchor moveWithCells="1">
              <from>
                <xdr:col>1</xdr:col>
                <xdr:colOff>0</xdr:colOff>
                <xdr:row>2</xdr:row>
                <xdr:rowOff>0</xdr:rowOff>
              </from>
              <to>
                <xdr:col>1</xdr:col>
                <xdr:colOff>609600</xdr:colOff>
                <xdr:row>3</xdr:row>
                <xdr:rowOff>167640</xdr:rowOff>
              </to>
            </anchor>
          </objectPr>
        </oleObject>
      </mc:Choice>
      <mc:Fallback>
        <oleObject link="[1]!'!Sheet1!R2C1:R2C7'" oleUpdate="OLEUPDATE_ALWAYS" shapeId="5124"/>
      </mc:Fallback>
    </mc:AlternateContent>
    <mc:AlternateContent xmlns:mc="http://schemas.openxmlformats.org/markup-compatibility/2006">
      <mc:Choice Requires="x14">
        <oleObject link="[1]!'!Sheet1!R2C1:R2C7'" oleUpdate="OLEUPDATE_ALWAYS" shapeId="5125">
          <objectPr defaultSize="0" autoPict="0" dde="1">
            <anchor moveWithCells="1">
              <from>
                <xdr:col>1</xdr:col>
                <xdr:colOff>91440</xdr:colOff>
                <xdr:row>1</xdr:row>
                <xdr:rowOff>236220</xdr:rowOff>
              </from>
              <to>
                <xdr:col>1</xdr:col>
                <xdr:colOff>701040</xdr:colOff>
                <xdr:row>3</xdr:row>
                <xdr:rowOff>160020</xdr:rowOff>
              </to>
            </anchor>
          </objectPr>
        </oleObject>
      </mc:Choice>
      <mc:Fallback>
        <oleObject link="[1]!'!Sheet1!R2C1:R2C7'" oleUpdate="OLEUPDATE_ALWAYS" shapeId="5125"/>
      </mc:Fallback>
    </mc:AlternateContent>
    <mc:AlternateContent xmlns:mc="http://schemas.openxmlformats.org/markup-compatibility/2006">
      <mc:Choice Requires="x14">
        <oleObject link="[1]!'!Sheet1!R2C1:R2C7'" oleUpdate="OLEUPDATE_ALWAYS" shapeId="5126">
          <objectPr defaultSize="0" autoPict="0" dde="1">
            <anchor moveWithCells="1">
              <from>
                <xdr:col>2</xdr:col>
                <xdr:colOff>1600200</xdr:colOff>
                <xdr:row>4</xdr:row>
                <xdr:rowOff>160020</xdr:rowOff>
              </from>
              <to>
                <xdr:col>2</xdr:col>
                <xdr:colOff>2209800</xdr:colOff>
                <xdr:row>6</xdr:row>
                <xdr:rowOff>83820</xdr:rowOff>
              </to>
            </anchor>
          </objectPr>
        </oleObject>
      </mc:Choice>
      <mc:Fallback>
        <oleObject link="[1]!'!Sheet1!R2C1:R2C7'" oleUpdate="OLEUPDATE_ALWAYS" shapeId="5126"/>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2016-2018重庆</vt:lpstr>
      <vt:lpstr>2019重庆</vt:lpstr>
      <vt:lpstr>2020重庆 </vt:lpstr>
      <vt:lpstr>2021重庆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chenxin</cp:lastModifiedBy>
  <cp:lastPrinted>2021-07-30T05:55:42Z</cp:lastPrinted>
  <dcterms:created xsi:type="dcterms:W3CDTF">2019-04-29T01:45:10Z</dcterms:created>
  <dcterms:modified xsi:type="dcterms:W3CDTF">2021-09-16T15:50:34Z</dcterms:modified>
</cp:coreProperties>
</file>