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erf Mgmt\Dashboards and Data\ESRI\ESRI Dashboard - Economic Opportunity\"/>
    </mc:Choice>
  </mc:AlternateContent>
  <bookViews>
    <workbookView xWindow="0" yWindow="0" windowWidth="19200" windowHeight="11235"/>
  </bookViews>
  <sheets>
    <sheet name="Sheltered v. Unsheltered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N3" i="2" l="1"/>
  <c r="K5" i="2"/>
  <c r="J5" i="2"/>
  <c r="N4" i="2" s="1"/>
  <c r="J6" i="1"/>
  <c r="L6" i="1"/>
  <c r="I5" i="2"/>
  <c r="L5" i="2" s="1"/>
  <c r="H5" i="2"/>
  <c r="E5" i="2"/>
  <c r="G3" i="2"/>
  <c r="G5" i="2" s="1"/>
  <c r="F3" i="2"/>
  <c r="F5" i="2"/>
  <c r="D3" i="2"/>
  <c r="D5" i="2" s="1"/>
  <c r="E3" i="2"/>
  <c r="C5" i="2"/>
</calcChain>
</file>

<file path=xl/sharedStrings.xml><?xml version="1.0" encoding="utf-8"?>
<sst xmlns="http://schemas.openxmlformats.org/spreadsheetml/2006/main" count="14" uniqueCount="14">
  <si>
    <t>Travis County</t>
  </si>
  <si>
    <r>
      <t xml:space="preserve">Source: </t>
    </r>
    <r>
      <rPr>
        <sz val="11"/>
        <color theme="1"/>
        <rFont val="Calibri"/>
        <family val="2"/>
        <scheme val="minor"/>
      </rPr>
      <t>Ending Community Homelessness Coalition, Annual Point-in-Time Count</t>
    </r>
  </si>
  <si>
    <t>Sheltered</t>
  </si>
  <si>
    <t>Unsheltered</t>
  </si>
  <si>
    <t>Total</t>
  </si>
  <si>
    <t>Source ECHO Point-in-Time Count and Multiyear Comparison: http://austinecho.org/wp-content/uploads/2014/02/ECHO-2014-Count-Report-Historical.pdf</t>
  </si>
  <si>
    <t>2015 Point-in-Time Count Press Release; Note: Due to low temperatures, Cold Weather Shelters were open during the 2014 Point-in-Time Count, somewhat artificially raising the number of sheltered individuals</t>
  </si>
  <si>
    <t>Change, 2014-2016</t>
  </si>
  <si>
    <t>Change 2012-2016</t>
  </si>
  <si>
    <t>5 year % change</t>
  </si>
  <si>
    <t>1 year change</t>
  </si>
  <si>
    <t>decline</t>
  </si>
  <si>
    <t>decrease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</si>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</sst>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164" fontId="0" fillId="0" borderId="0" xfId="0" applyNumberFormat="1"/>
    <xf numFmtId="165" fontId="3" fillId="0" borderId="0" xfId="1" applyNumberFormat="1" applyFont="1"/>
    <xf numFmtId="165" fontId="0" fillId="0" borderId="0" xfId="0" applyNumberFormat="1"/>
    <xf numFmtId="9" fontId="3" fillId="0" borderId="0" xfId="2" applyFont="1"/>
    <xf numFmtId="10" fontId="3" fillId="0" borderId="0" xfId="2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Point-In-Time Count of People Experiencing Homelessness in Travis County </a:t>
            </a:r>
          </a:p>
        </c:rich>
      </c:tx>
      <c:layout>
        <c:manualLayout>
          <c:xMode val="edge"/>
          <c:yMode val="edge"/>
          <c:x val="0.13943044619422573"/>
          <c:y val="0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'Sheltered v. Unsheltered'!$B$3</c:f>
              <c:strCache>
                <c:ptCount val="1"/>
                <c:pt idx="0">
                  <c:v>Sheltered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'Sheltered v. Unsheltered'!$F$2:$J$2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'Sheltered v. Unsheltered'!$F$3:$J$3</c:f>
              <c:numCache>
                <c:formatCode>_(* #,##0_);_(* \(#,##0\);_(* "-"??_);_(@_)</c:formatCode>
                <c:ptCount val="5"/>
                <c:pt idx="0">
                  <c:v>1325</c:v>
                </c:pt>
                <c:pt idx="1">
                  <c:v>1539</c:v>
                </c:pt>
                <c:pt idx="2" formatCode="General">
                  <c:v>1165</c:v>
                </c:pt>
                <c:pt idx="3" formatCode="General">
                  <c:v>1322</c:v>
                </c:pt>
                <c:pt idx="4" formatCode="General">
                  <c:v>1202</c:v>
                </c:pt>
              </c:numCache>
            </c:numRef>
          </c:val>
        </c:ser>
        <c:ser>
          <c:idx val="1"/>
          <c:order val="1"/>
          <c:tx>
            <c:strRef>
              <c:f>'Sheltered v. Unsheltered'!$B$4</c:f>
              <c:strCache>
                <c:ptCount val="1"/>
                <c:pt idx="0">
                  <c:v>Unsheltered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'Sheltered v. Unsheltered'!$F$2:$J$2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'Sheltered v. Unsheltered'!$F$4:$J$4</c:f>
              <c:numCache>
                <c:formatCode>_(* #,##0_);_(* \(#,##0\);_(* "-"??_);_(@_)</c:formatCode>
                <c:ptCount val="5"/>
                <c:pt idx="0">
                  <c:v>765</c:v>
                </c:pt>
                <c:pt idx="1">
                  <c:v>448</c:v>
                </c:pt>
                <c:pt idx="2">
                  <c:v>667</c:v>
                </c:pt>
                <c:pt idx="3">
                  <c:v>816</c:v>
                </c:pt>
                <c:pt idx="4">
                  <c:v>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overlap val="100"/>
        <c:axId val="207648056"/>
        <c:axId val="207648448"/>
      </c:barChart>
      <c:catAx>
        <c:axId val="20764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48448"/>
        <c:crosses val="autoZero"/>
        <c:auto val="1"/>
        <c:lblAlgn val="ctr"/>
        <c:lblOffset val="100"/>
        <c:noMultiLvlLbl val="0"/>
      </c:catAx>
      <c:valAx>
        <c:axId val="2076484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20764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ysClr val="windowText" lastClr="000000"/>
          </a:solidFill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'Sheltered v. Unsheltered'!$B$3</c:f>
              <c:strCache>
                <c:ptCount val="1"/>
                <c:pt idx="0">
                  <c:v>Sheltered</c:v>
                </c:pt>
              </c:strCache>
            </c:strRef>
          </c:tx>
          <c:invertIfNegative val="0"/>
          <c:cat>
            <c:numRef>
              <c:f>'Sheltered v. Unsheltered'!$F$2:$J$2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'Sheltered v. Unsheltered'!$F$3:$J$3</c:f>
              <c:numCache>
                <c:formatCode>_(* #,##0_);_(* \(#,##0\);_(* "-"??_);_(@_)</c:formatCode>
                <c:ptCount val="5"/>
                <c:pt idx="0">
                  <c:v>1325</c:v>
                </c:pt>
                <c:pt idx="1">
                  <c:v>1539</c:v>
                </c:pt>
                <c:pt idx="2" formatCode="General">
                  <c:v>1165</c:v>
                </c:pt>
                <c:pt idx="3" formatCode="General">
                  <c:v>1322</c:v>
                </c:pt>
                <c:pt idx="4" formatCode="General">
                  <c:v>1202</c:v>
                </c:pt>
              </c:numCache>
            </c:numRef>
          </c:val>
        </c:ser>
        <c:ser>
          <c:idx val="1"/>
          <c:order val="1"/>
          <c:tx>
            <c:strRef>
              <c:f>'Sheltered v. Unsheltered'!$B$4</c:f>
              <c:strCache>
                <c:ptCount val="1"/>
                <c:pt idx="0">
                  <c:v>Unsheltered</c:v>
                </c:pt>
              </c:strCache>
            </c:strRef>
          </c:tx>
          <c:invertIfNegative val="0"/>
          <c:cat>
            <c:numRef>
              <c:f>'Sheltered v. Unsheltered'!$F$2:$J$2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'Sheltered v. Unsheltered'!$F$4:$J$4</c:f>
              <c:numCache>
                <c:formatCode>_(* #,##0_);_(* \(#,##0\);_(* "-"??_);_(@_)</c:formatCode>
                <c:ptCount val="5"/>
                <c:pt idx="0">
                  <c:v>765</c:v>
                </c:pt>
                <c:pt idx="1">
                  <c:v>448</c:v>
                </c:pt>
                <c:pt idx="2">
                  <c:v>667</c:v>
                </c:pt>
                <c:pt idx="3">
                  <c:v>816</c:v>
                </c:pt>
                <c:pt idx="4">
                  <c:v>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313765840"/>
        <c:axId val="313766232"/>
      </c:barChart>
      <c:catAx>
        <c:axId val="31376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3766232"/>
        <c:crosses val="autoZero"/>
        <c:auto val="1"/>
        <c:lblAlgn val="ctr"/>
        <c:lblOffset val="100"/>
        <c:noMultiLvlLbl val="0"/>
      </c:catAx>
      <c:valAx>
        <c:axId val="3137662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313765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ysClr val="windowText" lastClr="000000"/>
          </a:solidFill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Number of People Experiencing Homelessness</a:t>
            </a:r>
          </a:p>
          <a:p>
            <a:pPr>
              <a:defRPr b="0"/>
            </a:pPr>
            <a:r>
              <a:rPr lang="en-US" b="0"/>
              <a:t>in Travis County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6996471997209"/>
          <c:y val="0.19402973290910383"/>
          <c:w val="0.82739790745334896"/>
          <c:h val="0.67026951854898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Travis County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Sheet1!$B$1:$H$1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2087</c:v>
                </c:pt>
                <c:pt idx="1">
                  <c:v>2362</c:v>
                </c:pt>
                <c:pt idx="2">
                  <c:v>2244</c:v>
                </c:pt>
                <c:pt idx="3">
                  <c:v>2090</c:v>
                </c:pt>
                <c:pt idx="4">
                  <c:v>1987</c:v>
                </c:pt>
                <c:pt idx="5">
                  <c:v>1832</c:v>
                </c:pt>
                <c:pt idx="6">
                  <c:v>2138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234056"/>
        <c:axId val="314234448"/>
      </c:barChart>
      <c:catAx>
        <c:axId val="31423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314234448"/>
        <c:crosses val="autoZero"/>
        <c:auto val="1"/>
        <c:lblAlgn val="ctr"/>
        <c:lblOffset val="100"/>
        <c:noMultiLvlLbl val="0"/>
      </c:catAx>
      <c:valAx>
        <c:axId val="3142344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3142340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Corbel"/>
          <a:cs typeface="Corbel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134424</xdr:colOff>
      <xdr:row>8</xdr:row>
      <xdr:rowOff>142875</xdr:rowOff>
    </xdr:from>
    <xdr:to>
      <xdr:col>8</xdr:col>
      <xdr:colOff>0</xdr:colOff>
      <xdr:row>23</xdr:row>
      <xdr:rowOff>28575</xdr:rowOff>
    </xdr:to>
    <xdr:graphicFrame macro="">
      <xdr:nvGraphicFramePr>
        <xdr:cNvPr id="503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428745</xdr:colOff>
      <xdr:row>8</xdr:row>
      <xdr:rowOff>43372</xdr:rowOff>
    </xdr:from>
    <xdr:to>
      <xdr:col>12</xdr:col>
      <xdr:colOff>523335</xdr:colOff>
      <xdr:row>23</xdr:row>
      <xdr:rowOff>100521</xdr:rowOff>
    </xdr:to>
    <xdr:graphicFrame macro="">
      <xdr:nvGraphicFramePr>
        <xdr:cNvPr id="503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187444</xdr:colOff>
      <xdr:row>15</xdr:row>
      <xdr:rowOff>179897</xdr:rowOff>
    </xdr:from>
    <xdr:to>
      <xdr:col>12</xdr:col>
      <xdr:colOff>454144</xdr:colOff>
      <xdr:row>17</xdr:row>
      <xdr:rowOff>56071</xdr:rowOff>
    </xdr:to>
    <xdr:sp macro="" textlink="">
      <xdr:nvSpPr>
        <xdr:cNvPr id="4" name="TextBox 3"/>
        <xdr:cNvSpPr txBox="1"/>
      </xdr:nvSpPr>
      <xdr:spPr>
        <a:xfrm>
          <a:off x="6405652" y="3145227"/>
          <a:ext cx="1452832" cy="271552"/>
        </a:xfrm>
        <a:prstGeom prst="rect">
          <a:avLst/>
        </a:prstGeom>
        <a:solidFill>
          <a:srgbClr val="FFFFFF">
            <a:alpha val="38824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Tw Cen MT" panose="020B0602020104020603" pitchFamily="34" charset="0"/>
            </a:rPr>
            <a:t>Target: 1,000 by 2020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0.12202</cdr:x>
      <cdr:y>0.62847</cdr:y>
    </cdr:from>
    <cdr:to>
      <cdr:x>0.77019</cdr:x>
      <cdr:y>0.62847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25976" y="1724025"/>
          <a:ext cx="2794000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0.36103</cdr:x>
      <cdr:y>0.63741</cdr:y>
    </cdr:from>
    <cdr:to>
      <cdr:x>0.72014</cdr:x>
      <cdr:y>0.71063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56247" y="1748540"/>
          <a:ext cx="1547971" cy="20085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50196"/>
          </a:srgb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tx1"/>
              </a:solidFill>
              <a:latin typeface="Tw Cen MT" panose="020B0602020104020603" pitchFamily="34" charset="0"/>
            </a:rPr>
            <a:t>Target: 1,000 by 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0.22881</cdr:x>
      <cdr:y>0.49455</cdr:y>
    </cdr:from>
    <cdr:to>
      <cdr:x>0.97283</cdr:x>
      <cdr:y>0.49782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561553" y="1441450"/>
          <a:ext cx="1826047" cy="952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9525</xdr:rowOff>
    </xdr:from>
    <xdr:to>
      <xdr:col>7</xdr:col>
      <xdr:colOff>152400</xdr:colOff>
      <xdr:row>19</xdr:row>
      <xdr:rowOff>85725</xdr:rowOff>
    </xdr:to>
    <xdr:graphicFrame macro="">
      <xdr:nvGraphicFramePr>
        <xdr:cNvPr id="14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473075</xdr:colOff>
      <xdr:row>13</xdr:row>
      <xdr:rowOff>120650</xdr:rowOff>
    </xdr:from>
    <xdr:to>
      <xdr:col>6</xdr:col>
      <xdr:colOff>523875</xdr:colOff>
      <xdr:row>13</xdr:row>
      <xdr:rowOff>133350</xdr:rowOff>
    </xdr:to>
    <xdr:cxnSp macro="">
      <xdr:nvCxnSpPr>
        <xdr:cNvPr id="5" name="Straight Connector 4"/>
        <xdr:cNvCxnSpPr/>
      </xdr:nvCxnSpPr>
      <xdr:spPr>
        <a:xfrm>
          <a:off x="2530475" y="2597150"/>
          <a:ext cx="3003550" cy="12700"/>
        </a:xfrm>
        <a:prstGeom prst="line">
          <a:avLst/>
        </a:prstGeom>
        <a:ln w="222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561975</xdr:colOff>
      <xdr:row>13</xdr:row>
      <xdr:rowOff>85725</xdr:rowOff>
    </xdr:from>
    <xdr:to>
      <xdr:col>6</xdr:col>
      <xdr:colOff>533400</xdr:colOff>
      <xdr:row>14</xdr:row>
      <xdr:rowOff>139920</xdr:rowOff>
    </xdr:to>
    <xdr:sp macro="" textlink="">
      <xdr:nvSpPr>
        <xdr:cNvPr id="6" name="TextBox 5"/>
        <xdr:cNvSpPr txBox="1"/>
      </xdr:nvSpPr>
      <xdr:spPr>
        <a:xfrm>
          <a:off x="4981575" y="2562225"/>
          <a:ext cx="561975" cy="2446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libri"/>
            </a:rPr>
            <a:t>Target</a:t>
          </a:r>
        </a:p>
      </xdr:txBody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16</xdr:col>
      <xdr:colOff>533400</xdr:colOff>
      <xdr:row>21</xdr:row>
      <xdr:rowOff>85725</xdr:rowOff>
    </xdr:to>
    <xdr:pic>
      <xdr:nvPicPr>
        <xdr:cNvPr id="1430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1333500"/>
          <a:ext cx="4076700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Dashbo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72A365"/>
      </a:accent3>
      <a:accent4>
        <a:srgbClr val="8064A2"/>
      </a:accent4>
      <a:accent5>
        <a:srgbClr val="4BACC6"/>
      </a:accent5>
      <a:accent6>
        <a:srgbClr val="FFC000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tabSelected="1" zoomScale="84" zoomScaleNormal="84" workbookViewId="0">
      <selection activeCell="F5" sqref="F5"/>
    </sheetView>
  </sheetViews>
  <sheetFormatPr defaultColWidth="8.85546875" defaultRowHeight="15" x14ac:dyDescent="0.25"/>
  <cols>
    <col min="2" max="2" width="12.28515625" customWidth="1"/>
    <col min="3" max="3" width="9.5703125" bestFit="1" customWidth="1"/>
  </cols>
  <sheetData>
    <row r="2" spans="2:14" x14ac:dyDescent="0.25"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 t="s">
        <v>9</v>
      </c>
      <c r="L2" t="s">
        <v>10</v>
      </c>
      <c r="N2" t="s">
        <v>13</v>
      </c>
    </row>
    <row r="3" spans="2:14" x14ac:dyDescent="0.25">
      <c r="B3" t="s">
        <v>2</v>
      </c>
      <c r="C3" s="3">
        <v>1254</v>
      </c>
      <c r="D3" s="3">
        <f>794+564</f>
        <v>1358</v>
      </c>
      <c r="E3" s="3">
        <f>788+587</f>
        <v>1375</v>
      </c>
      <c r="F3" s="3">
        <f>862+463</f>
        <v>1325</v>
      </c>
      <c r="G3" s="3">
        <f>1004+535</f>
        <v>1539</v>
      </c>
      <c r="H3">
        <v>1165</v>
      </c>
      <c r="I3">
        <v>1322</v>
      </c>
      <c r="J3">
        <v>1202</v>
      </c>
      <c r="K3" s="6"/>
      <c r="N3" s="7">
        <f>J3/J5</f>
        <v>0.59037328094302555</v>
      </c>
    </row>
    <row r="4" spans="2:14" x14ac:dyDescent="0.25">
      <c r="B4" t="s">
        <v>3</v>
      </c>
      <c r="C4" s="3">
        <v>833</v>
      </c>
      <c r="D4" s="3">
        <v>1004</v>
      </c>
      <c r="E4" s="3">
        <v>869</v>
      </c>
      <c r="F4" s="3">
        <v>765</v>
      </c>
      <c r="G4" s="3">
        <v>448</v>
      </c>
      <c r="H4" s="3">
        <v>667</v>
      </c>
      <c r="I4" s="3">
        <v>816</v>
      </c>
      <c r="J4" s="3">
        <v>834</v>
      </c>
      <c r="K4" s="6"/>
      <c r="N4" s="7">
        <f>J4/J5</f>
        <v>0.40962671905697445</v>
      </c>
    </row>
    <row r="5" spans="2:14" x14ac:dyDescent="0.25">
      <c r="B5" t="s">
        <v>4</v>
      </c>
      <c r="C5" s="3">
        <f t="shared" ref="C5:I5" si="0">C3+C4</f>
        <v>2087</v>
      </c>
      <c r="D5" s="3">
        <f t="shared" si="0"/>
        <v>2362</v>
      </c>
      <c r="E5" s="3">
        <f t="shared" si="0"/>
        <v>2244</v>
      </c>
      <c r="F5" s="3">
        <f t="shared" si="0"/>
        <v>2090</v>
      </c>
      <c r="G5" s="3">
        <f t="shared" si="0"/>
        <v>1987</v>
      </c>
      <c r="H5" s="4">
        <f t="shared" si="0"/>
        <v>1832</v>
      </c>
      <c r="I5" s="4">
        <f t="shared" si="0"/>
        <v>2138</v>
      </c>
      <c r="J5" s="4">
        <f>SUM(J3:J4)</f>
        <v>2036</v>
      </c>
      <c r="K5" s="6">
        <f>(F5-J5)/F5</f>
        <v>2.583732057416268E-2</v>
      </c>
      <c r="L5" s="6">
        <f>(J5-I5)/I5</f>
        <v>-4.7708138447146865E-2</v>
      </c>
    </row>
    <row r="6" spans="2:14" x14ac:dyDescent="0.25">
      <c r="K6" t="s">
        <v>11</v>
      </c>
      <c r="L6" t="s">
        <v>12</v>
      </c>
    </row>
    <row r="26" spans="2:2" x14ac:dyDescent="0.25">
      <c r="B26" t="s">
        <v>5</v>
      </c>
    </row>
    <row r="27" spans="2:2" x14ac:dyDescent="0.25">
      <c r="B27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H2" sqref="H2"/>
    </sheetView>
  </sheetViews>
  <sheetFormatPr defaultColWidth="8.85546875" defaultRowHeight="15" x14ac:dyDescent="0.25"/>
  <cols>
    <col min="1" max="1" width="30.85546875" customWidth="1"/>
  </cols>
  <sheetData>
    <row r="1" spans="1:12" x14ac:dyDescent="0.2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</row>
    <row r="2" spans="1:12" x14ac:dyDescent="0.25">
      <c r="A2" t="s">
        <v>0</v>
      </c>
      <c r="B2">
        <v>2087</v>
      </c>
      <c r="C2">
        <v>2362</v>
      </c>
      <c r="D2">
        <v>2244</v>
      </c>
      <c r="E2">
        <v>2090</v>
      </c>
      <c r="F2">
        <v>1987</v>
      </c>
      <c r="G2">
        <v>1832</v>
      </c>
      <c r="H2">
        <v>2138</v>
      </c>
    </row>
    <row r="4" spans="1:12" x14ac:dyDescent="0.25">
      <c r="A4" s="1" t="s">
        <v>1</v>
      </c>
    </row>
    <row r="5" spans="1:12" x14ac:dyDescent="0.25">
      <c r="J5" t="s">
        <v>7</v>
      </c>
      <c r="L5" t="s">
        <v>8</v>
      </c>
    </row>
    <row r="6" spans="1:12" x14ac:dyDescent="0.25">
      <c r="J6" s="2">
        <f>(H2-G2)/G2</f>
        <v>0.16703056768558952</v>
      </c>
      <c r="L6" s="5">
        <f>(H2-D2)/D2</f>
        <v>-4.7237076648841352E-2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Sheltered v. Unsheltered</vt:lpstr>
      <vt:lpstr>Sheet1</vt:lpstr>
    </vt:vector>
  </TitlesOfParts>
  <Company>Austin Independent School District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a106159</dc:creator>
  <cp:lastModifiedBy>Siller, Jamila</cp:lastModifiedBy>
  <dcterms:created xsi:type="dcterms:W3CDTF">2011-03-23T20:50:00Z</dcterms:created>
  <dcterms:modified xsi:type="dcterms:W3CDTF">2018-02-01T19:48:50Z</dcterms:modified>
</cp:coreProperties>
</file>