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Assign Rosters\"/>
    </mc:Choice>
  </mc:AlternateContent>
  <bookViews>
    <workbookView xWindow="0" yWindow="0" windowWidth="12285" windowHeight="6030"/>
  </bookViews>
  <sheets>
    <sheet name="TEMPLATE" sheetId="1" r:id="rId1"/>
    <sheet name="MASTER TRACKING" sheetId="4" r:id="rId2"/>
    <sheet name="FEBRUARY 2017" sheetId="5" r:id="rId3"/>
    <sheet name="Jan 30 to Feb 5" sheetId="3" r:id="rId4"/>
    <sheet name="Jan 23 to Jan 29" sheetId="2" r:id="rId5"/>
  </sheets>
  <definedNames>
    <definedName name="_xlnm.Print_Area" localSheetId="0">TEMPLATE!$A$1:$L$81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0" i="5" l="1"/>
  <c r="U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X29" i="5"/>
  <c r="W29" i="5"/>
  <c r="X28" i="5"/>
  <c r="W28" i="5"/>
  <c r="X27" i="5"/>
  <c r="W27" i="5"/>
  <c r="X26" i="5"/>
  <c r="W26" i="5"/>
  <c r="X25" i="5"/>
  <c r="W25" i="5"/>
  <c r="X24" i="5"/>
  <c r="W24" i="5"/>
  <c r="X23" i="5"/>
  <c r="W23" i="5"/>
  <c r="X22" i="5"/>
  <c r="W22" i="5"/>
  <c r="X21" i="5"/>
  <c r="W21" i="5"/>
  <c r="X20" i="5"/>
  <c r="W20" i="5"/>
  <c r="T30" i="5"/>
  <c r="S30" i="5"/>
  <c r="T3" i="5"/>
  <c r="S3" i="5"/>
  <c r="S9" i="5"/>
  <c r="S6" i="5"/>
  <c r="W6" i="5" s="1"/>
  <c r="T6" i="5"/>
  <c r="S10" i="5"/>
  <c r="T13" i="5"/>
  <c r="T9" i="5"/>
  <c r="X9" i="5" s="1"/>
  <c r="V14" i="5"/>
  <c r="U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X13" i="5"/>
  <c r="W13" i="5"/>
  <c r="X12" i="5"/>
  <c r="W12" i="5"/>
  <c r="X11" i="5"/>
  <c r="W11" i="5"/>
  <c r="X10" i="5"/>
  <c r="W10" i="5"/>
  <c r="X8" i="5"/>
  <c r="W8" i="5"/>
  <c r="X7" i="5"/>
  <c r="W7" i="5"/>
  <c r="X6" i="5"/>
  <c r="X5" i="5"/>
  <c r="W5" i="5"/>
  <c r="X4" i="5"/>
  <c r="W4" i="5"/>
  <c r="X3" i="5"/>
  <c r="W3" i="5"/>
  <c r="S14" i="5" l="1"/>
  <c r="W19" i="5"/>
  <c r="W30" i="5" s="1"/>
  <c r="X19" i="5"/>
  <c r="X30" i="5" s="1"/>
  <c r="T14" i="5"/>
  <c r="W9" i="5"/>
  <c r="W14" i="5" s="1"/>
  <c r="X14" i="5"/>
  <c r="V14" i="4"/>
  <c r="U14" i="4"/>
  <c r="R14" i="4"/>
  <c r="Q14" i="4"/>
  <c r="P14" i="4"/>
  <c r="O14" i="4"/>
  <c r="N14" i="4"/>
  <c r="M14" i="4"/>
  <c r="L14" i="4"/>
  <c r="K14" i="4"/>
  <c r="J14" i="4"/>
  <c r="I14" i="4"/>
  <c r="X13" i="4"/>
  <c r="W13" i="4"/>
  <c r="X12" i="4"/>
  <c r="W12" i="4"/>
  <c r="X11" i="4"/>
  <c r="W11" i="4"/>
  <c r="W10" i="4"/>
  <c r="X10" i="4"/>
  <c r="X9" i="4"/>
  <c r="W9" i="4"/>
  <c r="D14" i="4"/>
  <c r="W8" i="4"/>
  <c r="H14" i="4"/>
  <c r="W7" i="4"/>
  <c r="X6" i="4"/>
  <c r="W6" i="4"/>
  <c r="C14" i="4"/>
  <c r="X5" i="4"/>
  <c r="G14" i="4"/>
  <c r="E14" i="4"/>
  <c r="X4" i="4"/>
  <c r="W4" i="4"/>
  <c r="X3" i="4"/>
  <c r="T14" i="4"/>
  <c r="W3" i="4"/>
  <c r="W5" i="4" l="1"/>
  <c r="W14" i="4" s="1"/>
  <c r="F14" i="4"/>
  <c r="S14" i="4"/>
  <c r="X7" i="4"/>
  <c r="X14" i="4" s="1"/>
  <c r="X8" i="4"/>
  <c r="W12" i="3"/>
  <c r="V12" i="3"/>
  <c r="W11" i="3"/>
  <c r="V11" i="3"/>
  <c r="W8" i="3"/>
  <c r="V8" i="3"/>
  <c r="V4" i="3"/>
  <c r="W4" i="2"/>
  <c r="W6" i="2"/>
  <c r="W11" i="2"/>
  <c r="W12" i="2"/>
  <c r="V11" i="2"/>
  <c r="V12" i="2"/>
  <c r="N7" i="3"/>
  <c r="N9" i="3"/>
  <c r="T7" i="3"/>
  <c r="U13" i="3"/>
  <c r="O9" i="3"/>
  <c r="O7" i="3"/>
  <c r="U7" i="3"/>
  <c r="W7" i="3" s="1"/>
  <c r="O5" i="3"/>
  <c r="W5" i="3" s="1"/>
  <c r="U5" i="3"/>
  <c r="N13" i="3"/>
  <c r="N5" i="3"/>
  <c r="N6" i="3"/>
  <c r="N8" i="3"/>
  <c r="T13" i="3"/>
  <c r="O13" i="3"/>
  <c r="R9" i="3"/>
  <c r="S6" i="3"/>
  <c r="R6" i="3"/>
  <c r="S3" i="3"/>
  <c r="W3" i="3" s="1"/>
  <c r="R3" i="3"/>
  <c r="V3" i="3" s="1"/>
  <c r="R10" i="3"/>
  <c r="S9" i="3"/>
  <c r="S13" i="3"/>
  <c r="F9" i="3"/>
  <c r="F7" i="3"/>
  <c r="G6" i="3"/>
  <c r="G4" i="3"/>
  <c r="W4" i="3" s="1"/>
  <c r="G10" i="3"/>
  <c r="S7" i="3"/>
  <c r="G9" i="3"/>
  <c r="F10" i="3"/>
  <c r="R13" i="3"/>
  <c r="R7" i="3"/>
  <c r="S10" i="3"/>
  <c r="C10" i="3"/>
  <c r="C9" i="3"/>
  <c r="W9" i="3" s="1"/>
  <c r="B9" i="3"/>
  <c r="B10" i="3"/>
  <c r="W13" i="3" l="1"/>
  <c r="V10" i="3"/>
  <c r="W6" i="3"/>
  <c r="V13" i="3"/>
  <c r="W10" i="3"/>
  <c r="V9" i="3"/>
  <c r="V7" i="3"/>
  <c r="W14" i="3"/>
  <c r="R5" i="3"/>
  <c r="V5" i="3" s="1"/>
  <c r="B6" i="3"/>
  <c r="V6" i="3" s="1"/>
  <c r="V14" i="3" l="1"/>
  <c r="R14" i="3"/>
  <c r="U14" i="3"/>
  <c r="T14" i="3"/>
  <c r="Q14" i="3"/>
  <c r="P14" i="3"/>
  <c r="O14" i="3"/>
  <c r="N14" i="3"/>
  <c r="M14" i="3"/>
  <c r="L14" i="3"/>
  <c r="K14" i="3"/>
  <c r="J14" i="3"/>
  <c r="I14" i="3"/>
  <c r="H14" i="3"/>
  <c r="C14" i="3"/>
  <c r="G14" i="3"/>
  <c r="F14" i="3"/>
  <c r="E14" i="3"/>
  <c r="D14" i="3"/>
  <c r="B14" i="3"/>
  <c r="S14" i="3"/>
  <c r="U14" i="2" l="1"/>
  <c r="T14" i="2"/>
  <c r="Q14" i="2"/>
  <c r="P14" i="2"/>
  <c r="O14" i="2"/>
  <c r="N14" i="2"/>
  <c r="M14" i="2"/>
  <c r="L14" i="2"/>
  <c r="K14" i="2"/>
  <c r="J14" i="2"/>
  <c r="I14" i="2"/>
  <c r="H14" i="2"/>
  <c r="R13" i="2"/>
  <c r="R6" i="2"/>
  <c r="S3" i="2"/>
  <c r="W3" i="2" s="1"/>
  <c r="C8" i="2"/>
  <c r="W8" i="2" s="1"/>
  <c r="D13" i="2"/>
  <c r="V13" i="2" s="1"/>
  <c r="C13" i="2"/>
  <c r="S10" i="2"/>
  <c r="W10" i="2" s="1"/>
  <c r="R10" i="2"/>
  <c r="R9" i="2"/>
  <c r="S8" i="2"/>
  <c r="R8" i="2"/>
  <c r="R4" i="2"/>
  <c r="V4" i="2" s="1"/>
  <c r="R3" i="2"/>
  <c r="V3" i="2" s="1"/>
  <c r="S9" i="2"/>
  <c r="W9" i="2" s="1"/>
  <c r="F9" i="2"/>
  <c r="B6" i="2"/>
  <c r="V6" i="2" s="1"/>
  <c r="B8" i="2"/>
  <c r="D10" i="2"/>
  <c r="D9" i="2"/>
  <c r="D7" i="2"/>
  <c r="V7" i="2" s="1"/>
  <c r="F5" i="2"/>
  <c r="F7" i="2"/>
  <c r="R7" i="2"/>
  <c r="E7" i="2"/>
  <c r="E14" i="2" s="1"/>
  <c r="D5" i="2"/>
  <c r="S7" i="2"/>
  <c r="E13" i="2"/>
  <c r="G7" i="2"/>
  <c r="G14" i="2" s="1"/>
  <c r="S5" i="2"/>
  <c r="W5" i="2" s="1"/>
  <c r="R5" i="2"/>
  <c r="S13" i="2"/>
  <c r="V5" i="2" l="1"/>
  <c r="F14" i="2"/>
  <c r="V8" i="2"/>
  <c r="W7" i="2"/>
  <c r="W14" i="2" s="1"/>
  <c r="R14" i="2"/>
  <c r="V9" i="2"/>
  <c r="C14" i="2"/>
  <c r="S14" i="2"/>
  <c r="B14" i="2"/>
  <c r="V10" i="2"/>
  <c r="W13" i="2"/>
  <c r="D14" i="2"/>
  <c r="V14" i="2" l="1"/>
</calcChain>
</file>

<file path=xl/sharedStrings.xml><?xml version="1.0" encoding="utf-8"?>
<sst xmlns="http://schemas.openxmlformats.org/spreadsheetml/2006/main" count="292" uniqueCount="71">
  <si>
    <t>HOURS:</t>
  </si>
  <si>
    <t>DATE:</t>
  </si>
  <si>
    <t>OFFICER NAME:</t>
  </si>
  <si>
    <t>LOCATION:</t>
  </si>
  <si>
    <t>Don't Block The Box</t>
  </si>
  <si>
    <t>PHB Compliance</t>
  </si>
  <si>
    <t>School Zone Speed Compliance</t>
  </si>
  <si>
    <t>Safety Enforcement</t>
  </si>
  <si>
    <t>Speeding</t>
  </si>
  <si>
    <t>Vehicles in Bus Only Lanes / Parking of Motor Vehicles in the Bike Lane</t>
  </si>
  <si>
    <t>Driver Inattention / Hands Free</t>
  </si>
  <si>
    <r>
      <t xml:space="preserve">Failure to Yield Right of Way: 
</t>
    </r>
    <r>
      <rPr>
        <sz val="9"/>
        <color theme="1"/>
        <rFont val="Calibri"/>
        <family val="2"/>
        <scheme val="minor"/>
      </rPr>
      <t>Crosswalks, Yield Signs, Lane Splitting By Bikes</t>
    </r>
  </si>
  <si>
    <t>Stopped School Bus Compliance
(Loading / Unloading)</t>
  </si>
  <si>
    <t>#</t>
  </si>
  <si>
    <t>Time</t>
  </si>
  <si>
    <t>Location</t>
  </si>
  <si>
    <t>Violation</t>
  </si>
  <si>
    <t>Citation #</t>
  </si>
  <si>
    <t>ACTIVITY</t>
  </si>
  <si>
    <t>Activity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</si>
  <si>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</si>
  <si>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</si>
  <si>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</si>
  <si>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</si>
  <si>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</si>
  <si>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</si>
  <si>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</si>
  <si>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</si>
  <si>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</si>
  <si>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</si>
  <si>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Don’t Block The Box (DBB)</t>
  </si>
  <si>
    <t>Pedestrian Hybrid Beacon (PHB)  Compliance</t>
  </si>
  <si>
    <t>Warning</t>
  </si>
  <si>
    <t>Citation</t>
  </si>
  <si>
    <t>Totals</t>
  </si>
  <si>
    <t>Motor Vehicle Idling in Right-of-Way (Air Quality)</t>
  </si>
  <si>
    <t>Stopped School Bus Compliance (Loading/Unloading)</t>
  </si>
  <si>
    <t>Failure to Yield Right of Way (Crosswalks, Yield Signs) / Lane Splitting By Bikes</t>
  </si>
  <si>
    <t>Driver Inattention – Enforcing the Hands-Free Ordinance</t>
  </si>
  <si>
    <t>Failure to Stop - Red Light / Stop Sign Running (Vehicles &amp; Bikes)</t>
  </si>
  <si>
    <t>UNIT #:</t>
  </si>
  <si>
    <t>CALL SIGN:</t>
  </si>
  <si>
    <t>AUSTIN POLICE DEPARTMENT - VISION ZERO IN ACTION: ENFORCEMENT ACTIVITY</t>
  </si>
  <si>
    <t>* Note: Each Infraction counts as 1 Citation</t>
  </si>
  <si>
    <r>
      <rPr>
        <b/>
        <sz val="11"/>
        <rFont val="Calibri"/>
        <family val="2"/>
      </rPr>
      <t>Other:</t>
    </r>
    <r>
      <rPr>
        <sz val="11"/>
        <rFont val="Calibri"/>
        <family val="2"/>
      </rPr>
      <t xml:space="preserve"> Expired Insurance/License, Cutting Through Parking Lot, Brake Light Out, No Left/Right Turn, etc</t>
    </r>
  </si>
  <si>
    <t>Warning? (Y/N)</t>
  </si>
  <si>
    <t>Type Cited 
(Ped? Bike? Vehicle?)</t>
  </si>
  <si>
    <t>Speeding (Non-School Zone)</t>
  </si>
  <si>
    <t>Date</t>
  </si>
  <si>
    <t>ALL</t>
  </si>
  <si>
    <r>
      <t xml:space="preserve">Failure to Stop: 
</t>
    </r>
    <r>
      <rPr>
        <sz val="9"/>
        <color theme="1"/>
        <rFont val="Calibri"/>
        <family val="2"/>
        <scheme val="minor"/>
      </rPr>
      <t>Red Light / Stop Sign Running  (Vehicles &amp; Bikes)</t>
    </r>
  </si>
  <si>
    <t>Invalid/Expired Drivers License</t>
  </si>
  <si>
    <t>Motor Vehicle Idling in Right of Way</t>
  </si>
  <si>
    <t>Type Cited
(Ped? Bike? Vehicle?)</t>
  </si>
  <si>
    <t>Hazard Miscellaneous Violation</t>
  </si>
  <si>
    <t>Non-Hazard Miscellaneous Violation</t>
  </si>
  <si>
    <t>NOTES TO OFFICER</t>
  </si>
  <si>
    <t>SIGNATURE</t>
  </si>
  <si>
    <r>
      <rPr>
        <sz val="10"/>
        <color theme="1"/>
        <rFont val="Calibri"/>
        <family val="2"/>
        <scheme val="minor"/>
      </rPr>
      <t>* IF ANY QUESTIONS/CONCERNS,</t>
    </r>
    <r>
      <rPr>
        <b/>
        <sz val="10"/>
        <color theme="1"/>
        <rFont val="Calibri"/>
        <family val="2"/>
        <scheme val="minor"/>
      </rPr>
      <t xml:space="preserve"> CONTACT ATD'S </t>
    </r>
    <r>
      <rPr>
        <b/>
        <u/>
        <sz val="10"/>
        <color theme="1"/>
        <rFont val="Calibri"/>
        <family val="2"/>
        <scheme val="minor"/>
      </rPr>
      <t>TRANSPORTATION MANAGEMENT CENTER AT 512-974-4075</t>
    </r>
  </si>
  <si>
    <r>
      <t xml:space="preserve">1. Please document and give reason for any 15-minute periods of No Activity  (See example below)
2. Please write clearly and with clarity, </t>
    </r>
    <r>
      <rPr>
        <b/>
        <u/>
        <sz val="11"/>
        <color theme="1"/>
        <rFont val="Calibri"/>
        <family val="2"/>
        <scheme val="minor"/>
      </rPr>
      <t>no abbreviations</t>
    </r>
    <r>
      <rPr>
        <b/>
        <sz val="11"/>
        <color theme="1"/>
        <rFont val="Calibri"/>
        <family val="2"/>
        <scheme val="minor"/>
      </rPr>
      <t>.
3. Please fill out all fields below with complete information.</t>
    </r>
  </si>
  <si>
    <t>The following activity log is known to be true and accurate.</t>
  </si>
  <si>
    <t>No Violation Observed During 15-Minute Period</t>
  </si>
  <si>
    <t>4A</t>
  </si>
  <si>
    <t>4C</t>
  </si>
  <si>
    <t>4D</t>
  </si>
  <si>
    <t>4E</t>
  </si>
  <si>
    <t>4F</t>
  </si>
  <si>
    <t>4B</t>
  </si>
  <si>
    <t>--</t>
  </si>
  <si>
    <t>noon</t>
  </si>
  <si>
    <t>End of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</si>
</sst>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Brush Script MT"/>
      <family val="4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11" xfId="0" applyBorder="1"/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8" fillId="0" borderId="20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8" fillId="0" borderId="11" xfId="0" applyFont="1" applyBorder="1" applyAlignment="1">
      <alignment horizontal="right" vertical="center" wrapText="1"/>
    </xf>
    <xf numFmtId="0" fontId="1" fillId="0" borderId="23" xfId="0" applyFont="1" applyBorder="1" applyAlignment="1">
      <alignment horizontal="center" vertical="center"/>
    </xf>
    <xf numFmtId="0" fontId="0" fillId="0" borderId="10" xfId="0" applyBorder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12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0" fillId="2" borderId="3" xfId="0" applyFill="1" applyBorder="1"/>
    <xf numFmtId="0" fontId="0" fillId="2" borderId="6" xfId="0" applyFill="1" applyBorder="1"/>
    <xf numFmtId="0" fontId="1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/>
    <xf numFmtId="0" fontId="1" fillId="0" borderId="0" xfId="0" applyFont="1" applyBorder="1" applyAlignment="1">
      <alignment vertical="center" wrapText="1"/>
    </xf>
    <xf numFmtId="0" fontId="0" fillId="0" borderId="10" xfId="0" applyBorder="1" applyAlignment="1"/>
    <xf numFmtId="0" fontId="0" fillId="0" borderId="11" xfId="0" applyBorder="1" applyAlignment="1"/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0" fillId="0" borderId="0" xfId="0" applyFill="1" applyBorder="1" applyAlignment="1"/>
    <xf numFmtId="0" fontId="1" fillId="0" borderId="19" xfId="0" quotePrefix="1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14" fontId="15" fillId="4" borderId="2" xfId="0" applyNumberFormat="1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4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4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4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45" xfId="0" applyFont="1" applyBorder="1" applyAlignment="1">
      <alignment horizontal="left" vertical="top" wrapText="1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14" fillId="0" borderId="7" xfId="0" applyFont="1" applyBorder="1" applyAlignment="1">
      <alignment horizontal="left" wrapText="1"/>
    </xf>
    <xf numFmtId="0" fontId="14" fillId="0" borderId="8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0" fillId="0" borderId="27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1" fillId="0" borderId="27" xfId="0" applyFont="1" applyBorder="1" applyAlignment="1">
      <alignment horizontal="left" wrapText="1"/>
    </xf>
    <xf numFmtId="0" fontId="1" fillId="0" borderId="25" xfId="0" applyFont="1" applyBorder="1" applyAlignment="1">
      <alignment horizontal="left" wrapText="1"/>
    </xf>
    <xf numFmtId="0" fontId="1" fillId="0" borderId="27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0" fillId="0" borderId="27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1" fillId="0" borderId="27" xfId="0" applyFont="1" applyFill="1" applyBorder="1" applyAlignment="1">
      <alignment horizontal="left"/>
    </xf>
    <xf numFmtId="0" fontId="11" fillId="0" borderId="25" xfId="0" applyFont="1" applyFill="1" applyBorder="1" applyAlignment="1">
      <alignment horizontal="left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1" fillId="0" borderId="27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0" fillId="0" borderId="27" xfId="0" applyFont="1" applyBorder="1" applyAlignment="1">
      <alignment horizontal="left" vertical="center" wrapText="1"/>
    </xf>
    <xf numFmtId="0" fontId="0" fillId="0" borderId="25" xfId="0" applyFont="1" applyBorder="1" applyAlignment="1">
      <alignment horizontal="left" vertical="center" wrapText="1"/>
    </xf>
    <xf numFmtId="0" fontId="0" fillId="0" borderId="27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11" fillId="0" borderId="27" xfId="0" applyFont="1" applyFill="1" applyBorder="1" applyAlignment="1">
      <alignment horizontal="left" vertical="center"/>
    </xf>
    <xf numFmtId="0" fontId="11" fillId="0" borderId="25" xfId="0" applyFont="1" applyFill="1" applyBorder="1" applyAlignment="1">
      <alignment horizontal="left" vertical="center"/>
    </xf>
    <xf numFmtId="0" fontId="0" fillId="4" borderId="1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1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view="pageBreakPreview" zoomScale="75" zoomScaleNormal="100" zoomScaleSheetLayoutView="75" workbookViewId="0">
      <selection activeCell="I3" sqref="I3"/>
    </sheetView>
  </sheetViews>
  <sheetFormatPr defaultRowHeight="15" x14ac:dyDescent="0.25"/>
  <cols>
    <col min="1" max="1" width="3" style="2" bestFit="1" customWidth="1"/>
    <col min="3" max="3" width="2.7109375" customWidth="1"/>
    <col min="5" max="5" width="9.140625" customWidth="1"/>
    <col min="6" max="6" width="17.28515625" customWidth="1"/>
    <col min="7" max="7" width="10.28515625" customWidth="1"/>
    <col min="8" max="8" width="41" customWidth="1"/>
    <col min="9" max="9" width="9.140625" customWidth="1"/>
    <col min="10" max="10" width="15" customWidth="1"/>
    <col min="11" max="11" width="19.5703125" customWidth="1"/>
    <col min="12" max="12" width="23.85546875" customWidth="1"/>
    <col min="13" max="13" width="18.140625" customWidth="1"/>
  </cols>
  <sheetData>
    <row r="1" spans="2:12" ht="15.75" thickBot="1" x14ac:dyDescent="0.3">
      <c r="B1" s="115" t="s">
        <v>42</v>
      </c>
      <c r="C1" s="116"/>
      <c r="D1" s="116"/>
      <c r="E1" s="116"/>
      <c r="F1" s="116"/>
      <c r="G1" s="116"/>
      <c r="H1" s="116"/>
      <c r="I1" s="116"/>
      <c r="J1" s="116"/>
      <c r="K1" s="116"/>
      <c r="L1" s="117"/>
    </row>
    <row r="2" spans="2:12" ht="15.75" thickBot="1" x14ac:dyDescent="0.3">
      <c r="B2" s="2"/>
    </row>
    <row r="3" spans="2:12" x14ac:dyDescent="0.25">
      <c r="B3" s="34" t="s">
        <v>1</v>
      </c>
      <c r="C3" s="35"/>
      <c r="D3" s="71"/>
      <c r="E3" s="72"/>
      <c r="G3" s="34" t="s">
        <v>3</v>
      </c>
      <c r="H3" s="35"/>
      <c r="I3" s="35"/>
      <c r="J3" s="35"/>
      <c r="K3" s="35"/>
      <c r="L3" s="44"/>
    </row>
    <row r="4" spans="2:12" ht="15.75" thickBot="1" x14ac:dyDescent="0.3">
      <c r="B4" s="37"/>
      <c r="C4" s="38"/>
      <c r="D4" s="73"/>
      <c r="E4" s="74"/>
      <c r="G4" s="37"/>
      <c r="H4" s="38"/>
      <c r="I4" s="38"/>
      <c r="J4" s="38"/>
      <c r="K4" s="38"/>
      <c r="L4" s="45"/>
    </row>
    <row r="5" spans="2:12" ht="15.75" thickBot="1" x14ac:dyDescent="0.3">
      <c r="B5" s="2"/>
    </row>
    <row r="6" spans="2:12" ht="21" x14ac:dyDescent="0.25">
      <c r="B6" s="34" t="s">
        <v>0</v>
      </c>
      <c r="C6" s="35"/>
      <c r="D6" s="35"/>
      <c r="E6" s="36"/>
      <c r="G6" s="39" t="s">
        <v>2</v>
      </c>
      <c r="H6" s="40"/>
      <c r="I6" s="40"/>
      <c r="J6" s="40"/>
      <c r="K6" s="40"/>
      <c r="L6" s="44"/>
    </row>
    <row r="7" spans="2:12" ht="21.75" thickBot="1" x14ac:dyDescent="0.3">
      <c r="B7" s="41" t="s">
        <v>40</v>
      </c>
      <c r="C7" s="38"/>
      <c r="D7" s="69"/>
      <c r="E7" s="70"/>
      <c r="G7" s="42" t="s">
        <v>41</v>
      </c>
      <c r="H7" s="43"/>
      <c r="I7" s="43"/>
      <c r="J7" s="43"/>
      <c r="K7" s="43"/>
      <c r="L7" s="45"/>
    </row>
    <row r="8" spans="2:12" ht="15.75" thickBot="1" x14ac:dyDescent="0.3"/>
    <row r="9" spans="2:12" ht="15.75" customHeight="1" thickBot="1" x14ac:dyDescent="0.3">
      <c r="B9" s="105" t="s">
        <v>18</v>
      </c>
      <c r="C9" s="106"/>
      <c r="D9" s="106"/>
      <c r="E9" s="106"/>
      <c r="F9" s="106"/>
      <c r="G9" s="106"/>
      <c r="H9" s="106"/>
      <c r="I9" s="107"/>
      <c r="J9" s="85" t="s">
        <v>56</v>
      </c>
      <c r="K9" s="86"/>
      <c r="L9" s="87"/>
    </row>
    <row r="10" spans="2:12" ht="29.25" customHeight="1" x14ac:dyDescent="0.25">
      <c r="B10" s="14">
        <v>1</v>
      </c>
      <c r="C10" s="97" t="s">
        <v>4</v>
      </c>
      <c r="D10" s="98"/>
      <c r="E10" s="98"/>
      <c r="F10" s="98"/>
      <c r="G10" s="52">
        <v>5</v>
      </c>
      <c r="H10" s="97" t="s">
        <v>51</v>
      </c>
      <c r="I10" s="98"/>
      <c r="J10" s="76" t="s">
        <v>59</v>
      </c>
      <c r="K10" s="77"/>
      <c r="L10" s="78"/>
    </row>
    <row r="11" spans="2:12" x14ac:dyDescent="0.25">
      <c r="B11" s="15">
        <v>2</v>
      </c>
      <c r="C11" s="108" t="s">
        <v>5</v>
      </c>
      <c r="D11" s="109"/>
      <c r="E11" s="109"/>
      <c r="F11" s="109"/>
      <c r="G11" s="53">
        <v>6</v>
      </c>
      <c r="H11" s="93" t="s">
        <v>52</v>
      </c>
      <c r="I11" s="94"/>
      <c r="J11" s="79"/>
      <c r="K11" s="80"/>
      <c r="L11" s="81"/>
    </row>
    <row r="12" spans="2:12" x14ac:dyDescent="0.25">
      <c r="B12" s="15">
        <v>3</v>
      </c>
      <c r="C12" s="108" t="s">
        <v>6</v>
      </c>
      <c r="D12" s="109"/>
      <c r="E12" s="109"/>
      <c r="F12" s="109"/>
      <c r="G12" s="53">
        <v>7</v>
      </c>
      <c r="H12" s="95" t="s">
        <v>54</v>
      </c>
      <c r="I12" s="96"/>
      <c r="J12" s="79"/>
      <c r="K12" s="80"/>
      <c r="L12" s="81"/>
    </row>
    <row r="13" spans="2:12" x14ac:dyDescent="0.25">
      <c r="B13" s="66" t="s">
        <v>68</v>
      </c>
      <c r="C13" s="108" t="s">
        <v>7</v>
      </c>
      <c r="D13" s="109"/>
      <c r="E13" s="109"/>
      <c r="F13" s="109"/>
      <c r="G13" s="53">
        <v>8</v>
      </c>
      <c r="H13" s="103" t="s">
        <v>55</v>
      </c>
      <c r="I13" s="104"/>
      <c r="J13" s="79"/>
      <c r="K13" s="80"/>
      <c r="L13" s="81"/>
    </row>
    <row r="14" spans="2:12" ht="35.25" customHeight="1" thickBot="1" x14ac:dyDescent="0.3">
      <c r="B14" s="51"/>
      <c r="C14" s="3" t="s">
        <v>62</v>
      </c>
      <c r="D14" s="110" t="s">
        <v>50</v>
      </c>
      <c r="E14" s="111"/>
      <c r="F14" s="111"/>
      <c r="G14" s="53">
        <v>9</v>
      </c>
      <c r="H14" s="127" t="s">
        <v>61</v>
      </c>
      <c r="I14" s="128"/>
      <c r="J14" s="82"/>
      <c r="K14" s="83"/>
      <c r="L14" s="84"/>
    </row>
    <row r="15" spans="2:12" ht="15.75" thickBot="1" x14ac:dyDescent="0.3">
      <c r="B15" s="51"/>
      <c r="C15" s="27" t="s">
        <v>67</v>
      </c>
      <c r="D15" s="112" t="s">
        <v>47</v>
      </c>
      <c r="E15" s="113"/>
      <c r="F15" s="113"/>
      <c r="G15" s="54"/>
      <c r="H15" s="99"/>
      <c r="I15" s="100"/>
      <c r="J15" s="85" t="s">
        <v>57</v>
      </c>
      <c r="K15" s="86"/>
      <c r="L15" s="87"/>
    </row>
    <row r="16" spans="2:12" ht="42.75" customHeight="1" x14ac:dyDescent="0.25">
      <c r="B16" s="51"/>
      <c r="C16" s="3" t="s">
        <v>63</v>
      </c>
      <c r="D16" s="91" t="s">
        <v>9</v>
      </c>
      <c r="E16" s="92"/>
      <c r="F16" s="92"/>
      <c r="G16" s="55"/>
      <c r="H16" s="99"/>
      <c r="I16" s="100"/>
      <c r="J16" s="76" t="s">
        <v>60</v>
      </c>
      <c r="K16" s="77"/>
      <c r="L16" s="78"/>
    </row>
    <row r="17" spans="1:12" x14ac:dyDescent="0.25">
      <c r="B17" s="51"/>
      <c r="C17" s="3" t="s">
        <v>64</v>
      </c>
      <c r="D17" s="112" t="s">
        <v>10</v>
      </c>
      <c r="E17" s="113"/>
      <c r="F17" s="113"/>
      <c r="G17" s="54"/>
      <c r="H17" s="99"/>
      <c r="I17" s="100"/>
      <c r="J17" s="79"/>
      <c r="K17" s="80"/>
      <c r="L17" s="81"/>
    </row>
    <row r="18" spans="1:12" ht="35.25" customHeight="1" thickBot="1" x14ac:dyDescent="0.3">
      <c r="B18" s="51"/>
      <c r="C18" s="3" t="s">
        <v>65</v>
      </c>
      <c r="D18" s="91" t="s">
        <v>11</v>
      </c>
      <c r="E18" s="92"/>
      <c r="F18" s="92"/>
      <c r="G18" s="55"/>
      <c r="H18" s="99"/>
      <c r="I18" s="100"/>
      <c r="J18" s="79"/>
      <c r="K18" s="80"/>
      <c r="L18" s="81"/>
    </row>
    <row r="19" spans="1:12" ht="30" customHeight="1" thickBot="1" x14ac:dyDescent="0.6">
      <c r="B19" s="51"/>
      <c r="C19" s="3" t="s">
        <v>66</v>
      </c>
      <c r="D19" s="91" t="s">
        <v>12</v>
      </c>
      <c r="E19" s="92"/>
      <c r="F19" s="92"/>
      <c r="G19" s="55"/>
      <c r="H19" s="99"/>
      <c r="I19" s="100"/>
      <c r="J19" s="88"/>
      <c r="K19" s="89"/>
      <c r="L19" s="90"/>
    </row>
    <row r="20" spans="1:12" x14ac:dyDescent="0.25">
      <c r="F20" s="56"/>
      <c r="G20" s="57"/>
      <c r="H20" s="122"/>
      <c r="I20" s="122"/>
      <c r="J20" s="65"/>
      <c r="K20" s="65"/>
      <c r="L20" s="56"/>
    </row>
    <row r="21" spans="1:12" ht="15.75" customHeight="1" thickBot="1" x14ac:dyDescent="0.3">
      <c r="A21" s="51"/>
      <c r="F21" s="56"/>
      <c r="G21" s="58"/>
      <c r="H21" s="123"/>
      <c r="I21" s="123"/>
      <c r="J21" s="123"/>
      <c r="K21" s="123"/>
    </row>
    <row r="22" spans="1:12" ht="31.5" thickTop="1" thickBot="1" x14ac:dyDescent="0.3">
      <c r="A22" s="46" t="s">
        <v>13</v>
      </c>
      <c r="B22" s="101" t="s">
        <v>14</v>
      </c>
      <c r="C22" s="101"/>
      <c r="D22" s="101" t="s">
        <v>15</v>
      </c>
      <c r="E22" s="101"/>
      <c r="F22" s="101"/>
      <c r="G22" s="61" t="s">
        <v>19</v>
      </c>
      <c r="H22" s="46" t="s">
        <v>16</v>
      </c>
      <c r="I22" s="101" t="s">
        <v>17</v>
      </c>
      <c r="J22" s="101"/>
      <c r="K22" s="62" t="s">
        <v>45</v>
      </c>
      <c r="L22" s="63" t="s">
        <v>53</v>
      </c>
    </row>
    <row r="23" spans="1:12" x14ac:dyDescent="0.25">
      <c r="A23" s="17">
        <v>1</v>
      </c>
      <c r="B23" s="129"/>
      <c r="C23" s="129"/>
      <c r="D23" s="102"/>
      <c r="E23" s="102"/>
      <c r="F23" s="102"/>
      <c r="G23" s="68"/>
      <c r="H23" s="59"/>
      <c r="I23" s="102"/>
      <c r="J23" s="102"/>
      <c r="K23" s="33"/>
      <c r="L23" s="33"/>
    </row>
    <row r="24" spans="1:12" x14ac:dyDescent="0.25">
      <c r="A24" s="18">
        <v>2</v>
      </c>
      <c r="B24" s="75"/>
      <c r="C24" s="75"/>
      <c r="D24" s="75"/>
      <c r="E24" s="75"/>
      <c r="F24" s="75"/>
      <c r="G24" s="67"/>
      <c r="H24" s="60"/>
      <c r="I24" s="130"/>
      <c r="J24" s="131"/>
      <c r="K24" s="1"/>
      <c r="L24" s="1"/>
    </row>
    <row r="25" spans="1:12" x14ac:dyDescent="0.25">
      <c r="A25" s="18">
        <v>3</v>
      </c>
      <c r="B25" s="75"/>
      <c r="C25" s="75"/>
      <c r="D25" s="75"/>
      <c r="E25" s="75"/>
      <c r="F25" s="75"/>
      <c r="G25" s="67"/>
      <c r="H25" s="60"/>
      <c r="I25" s="75"/>
      <c r="J25" s="75"/>
      <c r="K25" s="1"/>
      <c r="L25" s="1"/>
    </row>
    <row r="26" spans="1:12" x14ac:dyDescent="0.25">
      <c r="A26" s="18">
        <v>4</v>
      </c>
      <c r="B26" s="75"/>
      <c r="C26" s="75"/>
      <c r="D26" s="75"/>
      <c r="E26" s="75"/>
      <c r="F26" s="75"/>
      <c r="G26" s="67"/>
      <c r="H26" s="60"/>
      <c r="I26" s="75"/>
      <c r="J26" s="75"/>
      <c r="K26" s="1"/>
      <c r="L26" s="1"/>
    </row>
    <row r="27" spans="1:12" x14ac:dyDescent="0.25">
      <c r="A27" s="18">
        <v>5</v>
      </c>
      <c r="B27" s="75"/>
      <c r="C27" s="75"/>
      <c r="D27" s="75"/>
      <c r="E27" s="75"/>
      <c r="F27" s="75"/>
      <c r="G27" s="67"/>
      <c r="H27" s="60"/>
      <c r="I27" s="75"/>
      <c r="J27" s="75"/>
      <c r="K27" s="1"/>
      <c r="L27" s="1"/>
    </row>
    <row r="28" spans="1:12" x14ac:dyDescent="0.25">
      <c r="A28" s="18">
        <v>6</v>
      </c>
      <c r="B28" s="75"/>
      <c r="C28" s="75"/>
      <c r="D28" s="75"/>
      <c r="E28" s="75"/>
      <c r="F28" s="75"/>
      <c r="G28" s="67"/>
      <c r="H28" s="60"/>
      <c r="I28" s="75"/>
      <c r="J28" s="75"/>
      <c r="K28" s="1"/>
      <c r="L28" s="1"/>
    </row>
    <row r="29" spans="1:12" x14ac:dyDescent="0.25">
      <c r="A29" s="18">
        <v>7</v>
      </c>
      <c r="B29" s="75"/>
      <c r="C29" s="75"/>
      <c r="D29" s="75"/>
      <c r="E29" s="75"/>
      <c r="F29" s="75"/>
      <c r="G29" s="67"/>
      <c r="H29" s="60"/>
      <c r="I29" s="75"/>
      <c r="J29" s="75"/>
      <c r="K29" s="1"/>
      <c r="L29" s="1"/>
    </row>
    <row r="30" spans="1:12" x14ac:dyDescent="0.25">
      <c r="A30" s="18">
        <v>8</v>
      </c>
      <c r="B30" s="75"/>
      <c r="C30" s="75"/>
      <c r="D30" s="75"/>
      <c r="E30" s="75"/>
      <c r="F30" s="75"/>
      <c r="G30" s="67"/>
      <c r="H30" s="60"/>
      <c r="I30" s="75"/>
      <c r="J30" s="75"/>
      <c r="K30" s="1"/>
      <c r="L30" s="1"/>
    </row>
    <row r="31" spans="1:12" x14ac:dyDescent="0.25">
      <c r="A31" s="18">
        <v>9</v>
      </c>
      <c r="B31" s="75"/>
      <c r="C31" s="75"/>
      <c r="D31" s="75"/>
      <c r="E31" s="75"/>
      <c r="F31" s="75"/>
      <c r="G31" s="67"/>
      <c r="H31" s="60"/>
      <c r="I31" s="75"/>
      <c r="J31" s="75"/>
      <c r="K31" s="1"/>
      <c r="L31" s="1"/>
    </row>
    <row r="32" spans="1:12" x14ac:dyDescent="0.25">
      <c r="A32" s="18">
        <v>10</v>
      </c>
      <c r="B32" s="75"/>
      <c r="C32" s="75"/>
      <c r="D32" s="75"/>
      <c r="E32" s="75"/>
      <c r="F32" s="75"/>
      <c r="G32" s="67"/>
      <c r="H32" s="60"/>
      <c r="I32" s="75"/>
      <c r="J32" s="75"/>
      <c r="K32" s="1"/>
      <c r="L32" s="1"/>
    </row>
    <row r="33" spans="1:12" x14ac:dyDescent="0.25">
      <c r="A33" s="18">
        <v>11</v>
      </c>
      <c r="B33" s="75"/>
      <c r="C33" s="75"/>
      <c r="D33" s="75"/>
      <c r="E33" s="75"/>
      <c r="F33" s="75"/>
      <c r="G33" s="67"/>
      <c r="H33" s="60"/>
      <c r="I33" s="75"/>
      <c r="J33" s="75"/>
      <c r="K33" s="1"/>
      <c r="L33" s="1"/>
    </row>
    <row r="34" spans="1:12" x14ac:dyDescent="0.25">
      <c r="A34" s="18">
        <v>12</v>
      </c>
      <c r="B34" s="75"/>
      <c r="C34" s="75"/>
      <c r="D34" s="75"/>
      <c r="E34" s="75"/>
      <c r="F34" s="75"/>
      <c r="G34" s="67"/>
      <c r="H34" s="60"/>
      <c r="I34" s="75"/>
      <c r="J34" s="75"/>
      <c r="K34" s="1"/>
      <c r="L34" s="1"/>
    </row>
    <row r="35" spans="1:12" x14ac:dyDescent="0.25">
      <c r="A35" s="18">
        <v>13</v>
      </c>
      <c r="B35" s="75"/>
      <c r="C35" s="75"/>
      <c r="D35" s="75"/>
      <c r="E35" s="75"/>
      <c r="F35" s="75"/>
      <c r="G35" s="67"/>
      <c r="H35" s="60"/>
      <c r="I35" s="75"/>
      <c r="J35" s="75"/>
      <c r="K35" s="1"/>
      <c r="L35" s="1"/>
    </row>
    <row r="36" spans="1:12" x14ac:dyDescent="0.25">
      <c r="A36" s="18">
        <v>14</v>
      </c>
      <c r="B36" s="75"/>
      <c r="C36" s="75"/>
      <c r="D36" s="75"/>
      <c r="E36" s="75"/>
      <c r="F36" s="75"/>
      <c r="G36" s="67"/>
      <c r="H36" s="60"/>
      <c r="I36" s="75"/>
      <c r="J36" s="75"/>
      <c r="K36" s="1"/>
      <c r="L36" s="1"/>
    </row>
    <row r="37" spans="1:12" x14ac:dyDescent="0.25">
      <c r="A37" s="18">
        <v>15</v>
      </c>
      <c r="B37" s="75"/>
      <c r="C37" s="75"/>
      <c r="D37" s="75"/>
      <c r="E37" s="75"/>
      <c r="F37" s="75"/>
      <c r="G37" s="67"/>
      <c r="H37" s="60"/>
      <c r="I37" s="75"/>
      <c r="J37" s="75"/>
      <c r="K37" s="1"/>
      <c r="L37" s="1"/>
    </row>
    <row r="38" spans="1:12" x14ac:dyDescent="0.25">
      <c r="A38" s="124" t="s">
        <v>58</v>
      </c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6"/>
    </row>
    <row r="39" spans="1:12" ht="30.75" thickBot="1" x14ac:dyDescent="0.3">
      <c r="A39" s="16" t="s">
        <v>13</v>
      </c>
      <c r="B39" s="114" t="s">
        <v>14</v>
      </c>
      <c r="C39" s="114"/>
      <c r="D39" s="114" t="s">
        <v>15</v>
      </c>
      <c r="E39" s="114"/>
      <c r="F39" s="114"/>
      <c r="G39" s="64" t="s">
        <v>19</v>
      </c>
      <c r="H39" s="49" t="s">
        <v>16</v>
      </c>
      <c r="I39" s="138" t="s">
        <v>17</v>
      </c>
      <c r="J39" s="138"/>
      <c r="K39" s="32" t="s">
        <v>45</v>
      </c>
      <c r="L39" s="50" t="s">
        <v>46</v>
      </c>
    </row>
    <row r="40" spans="1:12" x14ac:dyDescent="0.25">
      <c r="A40" s="17">
        <v>1</v>
      </c>
      <c r="B40" s="102"/>
      <c r="C40" s="102"/>
      <c r="D40" s="102"/>
      <c r="E40" s="102"/>
      <c r="F40" s="102"/>
      <c r="G40" s="68"/>
      <c r="H40" s="59"/>
      <c r="I40" s="137"/>
      <c r="J40" s="137"/>
      <c r="K40" s="33"/>
      <c r="L40" s="33"/>
    </row>
    <row r="41" spans="1:12" x14ac:dyDescent="0.25">
      <c r="A41" s="18">
        <v>2</v>
      </c>
      <c r="B41" s="75"/>
      <c r="C41" s="75"/>
      <c r="D41" s="75"/>
      <c r="E41" s="75"/>
      <c r="F41" s="75"/>
      <c r="G41" s="67"/>
      <c r="H41" s="60"/>
      <c r="I41" s="75"/>
      <c r="J41" s="75"/>
      <c r="K41" s="1"/>
      <c r="L41" s="1"/>
    </row>
    <row r="42" spans="1:12" x14ac:dyDescent="0.25">
      <c r="A42" s="18">
        <v>3</v>
      </c>
      <c r="B42" s="75"/>
      <c r="C42" s="75"/>
      <c r="D42" s="75"/>
      <c r="E42" s="75"/>
      <c r="F42" s="75"/>
      <c r="G42" s="67"/>
      <c r="H42" s="60"/>
      <c r="I42" s="75"/>
      <c r="J42" s="75"/>
      <c r="K42" s="1"/>
      <c r="L42" s="1"/>
    </row>
    <row r="43" spans="1:12" x14ac:dyDescent="0.25">
      <c r="A43" s="18">
        <v>4</v>
      </c>
      <c r="B43" s="75"/>
      <c r="C43" s="75"/>
      <c r="D43" s="75"/>
      <c r="E43" s="75"/>
      <c r="F43" s="75"/>
      <c r="G43" s="67"/>
      <c r="H43" s="60"/>
      <c r="I43" s="75"/>
      <c r="J43" s="75"/>
      <c r="K43" s="1"/>
      <c r="L43" s="1"/>
    </row>
    <row r="44" spans="1:12" x14ac:dyDescent="0.25">
      <c r="A44" s="18">
        <v>5</v>
      </c>
      <c r="B44" s="75"/>
      <c r="C44" s="75"/>
      <c r="D44" s="75"/>
      <c r="E44" s="75"/>
      <c r="F44" s="75"/>
      <c r="G44" s="67"/>
      <c r="H44" s="60"/>
      <c r="I44" s="75"/>
      <c r="J44" s="75"/>
      <c r="K44" s="1"/>
      <c r="L44" s="1"/>
    </row>
    <row r="45" spans="1:12" x14ac:dyDescent="0.25">
      <c r="A45" s="18">
        <v>6</v>
      </c>
      <c r="B45" s="75"/>
      <c r="C45" s="75"/>
      <c r="D45" s="75"/>
      <c r="E45" s="75"/>
      <c r="F45" s="75"/>
      <c r="G45" s="67"/>
      <c r="H45" s="60"/>
      <c r="I45" s="137"/>
      <c r="J45" s="137"/>
      <c r="K45" s="1"/>
      <c r="L45" s="1"/>
    </row>
    <row r="46" spans="1:12" x14ac:dyDescent="0.25">
      <c r="A46" s="18">
        <v>7</v>
      </c>
      <c r="B46" s="75" t="s">
        <v>69</v>
      </c>
      <c r="C46" s="75"/>
      <c r="D46" s="75" t="s">
        <v>70</v>
      </c>
      <c r="E46" s="75"/>
      <c r="F46" s="75"/>
      <c r="G46" s="67"/>
      <c r="H46" s="60"/>
      <c r="I46" s="75"/>
      <c r="J46" s="75"/>
      <c r="K46" s="1"/>
      <c r="L46" s="1"/>
    </row>
    <row r="47" spans="1:12" x14ac:dyDescent="0.25">
      <c r="A47" s="18">
        <v>8</v>
      </c>
      <c r="B47" s="75"/>
      <c r="C47" s="75"/>
      <c r="D47" s="75"/>
      <c r="E47" s="75"/>
      <c r="F47" s="75"/>
      <c r="G47" s="67"/>
      <c r="H47" s="60"/>
      <c r="I47" s="75"/>
      <c r="J47" s="75"/>
      <c r="K47" s="1"/>
      <c r="L47" s="1"/>
    </row>
    <row r="48" spans="1:12" x14ac:dyDescent="0.25">
      <c r="A48" s="18">
        <v>9</v>
      </c>
      <c r="B48" s="75"/>
      <c r="C48" s="75"/>
      <c r="D48" s="75"/>
      <c r="E48" s="75"/>
      <c r="F48" s="75"/>
      <c r="G48" s="67"/>
      <c r="H48" s="60"/>
      <c r="I48" s="75"/>
      <c r="J48" s="75"/>
      <c r="K48" s="1"/>
      <c r="L48" s="1"/>
    </row>
    <row r="49" spans="1:12" x14ac:dyDescent="0.25">
      <c r="A49" s="18">
        <v>10</v>
      </c>
      <c r="B49" s="75"/>
      <c r="C49" s="75"/>
      <c r="D49" s="75"/>
      <c r="E49" s="75"/>
      <c r="F49" s="75"/>
      <c r="G49" s="67"/>
      <c r="H49" s="60"/>
      <c r="I49" s="75"/>
      <c r="J49" s="75"/>
      <c r="K49" s="1"/>
      <c r="L49" s="1"/>
    </row>
    <row r="50" spans="1:12" x14ac:dyDescent="0.25">
      <c r="A50" s="18">
        <v>11</v>
      </c>
      <c r="B50" s="75"/>
      <c r="C50" s="75"/>
      <c r="D50" s="75"/>
      <c r="E50" s="75"/>
      <c r="F50" s="75"/>
      <c r="G50" s="67"/>
      <c r="H50" s="60"/>
      <c r="I50" s="75"/>
      <c r="J50" s="75"/>
      <c r="K50" s="1"/>
      <c r="L50" s="1"/>
    </row>
    <row r="51" spans="1:12" x14ac:dyDescent="0.25">
      <c r="A51" s="18">
        <v>12</v>
      </c>
      <c r="B51" s="75"/>
      <c r="C51" s="75"/>
      <c r="D51" s="75"/>
      <c r="E51" s="75"/>
      <c r="F51" s="75"/>
      <c r="G51" s="67"/>
      <c r="H51" s="60"/>
      <c r="I51" s="75"/>
      <c r="J51" s="75"/>
      <c r="K51" s="1"/>
      <c r="L51" s="1"/>
    </row>
    <row r="52" spans="1:12" x14ac:dyDescent="0.25">
      <c r="A52" s="18">
        <v>13</v>
      </c>
      <c r="B52" s="75"/>
      <c r="C52" s="75"/>
      <c r="D52" s="75"/>
      <c r="E52" s="75"/>
      <c r="F52" s="75"/>
      <c r="G52" s="67"/>
      <c r="H52" s="60"/>
      <c r="I52" s="75"/>
      <c r="J52" s="75"/>
      <c r="K52" s="1"/>
      <c r="L52" s="1"/>
    </row>
    <row r="53" spans="1:12" x14ac:dyDescent="0.25">
      <c r="A53" s="18">
        <v>14</v>
      </c>
      <c r="B53" s="75"/>
      <c r="C53" s="75"/>
      <c r="D53" s="75"/>
      <c r="E53" s="75"/>
      <c r="F53" s="75"/>
      <c r="G53" s="67"/>
      <c r="H53" s="60"/>
      <c r="I53" s="75"/>
      <c r="J53" s="75"/>
      <c r="K53" s="1"/>
      <c r="L53" s="1"/>
    </row>
    <row r="54" spans="1:12" x14ac:dyDescent="0.25">
      <c r="A54" s="18">
        <v>15</v>
      </c>
      <c r="B54" s="75"/>
      <c r="C54" s="75"/>
      <c r="D54" s="75"/>
      <c r="E54" s="75"/>
      <c r="F54" s="75"/>
      <c r="G54" s="67"/>
      <c r="H54" s="60"/>
      <c r="I54" s="75"/>
      <c r="J54" s="75"/>
      <c r="K54" s="1"/>
      <c r="L54" s="1"/>
    </row>
    <row r="55" spans="1:12" x14ac:dyDescent="0.25">
      <c r="A55" s="18">
        <v>16</v>
      </c>
      <c r="B55" s="75"/>
      <c r="C55" s="75"/>
      <c r="D55" s="75"/>
      <c r="E55" s="75"/>
      <c r="F55" s="75"/>
      <c r="G55" s="67"/>
      <c r="H55" s="60"/>
      <c r="I55" s="75"/>
      <c r="J55" s="75"/>
      <c r="K55" s="1"/>
      <c r="L55" s="1"/>
    </row>
    <row r="56" spans="1:12" x14ac:dyDescent="0.25">
      <c r="A56" s="18">
        <v>17</v>
      </c>
      <c r="B56" s="75"/>
      <c r="C56" s="75"/>
      <c r="D56" s="75"/>
      <c r="E56" s="75"/>
      <c r="F56" s="75"/>
      <c r="G56" s="67"/>
      <c r="H56" s="60"/>
      <c r="I56" s="75"/>
      <c r="J56" s="75"/>
      <c r="K56" s="1"/>
      <c r="L56" s="1"/>
    </row>
    <row r="57" spans="1:12" x14ac:dyDescent="0.25">
      <c r="A57" s="18">
        <v>18</v>
      </c>
      <c r="B57" s="75"/>
      <c r="C57" s="75"/>
      <c r="D57" s="75"/>
      <c r="E57" s="75"/>
      <c r="F57" s="75"/>
      <c r="G57" s="67"/>
      <c r="H57" s="60"/>
      <c r="I57" s="75"/>
      <c r="J57" s="75"/>
      <c r="K57" s="1"/>
      <c r="L57" s="1"/>
    </row>
    <row r="58" spans="1:12" x14ac:dyDescent="0.25">
      <c r="A58" s="18">
        <v>19</v>
      </c>
      <c r="B58" s="75"/>
      <c r="C58" s="75"/>
      <c r="D58" s="75"/>
      <c r="E58" s="75"/>
      <c r="F58" s="75"/>
      <c r="G58" s="67"/>
      <c r="H58" s="60"/>
      <c r="I58" s="75"/>
      <c r="J58" s="75"/>
      <c r="K58" s="1"/>
      <c r="L58" s="1"/>
    </row>
    <row r="59" spans="1:12" x14ac:dyDescent="0.25">
      <c r="A59" s="18">
        <v>20</v>
      </c>
      <c r="B59" s="75"/>
      <c r="C59" s="75"/>
      <c r="D59" s="75"/>
      <c r="E59" s="75"/>
      <c r="F59" s="75"/>
      <c r="G59" s="67"/>
      <c r="H59" s="60"/>
      <c r="I59" s="75"/>
      <c r="J59" s="75"/>
      <c r="K59" s="1"/>
      <c r="L59" s="1"/>
    </row>
    <row r="60" spans="1:12" x14ac:dyDescent="0.25">
      <c r="A60" s="18">
        <v>21</v>
      </c>
      <c r="B60" s="75"/>
      <c r="C60" s="75"/>
      <c r="D60" s="75"/>
      <c r="E60" s="75"/>
      <c r="F60" s="75"/>
      <c r="G60" s="67"/>
      <c r="H60" s="60"/>
      <c r="I60" s="75"/>
      <c r="J60" s="75"/>
      <c r="K60" s="1"/>
      <c r="L60" s="1"/>
    </row>
    <row r="61" spans="1:12" x14ac:dyDescent="0.25">
      <c r="A61" s="18">
        <v>22</v>
      </c>
      <c r="B61" s="75"/>
      <c r="C61" s="75"/>
      <c r="D61" s="75"/>
      <c r="E61" s="75"/>
      <c r="F61" s="75"/>
      <c r="G61" s="67"/>
      <c r="H61" s="60"/>
      <c r="I61" s="75"/>
      <c r="J61" s="75"/>
      <c r="K61" s="1"/>
      <c r="L61" s="1"/>
    </row>
    <row r="62" spans="1:12" x14ac:dyDescent="0.25">
      <c r="A62" s="18">
        <v>23</v>
      </c>
      <c r="B62" s="75"/>
      <c r="C62" s="75"/>
      <c r="D62" s="75"/>
      <c r="E62" s="75"/>
      <c r="F62" s="75"/>
      <c r="G62" s="67"/>
      <c r="H62" s="60"/>
      <c r="I62" s="75"/>
      <c r="J62" s="75"/>
      <c r="K62" s="1"/>
      <c r="L62" s="1"/>
    </row>
    <row r="63" spans="1:12" x14ac:dyDescent="0.25">
      <c r="A63" s="18">
        <v>24</v>
      </c>
      <c r="B63" s="75"/>
      <c r="C63" s="75"/>
      <c r="D63" s="75"/>
      <c r="E63" s="75"/>
      <c r="F63" s="75"/>
      <c r="G63" s="67"/>
      <c r="H63" s="60"/>
      <c r="I63" s="75"/>
      <c r="J63" s="75"/>
      <c r="K63" s="1"/>
      <c r="L63" s="1"/>
    </row>
    <row r="64" spans="1:12" x14ac:dyDescent="0.25">
      <c r="A64" s="18">
        <v>25</v>
      </c>
      <c r="B64" s="75"/>
      <c r="C64" s="75"/>
      <c r="D64" s="75"/>
      <c r="E64" s="75"/>
      <c r="F64" s="75"/>
      <c r="G64" s="67"/>
      <c r="H64" s="60"/>
      <c r="I64" s="75"/>
      <c r="J64" s="75"/>
      <c r="K64" s="1"/>
      <c r="L64" s="1"/>
    </row>
    <row r="65" spans="1:12" x14ac:dyDescent="0.25">
      <c r="A65" s="18">
        <v>26</v>
      </c>
      <c r="B65" s="75"/>
      <c r="C65" s="75"/>
      <c r="D65" s="75"/>
      <c r="E65" s="75"/>
      <c r="F65" s="75"/>
      <c r="G65" s="67"/>
      <c r="H65" s="60"/>
      <c r="I65" s="75"/>
      <c r="J65" s="75"/>
      <c r="K65" s="1"/>
      <c r="L65" s="1"/>
    </row>
    <row r="66" spans="1:12" x14ac:dyDescent="0.25">
      <c r="A66" s="18">
        <v>27</v>
      </c>
      <c r="B66" s="75"/>
      <c r="C66" s="75"/>
      <c r="D66" s="75"/>
      <c r="E66" s="75"/>
      <c r="F66" s="75"/>
      <c r="G66" s="67"/>
      <c r="H66" s="60"/>
      <c r="I66" s="75"/>
      <c r="J66" s="75"/>
      <c r="K66" s="1"/>
      <c r="L66" s="1"/>
    </row>
    <row r="67" spans="1:12" x14ac:dyDescent="0.25">
      <c r="A67" s="18">
        <v>28</v>
      </c>
      <c r="B67" s="75"/>
      <c r="C67" s="75"/>
      <c r="D67" s="75"/>
      <c r="E67" s="75"/>
      <c r="F67" s="75"/>
      <c r="G67" s="60"/>
      <c r="H67" s="60"/>
      <c r="I67" s="75"/>
      <c r="J67" s="75"/>
      <c r="K67" s="1"/>
      <c r="L67" s="1"/>
    </row>
    <row r="68" spans="1:12" x14ac:dyDescent="0.25">
      <c r="A68" s="18">
        <v>29</v>
      </c>
      <c r="B68" s="75"/>
      <c r="C68" s="75"/>
      <c r="D68" s="75"/>
      <c r="E68" s="75"/>
      <c r="F68" s="75"/>
      <c r="G68" s="60"/>
      <c r="H68" s="60"/>
      <c r="I68" s="75"/>
      <c r="J68" s="75"/>
      <c r="K68" s="1"/>
      <c r="L68" s="1"/>
    </row>
    <row r="69" spans="1:12" x14ac:dyDescent="0.25">
      <c r="A69" s="18">
        <v>30</v>
      </c>
      <c r="B69" s="75"/>
      <c r="C69" s="75"/>
      <c r="D69" s="75"/>
      <c r="E69" s="75"/>
      <c r="F69" s="75"/>
      <c r="G69" s="60"/>
      <c r="H69" s="60"/>
      <c r="I69" s="75"/>
      <c r="J69" s="75"/>
      <c r="K69" s="1"/>
      <c r="L69" s="1"/>
    </row>
    <row r="70" spans="1:12" x14ac:dyDescent="0.25">
      <c r="A70" s="18">
        <v>31</v>
      </c>
      <c r="B70" s="75"/>
      <c r="C70" s="75"/>
      <c r="D70" s="75"/>
      <c r="E70" s="75"/>
      <c r="F70" s="75"/>
      <c r="G70" s="60"/>
      <c r="H70" s="60"/>
      <c r="I70" s="75"/>
      <c r="J70" s="75"/>
      <c r="K70" s="1"/>
      <c r="L70" s="1"/>
    </row>
    <row r="71" spans="1:12" x14ac:dyDescent="0.25">
      <c r="A71" s="18">
        <v>32</v>
      </c>
      <c r="B71" s="75"/>
      <c r="C71" s="75"/>
      <c r="D71" s="75"/>
      <c r="E71" s="75"/>
      <c r="F71" s="75"/>
      <c r="G71" s="60"/>
      <c r="H71" s="60"/>
      <c r="I71" s="75"/>
      <c r="J71" s="75"/>
      <c r="K71" s="1"/>
      <c r="L71" s="1"/>
    </row>
    <row r="72" spans="1:12" x14ac:dyDescent="0.25">
      <c r="A72" s="18">
        <v>33</v>
      </c>
      <c r="B72" s="75"/>
      <c r="C72" s="75"/>
      <c r="D72" s="75"/>
      <c r="E72" s="75"/>
      <c r="F72" s="75"/>
      <c r="G72" s="60"/>
      <c r="H72" s="60"/>
      <c r="I72" s="75"/>
      <c r="J72" s="75"/>
      <c r="K72" s="1"/>
      <c r="L72" s="1"/>
    </row>
    <row r="73" spans="1:12" x14ac:dyDescent="0.25">
      <c r="A73" s="18">
        <v>34</v>
      </c>
      <c r="B73" s="75"/>
      <c r="C73" s="75"/>
      <c r="D73" s="75"/>
      <c r="E73" s="75"/>
      <c r="F73" s="75"/>
      <c r="G73" s="60"/>
      <c r="H73" s="60"/>
      <c r="I73" s="75"/>
      <c r="J73" s="75"/>
      <c r="K73" s="1"/>
      <c r="L73" s="1"/>
    </row>
    <row r="74" spans="1:12" x14ac:dyDescent="0.25">
      <c r="A74" s="18">
        <v>35</v>
      </c>
      <c r="B74" s="75"/>
      <c r="C74" s="75"/>
      <c r="D74" s="75"/>
      <c r="E74" s="75"/>
      <c r="F74" s="75"/>
      <c r="G74" s="60"/>
      <c r="H74" s="60"/>
      <c r="I74" s="75"/>
      <c r="J74" s="75"/>
      <c r="K74" s="1"/>
      <c r="L74" s="1"/>
    </row>
    <row r="75" spans="1:12" x14ac:dyDescent="0.25">
      <c r="A75" s="18">
        <v>36</v>
      </c>
      <c r="B75" s="75"/>
      <c r="C75" s="75"/>
      <c r="D75" s="75"/>
      <c r="E75" s="75"/>
      <c r="F75" s="75"/>
      <c r="G75" s="60"/>
      <c r="H75" s="60"/>
      <c r="I75" s="75"/>
      <c r="J75" s="75"/>
      <c r="K75" s="1"/>
      <c r="L75" s="1"/>
    </row>
    <row r="76" spans="1:12" x14ac:dyDescent="0.25">
      <c r="A76" s="18">
        <v>37</v>
      </c>
      <c r="B76" s="75"/>
      <c r="C76" s="75"/>
      <c r="D76" s="75"/>
      <c r="E76" s="75"/>
      <c r="F76" s="75"/>
      <c r="G76" s="60"/>
      <c r="H76" s="60"/>
      <c r="I76" s="75"/>
      <c r="J76" s="75"/>
      <c r="K76" s="1"/>
      <c r="L76" s="1"/>
    </row>
    <row r="77" spans="1:12" x14ac:dyDescent="0.25">
      <c r="A77" s="18">
        <v>38</v>
      </c>
      <c r="B77" s="75"/>
      <c r="C77" s="75"/>
      <c r="D77" s="75"/>
      <c r="E77" s="75"/>
      <c r="F77" s="75"/>
      <c r="G77" s="60"/>
      <c r="H77" s="60"/>
      <c r="I77" s="75"/>
      <c r="J77" s="75"/>
      <c r="K77" s="1"/>
      <c r="L77" s="1"/>
    </row>
    <row r="78" spans="1:12" x14ac:dyDescent="0.25">
      <c r="A78" s="18">
        <v>39</v>
      </c>
      <c r="B78" s="75"/>
      <c r="C78" s="75"/>
      <c r="D78" s="75"/>
      <c r="E78" s="75"/>
      <c r="F78" s="75"/>
      <c r="G78" s="60"/>
      <c r="H78" s="60"/>
      <c r="I78" s="75"/>
      <c r="J78" s="75"/>
      <c r="K78" s="1"/>
      <c r="L78" s="1"/>
    </row>
    <row r="79" spans="1:12" x14ac:dyDescent="0.25">
      <c r="A79" s="18">
        <v>40</v>
      </c>
      <c r="B79" s="75"/>
      <c r="C79" s="75"/>
      <c r="D79" s="75"/>
      <c r="E79" s="75"/>
      <c r="F79" s="75"/>
      <c r="G79" s="60"/>
      <c r="H79" s="60"/>
      <c r="I79" s="75"/>
      <c r="J79" s="75"/>
      <c r="K79" s="1"/>
      <c r="L79" s="1"/>
    </row>
    <row r="80" spans="1:12" x14ac:dyDescent="0.25">
      <c r="A80" s="118" t="s">
        <v>58</v>
      </c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19"/>
    </row>
    <row r="81" spans="1:12" x14ac:dyDescent="0.25">
      <c r="A81" s="120"/>
      <c r="B81" s="121"/>
      <c r="C81" s="121"/>
      <c r="D81" s="121"/>
      <c r="E81" s="121"/>
      <c r="F81" s="121"/>
      <c r="G81" s="121"/>
      <c r="H81" s="121"/>
      <c r="I81" s="121"/>
      <c r="J81" s="121"/>
      <c r="K81" s="121"/>
      <c r="L81" s="121"/>
    </row>
  </sheetData>
  <mergeCells count="204">
    <mergeCell ref="I77:J77"/>
    <mergeCell ref="B78:C78"/>
    <mergeCell ref="D78:F78"/>
    <mergeCell ref="I78:J78"/>
    <mergeCell ref="B79:C79"/>
    <mergeCell ref="D79:F79"/>
    <mergeCell ref="I79:J79"/>
    <mergeCell ref="B77:C77"/>
    <mergeCell ref="D77:F77"/>
    <mergeCell ref="B74:C74"/>
    <mergeCell ref="D74:F74"/>
    <mergeCell ref="I74:J74"/>
    <mergeCell ref="B75:C75"/>
    <mergeCell ref="D75:F75"/>
    <mergeCell ref="I75:J75"/>
    <mergeCell ref="B76:C76"/>
    <mergeCell ref="D76:F76"/>
    <mergeCell ref="I76:J76"/>
    <mergeCell ref="B71:C71"/>
    <mergeCell ref="D71:F71"/>
    <mergeCell ref="I71:J71"/>
    <mergeCell ref="B72:C72"/>
    <mergeCell ref="D72:F72"/>
    <mergeCell ref="I72:J72"/>
    <mergeCell ref="B73:C73"/>
    <mergeCell ref="D73:F73"/>
    <mergeCell ref="I73:J73"/>
    <mergeCell ref="B68:C68"/>
    <mergeCell ref="D68:F68"/>
    <mergeCell ref="I68:J68"/>
    <mergeCell ref="B69:C69"/>
    <mergeCell ref="D69:F69"/>
    <mergeCell ref="I69:J69"/>
    <mergeCell ref="B70:C70"/>
    <mergeCell ref="D70:F70"/>
    <mergeCell ref="I70:J70"/>
    <mergeCell ref="B65:C65"/>
    <mergeCell ref="D65:F65"/>
    <mergeCell ref="I65:J65"/>
    <mergeCell ref="B66:C66"/>
    <mergeCell ref="D66:F66"/>
    <mergeCell ref="I66:J66"/>
    <mergeCell ref="B67:C67"/>
    <mergeCell ref="D67:F67"/>
    <mergeCell ref="I67:J67"/>
    <mergeCell ref="B62:C62"/>
    <mergeCell ref="D62:F62"/>
    <mergeCell ref="I62:J62"/>
    <mergeCell ref="B63:C63"/>
    <mergeCell ref="D63:F63"/>
    <mergeCell ref="I63:J63"/>
    <mergeCell ref="B64:C64"/>
    <mergeCell ref="D64:F64"/>
    <mergeCell ref="I64:J64"/>
    <mergeCell ref="B59:C59"/>
    <mergeCell ref="D59:F59"/>
    <mergeCell ref="I59:J59"/>
    <mergeCell ref="B60:C60"/>
    <mergeCell ref="D60:F60"/>
    <mergeCell ref="I60:J60"/>
    <mergeCell ref="B61:C61"/>
    <mergeCell ref="D61:F61"/>
    <mergeCell ref="I61:J61"/>
    <mergeCell ref="B56:C56"/>
    <mergeCell ref="D56:F56"/>
    <mergeCell ref="I56:J56"/>
    <mergeCell ref="B57:C57"/>
    <mergeCell ref="D57:F57"/>
    <mergeCell ref="I57:J57"/>
    <mergeCell ref="B58:C58"/>
    <mergeCell ref="D58:F58"/>
    <mergeCell ref="I58:J58"/>
    <mergeCell ref="B53:C53"/>
    <mergeCell ref="D53:F53"/>
    <mergeCell ref="I53:J53"/>
    <mergeCell ref="B54:C54"/>
    <mergeCell ref="D54:F54"/>
    <mergeCell ref="I54:J54"/>
    <mergeCell ref="B55:C55"/>
    <mergeCell ref="D55:F55"/>
    <mergeCell ref="I55:J55"/>
    <mergeCell ref="B50:C50"/>
    <mergeCell ref="D50:F50"/>
    <mergeCell ref="I50:J50"/>
    <mergeCell ref="B51:C51"/>
    <mergeCell ref="D51:F51"/>
    <mergeCell ref="I51:J51"/>
    <mergeCell ref="B52:C52"/>
    <mergeCell ref="D52:F52"/>
    <mergeCell ref="I52:J52"/>
    <mergeCell ref="B47:C47"/>
    <mergeCell ref="D47:F47"/>
    <mergeCell ref="I47:J47"/>
    <mergeCell ref="B48:C48"/>
    <mergeCell ref="D48:F48"/>
    <mergeCell ref="I48:J48"/>
    <mergeCell ref="B49:C49"/>
    <mergeCell ref="D49:F49"/>
    <mergeCell ref="I49:J49"/>
    <mergeCell ref="B44:C44"/>
    <mergeCell ref="D44:F44"/>
    <mergeCell ref="I44:J44"/>
    <mergeCell ref="B45:C45"/>
    <mergeCell ref="D45:F45"/>
    <mergeCell ref="I45:J45"/>
    <mergeCell ref="B46:C46"/>
    <mergeCell ref="D46:F46"/>
    <mergeCell ref="I46:J46"/>
    <mergeCell ref="B41:C41"/>
    <mergeCell ref="D41:F41"/>
    <mergeCell ref="I41:J41"/>
    <mergeCell ref="B42:C42"/>
    <mergeCell ref="D42:F42"/>
    <mergeCell ref="I42:J42"/>
    <mergeCell ref="B43:C43"/>
    <mergeCell ref="D43:F43"/>
    <mergeCell ref="I43:J43"/>
    <mergeCell ref="I39:J39"/>
    <mergeCell ref="B40:C40"/>
    <mergeCell ref="D40:F40"/>
    <mergeCell ref="I40:J40"/>
    <mergeCell ref="B23:C23"/>
    <mergeCell ref="I30:J30"/>
    <mergeCell ref="I31:J31"/>
    <mergeCell ref="I32:J32"/>
    <mergeCell ref="I23:J23"/>
    <mergeCell ref="I24:J24"/>
    <mergeCell ref="I25:J25"/>
    <mergeCell ref="I26:J26"/>
    <mergeCell ref="I27:J27"/>
    <mergeCell ref="B28:C28"/>
    <mergeCell ref="B29:C29"/>
    <mergeCell ref="B24:C24"/>
    <mergeCell ref="B25:C25"/>
    <mergeCell ref="B26:C26"/>
    <mergeCell ref="B27:C27"/>
    <mergeCell ref="B30:C30"/>
    <mergeCell ref="D24:F24"/>
    <mergeCell ref="D25:F25"/>
    <mergeCell ref="D26:F26"/>
    <mergeCell ref="D27:F27"/>
    <mergeCell ref="D30:F30"/>
    <mergeCell ref="D31:F31"/>
    <mergeCell ref="D32:F32"/>
    <mergeCell ref="B39:C39"/>
    <mergeCell ref="D39:F39"/>
    <mergeCell ref="D17:F17"/>
    <mergeCell ref="J9:L9"/>
    <mergeCell ref="B1:L1"/>
    <mergeCell ref="A80:L81"/>
    <mergeCell ref="H18:I18"/>
    <mergeCell ref="H19:I19"/>
    <mergeCell ref="H20:I20"/>
    <mergeCell ref="H21:I21"/>
    <mergeCell ref="J21:K21"/>
    <mergeCell ref="A38:L38"/>
    <mergeCell ref="B31:C31"/>
    <mergeCell ref="B32:C32"/>
    <mergeCell ref="H14:I14"/>
    <mergeCell ref="H15:I15"/>
    <mergeCell ref="D28:F28"/>
    <mergeCell ref="D29:F29"/>
    <mergeCell ref="B22:C22"/>
    <mergeCell ref="I28:J28"/>
    <mergeCell ref="I29:J29"/>
    <mergeCell ref="H10:I10"/>
    <mergeCell ref="H16:I16"/>
    <mergeCell ref="H17:I17"/>
    <mergeCell ref="D22:F22"/>
    <mergeCell ref="I22:J22"/>
    <mergeCell ref="D23:F23"/>
    <mergeCell ref="H13:I13"/>
    <mergeCell ref="B9:I9"/>
    <mergeCell ref="C10:F10"/>
    <mergeCell ref="C11:F11"/>
    <mergeCell ref="C12:F12"/>
    <mergeCell ref="C13:F13"/>
    <mergeCell ref="D14:F14"/>
    <mergeCell ref="D15:F15"/>
    <mergeCell ref="D16:F16"/>
    <mergeCell ref="D3:E4"/>
    <mergeCell ref="B36:C36"/>
    <mergeCell ref="D36:F36"/>
    <mergeCell ref="I36:J36"/>
    <mergeCell ref="B37:C37"/>
    <mergeCell ref="D37:F37"/>
    <mergeCell ref="I37:J37"/>
    <mergeCell ref="J10:L14"/>
    <mergeCell ref="J15:L15"/>
    <mergeCell ref="J16:L18"/>
    <mergeCell ref="J19:L19"/>
    <mergeCell ref="B33:C33"/>
    <mergeCell ref="D33:F33"/>
    <mergeCell ref="I33:J33"/>
    <mergeCell ref="B34:C34"/>
    <mergeCell ref="D34:F34"/>
    <mergeCell ref="I34:J34"/>
    <mergeCell ref="B35:C35"/>
    <mergeCell ref="D35:F35"/>
    <mergeCell ref="I35:J35"/>
    <mergeCell ref="D18:F18"/>
    <mergeCell ref="D19:F19"/>
    <mergeCell ref="H11:I11"/>
    <mergeCell ref="H12:I12"/>
  </mergeCells>
  <pageMargins left="0.25" right="0.25" top="0.75" bottom="0.75" header="0.3" footer="0.3"/>
  <pageSetup scale="73" orientation="landscape" r:id="rId1"/>
  <rowBreaks count="1" manualBreakCount="1">
    <brk id="38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zoomScaleNormal="100" workbookViewId="0">
      <selection activeCell="C23" sqref="C23"/>
    </sheetView>
  </sheetViews>
  <sheetFormatPr defaultRowHeight="15" x14ac:dyDescent="0.25"/>
  <cols>
    <col min="1" max="1" width="9.140625" style="47"/>
    <col min="2" max="2" width="41.85546875" customWidth="1"/>
  </cols>
  <sheetData>
    <row r="1" spans="1:24" ht="15.75" thickBot="1" x14ac:dyDescent="0.3">
      <c r="A1" s="135" t="s">
        <v>48</v>
      </c>
      <c r="B1" s="135" t="s">
        <v>19</v>
      </c>
      <c r="C1" s="132" t="s">
        <v>20</v>
      </c>
      <c r="D1" s="132"/>
      <c r="E1" s="132" t="s">
        <v>21</v>
      </c>
      <c r="F1" s="132"/>
      <c r="G1" s="132" t="s">
        <v>22</v>
      </c>
      <c r="H1" s="132"/>
      <c r="I1" s="132" t="s">
        <v>23</v>
      </c>
      <c r="J1" s="132"/>
      <c r="K1" s="132" t="s">
        <v>24</v>
      </c>
      <c r="L1" s="132"/>
      <c r="M1" s="132" t="s">
        <v>25</v>
      </c>
      <c r="N1" s="132"/>
      <c r="O1" s="132" t="s">
        <v>26</v>
      </c>
      <c r="P1" s="132"/>
      <c r="Q1" s="132" t="s">
        <v>27</v>
      </c>
      <c r="R1" s="132"/>
      <c r="S1" s="132" t="s">
        <v>28</v>
      </c>
      <c r="T1" s="132"/>
      <c r="U1" s="132" t="s">
        <v>29</v>
      </c>
      <c r="V1" s="132"/>
      <c r="W1" s="133" t="s">
        <v>34</v>
      </c>
      <c r="X1" s="134"/>
    </row>
    <row r="2" spans="1:24" ht="15.75" thickBot="1" x14ac:dyDescent="0.3">
      <c r="A2" s="136"/>
      <c r="B2" s="136"/>
      <c r="C2" s="13" t="s">
        <v>33</v>
      </c>
      <c r="D2" s="13" t="s">
        <v>32</v>
      </c>
      <c r="E2" s="13" t="s">
        <v>33</v>
      </c>
      <c r="F2" s="13" t="s">
        <v>32</v>
      </c>
      <c r="G2" s="13" t="s">
        <v>33</v>
      </c>
      <c r="H2" s="13" t="s">
        <v>32</v>
      </c>
      <c r="I2" s="13" t="s">
        <v>33</v>
      </c>
      <c r="J2" s="13" t="s">
        <v>32</v>
      </c>
      <c r="K2" s="13" t="s">
        <v>33</v>
      </c>
      <c r="L2" s="13" t="s">
        <v>32</v>
      </c>
      <c r="M2" s="13" t="s">
        <v>33</v>
      </c>
      <c r="N2" s="13" t="s">
        <v>32</v>
      </c>
      <c r="O2" s="13" t="s">
        <v>33</v>
      </c>
      <c r="P2" s="13" t="s">
        <v>32</v>
      </c>
      <c r="Q2" s="13" t="s">
        <v>33</v>
      </c>
      <c r="R2" s="13" t="s">
        <v>32</v>
      </c>
      <c r="S2" s="13" t="s">
        <v>33</v>
      </c>
      <c r="T2" s="13" t="s">
        <v>32</v>
      </c>
      <c r="U2" s="13" t="s">
        <v>33</v>
      </c>
      <c r="V2" s="20" t="s">
        <v>32</v>
      </c>
      <c r="W2" s="28" t="s">
        <v>33</v>
      </c>
      <c r="X2" s="29" t="s">
        <v>32</v>
      </c>
    </row>
    <row r="3" spans="1:24" x14ac:dyDescent="0.25">
      <c r="A3" s="48" t="s">
        <v>49</v>
      </c>
      <c r="B3" s="11" t="s">
        <v>30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21"/>
      <c r="W3" s="24">
        <f>C3+E3+G3+I3+K3+M3+O3+Q3+S3+U3</f>
        <v>0</v>
      </c>
      <c r="X3" s="26">
        <f>D3+F3+H3+J3+L3+N3+P3+R3+T3+V3</f>
        <v>0</v>
      </c>
    </row>
    <row r="4" spans="1:24" x14ac:dyDescent="0.25">
      <c r="B4" s="12" t="s">
        <v>31</v>
      </c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22"/>
      <c r="W4" s="25">
        <f t="shared" ref="W4:X13" si="0">C4+E4+G4+I4+K4+M4+O4+Q4+S4+U4</f>
        <v>0</v>
      </c>
      <c r="X4" s="27">
        <f t="shared" si="0"/>
        <v>0</v>
      </c>
    </row>
    <row r="5" spans="1:24" x14ac:dyDescent="0.25">
      <c r="B5" s="12" t="s">
        <v>6</v>
      </c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22"/>
      <c r="W5" s="25">
        <f t="shared" si="0"/>
        <v>0</v>
      </c>
      <c r="X5" s="27">
        <f t="shared" si="0"/>
        <v>0</v>
      </c>
    </row>
    <row r="6" spans="1:24" ht="30" x14ac:dyDescent="0.25">
      <c r="B6" s="12" t="s">
        <v>39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22"/>
      <c r="W6" s="25">
        <f t="shared" si="0"/>
        <v>0</v>
      </c>
      <c r="X6" s="27">
        <f t="shared" si="0"/>
        <v>0</v>
      </c>
    </row>
    <row r="7" spans="1:24" x14ac:dyDescent="0.25">
      <c r="B7" s="12" t="s">
        <v>8</v>
      </c>
      <c r="C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22"/>
      <c r="W7" s="25">
        <f t="shared" si="0"/>
        <v>0</v>
      </c>
      <c r="X7" s="27">
        <f t="shared" si="0"/>
        <v>0</v>
      </c>
    </row>
    <row r="8" spans="1:24" ht="30" x14ac:dyDescent="0.25">
      <c r="B8" s="12" t="s">
        <v>9</v>
      </c>
      <c r="C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22"/>
      <c r="W8" s="25">
        <f t="shared" si="0"/>
        <v>0</v>
      </c>
      <c r="X8" s="27">
        <f t="shared" si="0"/>
        <v>0</v>
      </c>
    </row>
    <row r="9" spans="1:24" ht="30" x14ac:dyDescent="0.25">
      <c r="B9" s="12" t="s">
        <v>38</v>
      </c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22"/>
      <c r="W9" s="25">
        <f t="shared" si="0"/>
        <v>0</v>
      </c>
      <c r="X9" s="27">
        <f t="shared" si="0"/>
        <v>0</v>
      </c>
    </row>
    <row r="10" spans="1:24" ht="30" x14ac:dyDescent="0.25">
      <c r="B10" s="12" t="s">
        <v>37</v>
      </c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22"/>
      <c r="W10" s="25">
        <f t="shared" si="0"/>
        <v>0</v>
      </c>
      <c r="X10" s="27">
        <f t="shared" si="0"/>
        <v>0</v>
      </c>
    </row>
    <row r="11" spans="1:24" ht="30" x14ac:dyDescent="0.25">
      <c r="B11" s="12" t="s">
        <v>36</v>
      </c>
      <c r="C11" s="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22"/>
      <c r="W11" s="25">
        <f t="shared" si="0"/>
        <v>0</v>
      </c>
      <c r="X11" s="27">
        <f t="shared" si="0"/>
        <v>0</v>
      </c>
    </row>
    <row r="12" spans="1:24" ht="30" x14ac:dyDescent="0.25">
      <c r="B12" s="12" t="s">
        <v>35</v>
      </c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22"/>
      <c r="W12" s="25">
        <f t="shared" si="0"/>
        <v>0</v>
      </c>
      <c r="X12" s="27">
        <f t="shared" si="0"/>
        <v>0</v>
      </c>
    </row>
    <row r="13" spans="1:24" ht="45" x14ac:dyDescent="0.25">
      <c r="B13" s="12" t="s">
        <v>44</v>
      </c>
      <c r="C13" s="10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22"/>
      <c r="W13" s="25">
        <f t="shared" si="0"/>
        <v>0</v>
      </c>
      <c r="X13" s="27">
        <f t="shared" si="0"/>
        <v>0</v>
      </c>
    </row>
    <row r="14" spans="1:24" x14ac:dyDescent="0.25">
      <c r="B14" s="31" t="s">
        <v>34</v>
      </c>
      <c r="C14" s="3">
        <f>SUM(C3:C13)</f>
        <v>0</v>
      </c>
      <c r="D14" s="3">
        <f t="shared" ref="D14:X14" si="1">SUM(D3:D13)</f>
        <v>0</v>
      </c>
      <c r="E14" s="3">
        <f t="shared" si="1"/>
        <v>0</v>
      </c>
      <c r="F14" s="3">
        <f t="shared" si="1"/>
        <v>0</v>
      </c>
      <c r="G14" s="3">
        <f t="shared" si="1"/>
        <v>0</v>
      </c>
      <c r="H14" s="3">
        <f t="shared" si="1"/>
        <v>0</v>
      </c>
      <c r="I14" s="3">
        <f t="shared" si="1"/>
        <v>0</v>
      </c>
      <c r="J14" s="3">
        <f t="shared" si="1"/>
        <v>0</v>
      </c>
      <c r="K14" s="3">
        <f t="shared" si="1"/>
        <v>0</v>
      </c>
      <c r="L14" s="3">
        <f t="shared" si="1"/>
        <v>0</v>
      </c>
      <c r="M14" s="3">
        <f t="shared" si="1"/>
        <v>0</v>
      </c>
      <c r="N14" s="3">
        <f t="shared" si="1"/>
        <v>0</v>
      </c>
      <c r="O14" s="3">
        <f t="shared" si="1"/>
        <v>0</v>
      </c>
      <c r="P14" s="3">
        <f t="shared" si="1"/>
        <v>0</v>
      </c>
      <c r="Q14" s="3">
        <f t="shared" si="1"/>
        <v>0</v>
      </c>
      <c r="R14" s="3">
        <f t="shared" si="1"/>
        <v>0</v>
      </c>
      <c r="S14" s="3">
        <f t="shared" si="1"/>
        <v>0</v>
      </c>
      <c r="T14" s="3">
        <f t="shared" si="1"/>
        <v>0</v>
      </c>
      <c r="U14" s="3">
        <f t="shared" si="1"/>
        <v>0</v>
      </c>
      <c r="V14" s="23">
        <f t="shared" si="1"/>
        <v>0</v>
      </c>
      <c r="W14" s="30">
        <f t="shared" si="1"/>
        <v>0</v>
      </c>
      <c r="X14" s="3">
        <f t="shared" si="1"/>
        <v>0</v>
      </c>
    </row>
    <row r="15" spans="1:24" x14ac:dyDescent="0.25">
      <c r="B15" s="19" t="s">
        <v>43</v>
      </c>
    </row>
  </sheetData>
  <mergeCells count="13">
    <mergeCell ref="A1:A2"/>
    <mergeCell ref="M1:N1"/>
    <mergeCell ref="O1:P1"/>
    <mergeCell ref="Q1:R1"/>
    <mergeCell ref="S1:T1"/>
    <mergeCell ref="U1:V1"/>
    <mergeCell ref="W1:X1"/>
    <mergeCell ref="B1:B2"/>
    <mergeCell ref="C1:D1"/>
    <mergeCell ref="E1:F1"/>
    <mergeCell ref="G1:H1"/>
    <mergeCell ref="I1:J1"/>
    <mergeCell ref="K1:L1"/>
  </mergeCells>
  <pageMargins left="0.7" right="0.7" top="0.75" bottom="0.75" header="0.3" footer="0.3"/>
  <pageSetup paperSize="3" scale="78" orientation="landscape" r:id="rId1"/>
  <headerFooter>
    <oddHeader>&amp;C&amp;18Vision Zero in Action: APD Activity by District - 01/23 to 01/29/17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zoomScaleNormal="100" workbookViewId="0">
      <selection activeCell="C19" sqref="C19:V29"/>
    </sheetView>
  </sheetViews>
  <sheetFormatPr defaultRowHeight="15" x14ac:dyDescent="0.25"/>
  <cols>
    <col min="1" max="1" width="9.140625" style="47"/>
    <col min="2" max="2" width="41.85546875" customWidth="1"/>
  </cols>
  <sheetData>
    <row r="1" spans="1:24" ht="15.75" thickBot="1" x14ac:dyDescent="0.3">
      <c r="A1" s="135" t="s">
        <v>48</v>
      </c>
      <c r="B1" s="135" t="s">
        <v>19</v>
      </c>
      <c r="C1" s="132" t="s">
        <v>20</v>
      </c>
      <c r="D1" s="132"/>
      <c r="E1" s="132" t="s">
        <v>21</v>
      </c>
      <c r="F1" s="132"/>
      <c r="G1" s="132" t="s">
        <v>22</v>
      </c>
      <c r="H1" s="132"/>
      <c r="I1" s="132" t="s">
        <v>23</v>
      </c>
      <c r="J1" s="132"/>
      <c r="K1" s="132" t="s">
        <v>24</v>
      </c>
      <c r="L1" s="132"/>
      <c r="M1" s="132" t="s">
        <v>25</v>
      </c>
      <c r="N1" s="132"/>
      <c r="O1" s="132" t="s">
        <v>26</v>
      </c>
      <c r="P1" s="132"/>
      <c r="Q1" s="132" t="s">
        <v>27</v>
      </c>
      <c r="R1" s="132"/>
      <c r="S1" s="132" t="s">
        <v>28</v>
      </c>
      <c r="T1" s="132"/>
      <c r="U1" s="132" t="s">
        <v>29</v>
      </c>
      <c r="V1" s="132"/>
      <c r="W1" s="133" t="s">
        <v>34</v>
      </c>
      <c r="X1" s="134"/>
    </row>
    <row r="2" spans="1:24" ht="15.75" thickBot="1" x14ac:dyDescent="0.3">
      <c r="A2" s="136"/>
      <c r="B2" s="136"/>
      <c r="C2" s="13" t="s">
        <v>33</v>
      </c>
      <c r="D2" s="13" t="s">
        <v>32</v>
      </c>
      <c r="E2" s="13" t="s">
        <v>33</v>
      </c>
      <c r="F2" s="13" t="s">
        <v>32</v>
      </c>
      <c r="G2" s="13" t="s">
        <v>33</v>
      </c>
      <c r="H2" s="13" t="s">
        <v>32</v>
      </c>
      <c r="I2" s="13" t="s">
        <v>33</v>
      </c>
      <c r="J2" s="13" t="s">
        <v>32</v>
      </c>
      <c r="K2" s="13" t="s">
        <v>33</v>
      </c>
      <c r="L2" s="13" t="s">
        <v>32</v>
      </c>
      <c r="M2" s="13" t="s">
        <v>33</v>
      </c>
      <c r="N2" s="13" t="s">
        <v>32</v>
      </c>
      <c r="O2" s="13" t="s">
        <v>33</v>
      </c>
      <c r="P2" s="13" t="s">
        <v>32</v>
      </c>
      <c r="Q2" s="13" t="s">
        <v>33</v>
      </c>
      <c r="R2" s="13" t="s">
        <v>32</v>
      </c>
      <c r="S2" s="13" t="s">
        <v>33</v>
      </c>
      <c r="T2" s="13" t="s">
        <v>32</v>
      </c>
      <c r="U2" s="13" t="s">
        <v>33</v>
      </c>
      <c r="V2" s="20" t="s">
        <v>32</v>
      </c>
      <c r="W2" s="28" t="s">
        <v>33</v>
      </c>
      <c r="X2" s="29" t="s">
        <v>32</v>
      </c>
    </row>
    <row r="3" spans="1:24" x14ac:dyDescent="0.25">
      <c r="A3" s="48">
        <v>42768</v>
      </c>
      <c r="B3" s="11" t="s">
        <v>30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>
        <f>1+2</f>
        <v>3</v>
      </c>
      <c r="T3" s="5">
        <f>1+1</f>
        <v>2</v>
      </c>
      <c r="U3" s="5"/>
      <c r="V3" s="21"/>
      <c r="W3" s="24">
        <f>C3+E3+G3+I3+K3+M3+O3+Q3+S3+U3</f>
        <v>3</v>
      </c>
      <c r="X3" s="26">
        <f>D3+F3+H3+J3+L3+N3+P3+R3+T3+V3</f>
        <v>2</v>
      </c>
    </row>
    <row r="4" spans="1:24" x14ac:dyDescent="0.25">
      <c r="B4" s="12" t="s">
        <v>31</v>
      </c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22"/>
      <c r="W4" s="25">
        <f t="shared" ref="W4:X13" si="0">C4+E4+G4+I4+K4+M4+O4+Q4+S4+U4</f>
        <v>0</v>
      </c>
      <c r="X4" s="27">
        <f t="shared" si="0"/>
        <v>0</v>
      </c>
    </row>
    <row r="5" spans="1:24" x14ac:dyDescent="0.25">
      <c r="B5" s="12" t="s">
        <v>6</v>
      </c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22"/>
      <c r="W5" s="25">
        <f t="shared" si="0"/>
        <v>0</v>
      </c>
      <c r="X5" s="27">
        <f t="shared" si="0"/>
        <v>0</v>
      </c>
    </row>
    <row r="6" spans="1:24" ht="30" x14ac:dyDescent="0.25">
      <c r="B6" s="12" t="s">
        <v>39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>
        <f>1</f>
        <v>1</v>
      </c>
      <c r="T6" s="8">
        <f>1</f>
        <v>1</v>
      </c>
      <c r="U6" s="8"/>
      <c r="V6" s="22"/>
      <c r="W6" s="25">
        <f t="shared" si="0"/>
        <v>1</v>
      </c>
      <c r="X6" s="27">
        <f t="shared" si="0"/>
        <v>1</v>
      </c>
    </row>
    <row r="7" spans="1:24" x14ac:dyDescent="0.25">
      <c r="B7" s="12" t="s">
        <v>8</v>
      </c>
      <c r="C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22"/>
      <c r="W7" s="25">
        <f t="shared" si="0"/>
        <v>0</v>
      </c>
      <c r="X7" s="27">
        <f t="shared" si="0"/>
        <v>0</v>
      </c>
    </row>
    <row r="8" spans="1:24" ht="30" x14ac:dyDescent="0.25">
      <c r="B8" s="12" t="s">
        <v>9</v>
      </c>
      <c r="C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22"/>
      <c r="W8" s="25">
        <f t="shared" si="0"/>
        <v>0</v>
      </c>
      <c r="X8" s="27">
        <f t="shared" si="0"/>
        <v>0</v>
      </c>
    </row>
    <row r="9" spans="1:24" ht="30" x14ac:dyDescent="0.25">
      <c r="B9" s="12" t="s">
        <v>38</v>
      </c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>
        <f>1+3+3+5+5+3+1</f>
        <v>21</v>
      </c>
      <c r="T9" s="8">
        <f>1</f>
        <v>1</v>
      </c>
      <c r="U9" s="8"/>
      <c r="V9" s="22"/>
      <c r="W9" s="25">
        <f t="shared" si="0"/>
        <v>21</v>
      </c>
      <c r="X9" s="27">
        <f t="shared" si="0"/>
        <v>1</v>
      </c>
    </row>
    <row r="10" spans="1:24" ht="30" x14ac:dyDescent="0.25">
      <c r="B10" s="12" t="s">
        <v>37</v>
      </c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>
        <f>1</f>
        <v>1</v>
      </c>
      <c r="T10" s="8"/>
      <c r="U10" s="8"/>
      <c r="V10" s="22"/>
      <c r="W10" s="25">
        <f t="shared" si="0"/>
        <v>1</v>
      </c>
      <c r="X10" s="27">
        <f t="shared" si="0"/>
        <v>0</v>
      </c>
    </row>
    <row r="11" spans="1:24" ht="30" x14ac:dyDescent="0.25">
      <c r="B11" s="12" t="s">
        <v>36</v>
      </c>
      <c r="C11" s="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22"/>
      <c r="W11" s="25">
        <f t="shared" si="0"/>
        <v>0</v>
      </c>
      <c r="X11" s="27">
        <f t="shared" si="0"/>
        <v>0</v>
      </c>
    </row>
    <row r="12" spans="1:24" ht="30" x14ac:dyDescent="0.25">
      <c r="B12" s="12" t="s">
        <v>35</v>
      </c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22"/>
      <c r="W12" s="25">
        <f t="shared" si="0"/>
        <v>0</v>
      </c>
      <c r="X12" s="27">
        <f t="shared" si="0"/>
        <v>0</v>
      </c>
    </row>
    <row r="13" spans="1:24" ht="45" x14ac:dyDescent="0.25">
      <c r="B13" s="12" t="s">
        <v>44</v>
      </c>
      <c r="C13" s="10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>
        <f>2</f>
        <v>2</v>
      </c>
      <c r="U13" s="9"/>
      <c r="V13" s="22"/>
      <c r="W13" s="25">
        <f t="shared" si="0"/>
        <v>0</v>
      </c>
      <c r="X13" s="27">
        <f t="shared" si="0"/>
        <v>2</v>
      </c>
    </row>
    <row r="14" spans="1:24" x14ac:dyDescent="0.25">
      <c r="B14" s="31" t="s">
        <v>34</v>
      </c>
      <c r="C14" s="3">
        <f>SUM(C3:C13)</f>
        <v>0</v>
      </c>
      <c r="D14" s="3">
        <f t="shared" ref="D14:X14" si="1">SUM(D3:D13)</f>
        <v>0</v>
      </c>
      <c r="E14" s="3">
        <f t="shared" si="1"/>
        <v>0</v>
      </c>
      <c r="F14" s="3">
        <f t="shared" si="1"/>
        <v>0</v>
      </c>
      <c r="G14" s="3">
        <f t="shared" si="1"/>
        <v>0</v>
      </c>
      <c r="H14" s="3">
        <f t="shared" si="1"/>
        <v>0</v>
      </c>
      <c r="I14" s="3">
        <f t="shared" si="1"/>
        <v>0</v>
      </c>
      <c r="J14" s="3">
        <f t="shared" si="1"/>
        <v>0</v>
      </c>
      <c r="K14" s="3">
        <f t="shared" si="1"/>
        <v>0</v>
      </c>
      <c r="L14" s="3">
        <f t="shared" si="1"/>
        <v>0</v>
      </c>
      <c r="M14" s="3">
        <f t="shared" si="1"/>
        <v>0</v>
      </c>
      <c r="N14" s="3">
        <f t="shared" si="1"/>
        <v>0</v>
      </c>
      <c r="O14" s="3">
        <f t="shared" si="1"/>
        <v>0</v>
      </c>
      <c r="P14" s="3">
        <f t="shared" si="1"/>
        <v>0</v>
      </c>
      <c r="Q14" s="3">
        <f t="shared" si="1"/>
        <v>0</v>
      </c>
      <c r="R14" s="3">
        <f t="shared" si="1"/>
        <v>0</v>
      </c>
      <c r="S14" s="3">
        <f t="shared" si="1"/>
        <v>26</v>
      </c>
      <c r="T14" s="3">
        <f t="shared" si="1"/>
        <v>6</v>
      </c>
      <c r="U14" s="3">
        <f t="shared" si="1"/>
        <v>0</v>
      </c>
      <c r="V14" s="23">
        <f t="shared" si="1"/>
        <v>0</v>
      </c>
      <c r="W14" s="30">
        <f t="shared" si="1"/>
        <v>26</v>
      </c>
      <c r="X14" s="3">
        <f t="shared" si="1"/>
        <v>6</v>
      </c>
    </row>
    <row r="15" spans="1:24" x14ac:dyDescent="0.25">
      <c r="B15" s="19" t="s">
        <v>43</v>
      </c>
    </row>
    <row r="16" spans="1:24" ht="15.75" thickBot="1" x14ac:dyDescent="0.3"/>
    <row r="17" spans="1:24" ht="15.75" thickBot="1" x14ac:dyDescent="0.3">
      <c r="A17" s="135" t="s">
        <v>48</v>
      </c>
      <c r="B17" s="135" t="s">
        <v>19</v>
      </c>
      <c r="C17" s="132" t="s">
        <v>20</v>
      </c>
      <c r="D17" s="132"/>
      <c r="E17" s="132" t="s">
        <v>21</v>
      </c>
      <c r="F17" s="132"/>
      <c r="G17" s="132" t="s">
        <v>22</v>
      </c>
      <c r="H17" s="132"/>
      <c r="I17" s="132" t="s">
        <v>23</v>
      </c>
      <c r="J17" s="132"/>
      <c r="K17" s="132" t="s">
        <v>24</v>
      </c>
      <c r="L17" s="132"/>
      <c r="M17" s="132" t="s">
        <v>25</v>
      </c>
      <c r="N17" s="132"/>
      <c r="O17" s="132" t="s">
        <v>26</v>
      </c>
      <c r="P17" s="132"/>
      <c r="Q17" s="132" t="s">
        <v>27</v>
      </c>
      <c r="R17" s="132"/>
      <c r="S17" s="132" t="s">
        <v>28</v>
      </c>
      <c r="T17" s="132"/>
      <c r="U17" s="132" t="s">
        <v>29</v>
      </c>
      <c r="V17" s="132"/>
      <c r="W17" s="133" t="s">
        <v>34</v>
      </c>
      <c r="X17" s="134"/>
    </row>
    <row r="18" spans="1:24" ht="15.75" thickBot="1" x14ac:dyDescent="0.3">
      <c r="A18" s="136"/>
      <c r="B18" s="136"/>
      <c r="C18" s="13" t="s">
        <v>33</v>
      </c>
      <c r="D18" s="13" t="s">
        <v>32</v>
      </c>
      <c r="E18" s="13" t="s">
        <v>33</v>
      </c>
      <c r="F18" s="13" t="s">
        <v>32</v>
      </c>
      <c r="G18" s="13" t="s">
        <v>33</v>
      </c>
      <c r="H18" s="13" t="s">
        <v>32</v>
      </c>
      <c r="I18" s="13" t="s">
        <v>33</v>
      </c>
      <c r="J18" s="13" t="s">
        <v>32</v>
      </c>
      <c r="K18" s="13" t="s">
        <v>33</v>
      </c>
      <c r="L18" s="13" t="s">
        <v>32</v>
      </c>
      <c r="M18" s="13" t="s">
        <v>33</v>
      </c>
      <c r="N18" s="13" t="s">
        <v>32</v>
      </c>
      <c r="O18" s="13" t="s">
        <v>33</v>
      </c>
      <c r="P18" s="13" t="s">
        <v>32</v>
      </c>
      <c r="Q18" s="13" t="s">
        <v>33</v>
      </c>
      <c r="R18" s="13" t="s">
        <v>32</v>
      </c>
      <c r="S18" s="13" t="s">
        <v>33</v>
      </c>
      <c r="T18" s="13" t="s">
        <v>32</v>
      </c>
      <c r="U18" s="13" t="s">
        <v>33</v>
      </c>
      <c r="V18" s="20" t="s">
        <v>32</v>
      </c>
      <c r="W18" s="28" t="s">
        <v>33</v>
      </c>
      <c r="X18" s="29" t="s">
        <v>32</v>
      </c>
    </row>
    <row r="19" spans="1:24" x14ac:dyDescent="0.25">
      <c r="A19" s="48">
        <v>42769</v>
      </c>
      <c r="B19" s="11" t="s">
        <v>30</v>
      </c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21"/>
      <c r="W19" s="24">
        <f>C19+E19+G19+I19+K19+M19+O19+Q19+S19+U19</f>
        <v>0</v>
      </c>
      <c r="X19" s="26">
        <f>D19+F19+H19+J19+L19+N19+P19+R19+T19+V19</f>
        <v>0</v>
      </c>
    </row>
    <row r="20" spans="1:24" x14ac:dyDescent="0.25">
      <c r="B20" s="12" t="s">
        <v>31</v>
      </c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22"/>
      <c r="W20" s="25">
        <f t="shared" ref="W20:W29" si="2">C20+E20+G20+I20+K20+M20+O20+Q20+S20+U20</f>
        <v>0</v>
      </c>
      <c r="X20" s="27">
        <f t="shared" ref="X20:X29" si="3">D20+F20+H20+J20+L20+N20+P20+R20+T20+V20</f>
        <v>0</v>
      </c>
    </row>
    <row r="21" spans="1:24" x14ac:dyDescent="0.25">
      <c r="B21" s="12" t="s">
        <v>6</v>
      </c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22"/>
      <c r="W21" s="25">
        <f t="shared" si="2"/>
        <v>0</v>
      </c>
      <c r="X21" s="27">
        <f t="shared" si="3"/>
        <v>0</v>
      </c>
    </row>
    <row r="22" spans="1:24" ht="30" x14ac:dyDescent="0.25">
      <c r="B22" s="12" t="s">
        <v>39</v>
      </c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22"/>
      <c r="W22" s="25">
        <f t="shared" si="2"/>
        <v>0</v>
      </c>
      <c r="X22" s="27">
        <f t="shared" si="3"/>
        <v>0</v>
      </c>
    </row>
    <row r="23" spans="1:24" x14ac:dyDescent="0.25">
      <c r="B23" s="12" t="s">
        <v>8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22"/>
      <c r="W23" s="25">
        <f t="shared" si="2"/>
        <v>0</v>
      </c>
      <c r="X23" s="27">
        <f t="shared" si="3"/>
        <v>0</v>
      </c>
    </row>
    <row r="24" spans="1:24" ht="30" x14ac:dyDescent="0.25">
      <c r="B24" s="12" t="s">
        <v>9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22"/>
      <c r="W24" s="25">
        <f t="shared" si="2"/>
        <v>0</v>
      </c>
      <c r="X24" s="27">
        <f t="shared" si="3"/>
        <v>0</v>
      </c>
    </row>
    <row r="25" spans="1:24" ht="30" x14ac:dyDescent="0.25">
      <c r="B25" s="12" t="s">
        <v>38</v>
      </c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22"/>
      <c r="W25" s="25">
        <f t="shared" si="2"/>
        <v>0</v>
      </c>
      <c r="X25" s="27">
        <f t="shared" si="3"/>
        <v>0</v>
      </c>
    </row>
    <row r="26" spans="1:24" ht="30" x14ac:dyDescent="0.25">
      <c r="B26" s="12" t="s">
        <v>37</v>
      </c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22"/>
      <c r="W26" s="25">
        <f t="shared" si="2"/>
        <v>0</v>
      </c>
      <c r="X26" s="27">
        <f t="shared" si="3"/>
        <v>0</v>
      </c>
    </row>
    <row r="27" spans="1:24" ht="30" x14ac:dyDescent="0.25">
      <c r="B27" s="12" t="s">
        <v>36</v>
      </c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22"/>
      <c r="W27" s="25">
        <f t="shared" si="2"/>
        <v>0</v>
      </c>
      <c r="X27" s="27">
        <f t="shared" si="3"/>
        <v>0</v>
      </c>
    </row>
    <row r="28" spans="1:24" ht="30" x14ac:dyDescent="0.25">
      <c r="B28" s="12" t="s">
        <v>35</v>
      </c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22"/>
      <c r="W28" s="25">
        <f t="shared" si="2"/>
        <v>0</v>
      </c>
      <c r="X28" s="27">
        <f t="shared" si="3"/>
        <v>0</v>
      </c>
    </row>
    <row r="29" spans="1:24" ht="45" x14ac:dyDescent="0.25">
      <c r="B29" s="12" t="s">
        <v>44</v>
      </c>
      <c r="C29" s="10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22"/>
      <c r="W29" s="25">
        <f t="shared" si="2"/>
        <v>0</v>
      </c>
      <c r="X29" s="27">
        <f t="shared" si="3"/>
        <v>0</v>
      </c>
    </row>
    <row r="30" spans="1:24" x14ac:dyDescent="0.25">
      <c r="B30" s="31" t="s">
        <v>34</v>
      </c>
      <c r="C30" s="3">
        <f>SUM(C19:C29)</f>
        <v>0</v>
      </c>
      <c r="D30" s="3">
        <f t="shared" ref="D30:X30" si="4">SUM(D19:D29)</f>
        <v>0</v>
      </c>
      <c r="E30" s="3">
        <f t="shared" si="4"/>
        <v>0</v>
      </c>
      <c r="F30" s="3">
        <f t="shared" si="4"/>
        <v>0</v>
      </c>
      <c r="G30" s="3">
        <f t="shared" si="4"/>
        <v>0</v>
      </c>
      <c r="H30" s="3">
        <f t="shared" si="4"/>
        <v>0</v>
      </c>
      <c r="I30" s="3">
        <f t="shared" si="4"/>
        <v>0</v>
      </c>
      <c r="J30" s="3">
        <f t="shared" si="4"/>
        <v>0</v>
      </c>
      <c r="K30" s="3">
        <f t="shared" si="4"/>
        <v>0</v>
      </c>
      <c r="L30" s="3">
        <f t="shared" si="4"/>
        <v>0</v>
      </c>
      <c r="M30" s="3">
        <f t="shared" si="4"/>
        <v>0</v>
      </c>
      <c r="N30" s="3">
        <f t="shared" si="4"/>
        <v>0</v>
      </c>
      <c r="O30" s="3">
        <f t="shared" si="4"/>
        <v>0</v>
      </c>
      <c r="P30" s="3">
        <f t="shared" si="4"/>
        <v>0</v>
      </c>
      <c r="Q30" s="3">
        <f t="shared" si="4"/>
        <v>0</v>
      </c>
      <c r="R30" s="3">
        <f t="shared" si="4"/>
        <v>0</v>
      </c>
      <c r="S30" s="3">
        <f t="shared" si="4"/>
        <v>0</v>
      </c>
      <c r="T30" s="3">
        <f t="shared" si="4"/>
        <v>0</v>
      </c>
      <c r="U30" s="3">
        <f t="shared" si="4"/>
        <v>0</v>
      </c>
      <c r="V30" s="23">
        <f t="shared" si="4"/>
        <v>0</v>
      </c>
      <c r="W30" s="30">
        <f t="shared" si="4"/>
        <v>0</v>
      </c>
      <c r="X30" s="3">
        <f t="shared" si="4"/>
        <v>0</v>
      </c>
    </row>
  </sheetData>
  <mergeCells count="26">
    <mergeCell ref="Q17:R17"/>
    <mergeCell ref="S17:T17"/>
    <mergeCell ref="U17:V17"/>
    <mergeCell ref="W17:X17"/>
    <mergeCell ref="W1:X1"/>
    <mergeCell ref="Q1:R1"/>
    <mergeCell ref="S1:T1"/>
    <mergeCell ref="U1:V1"/>
    <mergeCell ref="A17:A18"/>
    <mergeCell ref="B17:B18"/>
    <mergeCell ref="C17:D17"/>
    <mergeCell ref="E17:F17"/>
    <mergeCell ref="G17:H17"/>
    <mergeCell ref="I17:J17"/>
    <mergeCell ref="K17:L17"/>
    <mergeCell ref="M17:N17"/>
    <mergeCell ref="O17:P17"/>
    <mergeCell ref="K1:L1"/>
    <mergeCell ref="M1:N1"/>
    <mergeCell ref="O1:P1"/>
    <mergeCell ref="I1:J1"/>
    <mergeCell ref="A1:A2"/>
    <mergeCell ref="B1:B2"/>
    <mergeCell ref="C1:D1"/>
    <mergeCell ref="E1:F1"/>
    <mergeCell ref="G1:H1"/>
  </mergeCells>
  <pageMargins left="0.7" right="0.7" top="0.75" bottom="0.75" header="0.3" footer="0.3"/>
  <pageSetup paperSize="3" scale="78" orientation="landscape" r:id="rId1"/>
  <headerFooter>
    <oddHeader>&amp;C&amp;18Vision Zero in Action: APD Activity by District - 01/23 to 01/29/17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zoomScaleNormal="100" workbookViewId="0">
      <selection activeCell="A14" sqref="A14"/>
    </sheetView>
  </sheetViews>
  <sheetFormatPr defaultRowHeight="15" x14ac:dyDescent="0.25"/>
  <cols>
    <col min="1" max="1" width="41.85546875" customWidth="1"/>
  </cols>
  <sheetData>
    <row r="1" spans="1:23" ht="15.75" thickBot="1" x14ac:dyDescent="0.3">
      <c r="A1" s="135" t="s">
        <v>19</v>
      </c>
      <c r="B1" s="132" t="s">
        <v>20</v>
      </c>
      <c r="C1" s="132"/>
      <c r="D1" s="132" t="s">
        <v>21</v>
      </c>
      <c r="E1" s="132"/>
      <c r="F1" s="132" t="s">
        <v>22</v>
      </c>
      <c r="G1" s="132"/>
      <c r="H1" s="132" t="s">
        <v>23</v>
      </c>
      <c r="I1" s="132"/>
      <c r="J1" s="132" t="s">
        <v>24</v>
      </c>
      <c r="K1" s="132"/>
      <c r="L1" s="132" t="s">
        <v>25</v>
      </c>
      <c r="M1" s="132"/>
      <c r="N1" s="132" t="s">
        <v>26</v>
      </c>
      <c r="O1" s="132"/>
      <c r="P1" s="132" t="s">
        <v>27</v>
      </c>
      <c r="Q1" s="132"/>
      <c r="R1" s="132" t="s">
        <v>28</v>
      </c>
      <c r="S1" s="132"/>
      <c r="T1" s="132" t="s">
        <v>29</v>
      </c>
      <c r="U1" s="132"/>
      <c r="V1" s="133" t="s">
        <v>34</v>
      </c>
      <c r="W1" s="134"/>
    </row>
    <row r="2" spans="1:23" ht="15.75" thickBot="1" x14ac:dyDescent="0.3">
      <c r="A2" s="136"/>
      <c r="B2" s="13" t="s">
        <v>33</v>
      </c>
      <c r="C2" s="13" t="s">
        <v>32</v>
      </c>
      <c r="D2" s="13" t="s">
        <v>33</v>
      </c>
      <c r="E2" s="13" t="s">
        <v>32</v>
      </c>
      <c r="F2" s="13" t="s">
        <v>33</v>
      </c>
      <c r="G2" s="13" t="s">
        <v>32</v>
      </c>
      <c r="H2" s="13" t="s">
        <v>33</v>
      </c>
      <c r="I2" s="13" t="s">
        <v>32</v>
      </c>
      <c r="J2" s="13" t="s">
        <v>33</v>
      </c>
      <c r="K2" s="13" t="s">
        <v>32</v>
      </c>
      <c r="L2" s="13" t="s">
        <v>33</v>
      </c>
      <c r="M2" s="13" t="s">
        <v>32</v>
      </c>
      <c r="N2" s="13" t="s">
        <v>33</v>
      </c>
      <c r="O2" s="13" t="s">
        <v>32</v>
      </c>
      <c r="P2" s="13" t="s">
        <v>33</v>
      </c>
      <c r="Q2" s="13" t="s">
        <v>32</v>
      </c>
      <c r="R2" s="13" t="s">
        <v>33</v>
      </c>
      <c r="S2" s="13" t="s">
        <v>32</v>
      </c>
      <c r="T2" s="13" t="s">
        <v>33</v>
      </c>
      <c r="U2" s="13" t="s">
        <v>32</v>
      </c>
      <c r="V2" s="28" t="s">
        <v>33</v>
      </c>
      <c r="W2" s="29" t="s">
        <v>32</v>
      </c>
    </row>
    <row r="3" spans="1:23" x14ac:dyDescent="0.25">
      <c r="A3" s="11" t="s">
        <v>30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>
        <f>1+2</f>
        <v>3</v>
      </c>
      <c r="S3" s="5">
        <f>1+1</f>
        <v>2</v>
      </c>
      <c r="T3" s="5"/>
      <c r="U3" s="6"/>
      <c r="V3" s="24">
        <f>B3+D3+F3+H3+J3+L3+N3+P3+R3+T3</f>
        <v>3</v>
      </c>
      <c r="W3" s="26">
        <f>C3+E3+G3+I3+K3+M3+O3+Q3+S3+U3</f>
        <v>2</v>
      </c>
    </row>
    <row r="4" spans="1:23" x14ac:dyDescent="0.25">
      <c r="A4" s="12" t="s">
        <v>31</v>
      </c>
      <c r="B4" s="7"/>
      <c r="C4" s="8"/>
      <c r="D4" s="8"/>
      <c r="E4" s="8"/>
      <c r="F4" s="8"/>
      <c r="G4" s="8">
        <f>1+1</f>
        <v>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9"/>
      <c r="V4" s="25">
        <f t="shared" ref="V4:W13" si="0">B4+D4+F4+H4+J4+L4+N4+P4+R4+T4</f>
        <v>0</v>
      </c>
      <c r="W4" s="27">
        <f t="shared" si="0"/>
        <v>2</v>
      </c>
    </row>
    <row r="5" spans="1:23" x14ac:dyDescent="0.25">
      <c r="A5" s="12" t="s">
        <v>6</v>
      </c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>
        <f>2+2</f>
        <v>4</v>
      </c>
      <c r="O5" s="8">
        <f>1</f>
        <v>1</v>
      </c>
      <c r="P5" s="8"/>
      <c r="Q5" s="8"/>
      <c r="R5" s="8">
        <f>1</f>
        <v>1</v>
      </c>
      <c r="S5" s="8"/>
      <c r="T5" s="8"/>
      <c r="U5" s="9">
        <f>1</f>
        <v>1</v>
      </c>
      <c r="V5" s="25">
        <f t="shared" si="0"/>
        <v>5</v>
      </c>
      <c r="W5" s="27">
        <f t="shared" si="0"/>
        <v>2</v>
      </c>
    </row>
    <row r="6" spans="1:23" ht="30" x14ac:dyDescent="0.25">
      <c r="A6" s="12" t="s">
        <v>39</v>
      </c>
      <c r="B6" s="7">
        <f>1</f>
        <v>1</v>
      </c>
      <c r="C6" s="8"/>
      <c r="D6" s="8"/>
      <c r="E6" s="8"/>
      <c r="F6" s="8"/>
      <c r="G6" s="8">
        <f>1</f>
        <v>1</v>
      </c>
      <c r="H6" s="8"/>
      <c r="I6" s="8"/>
      <c r="J6" s="8"/>
      <c r="K6" s="8"/>
      <c r="L6" s="8"/>
      <c r="M6" s="8"/>
      <c r="N6" s="8">
        <f>1</f>
        <v>1</v>
      </c>
      <c r="O6" s="8"/>
      <c r="P6" s="8"/>
      <c r="Q6" s="8"/>
      <c r="R6" s="8">
        <f>1+1</f>
        <v>2</v>
      </c>
      <c r="S6" s="8">
        <f>1</f>
        <v>1</v>
      </c>
      <c r="T6" s="8"/>
      <c r="U6" s="9"/>
      <c r="V6" s="25">
        <f t="shared" si="0"/>
        <v>4</v>
      </c>
      <c r="W6" s="27">
        <f t="shared" si="0"/>
        <v>2</v>
      </c>
    </row>
    <row r="7" spans="1:23" x14ac:dyDescent="0.25">
      <c r="A7" s="12" t="s">
        <v>8</v>
      </c>
      <c r="B7" s="7"/>
      <c r="C7" s="8"/>
      <c r="D7" s="8"/>
      <c r="E7" s="8"/>
      <c r="F7" s="8">
        <f>7+2+6</f>
        <v>15</v>
      </c>
      <c r="H7" s="8"/>
      <c r="I7" s="8"/>
      <c r="J7" s="8"/>
      <c r="K7" s="8"/>
      <c r="L7" s="8"/>
      <c r="M7" s="8"/>
      <c r="N7" s="8">
        <f>1+1+1+1</f>
        <v>4</v>
      </c>
      <c r="O7" s="8">
        <f>1+1+2+1</f>
        <v>5</v>
      </c>
      <c r="P7" s="8"/>
      <c r="Q7" s="8"/>
      <c r="R7" s="8">
        <f>2+1</f>
        <v>3</v>
      </c>
      <c r="S7" s="8">
        <f>1</f>
        <v>1</v>
      </c>
      <c r="T7" s="8">
        <f>4+2+4</f>
        <v>10</v>
      </c>
      <c r="U7" s="9">
        <f>1+1+1+2+4+5</f>
        <v>14</v>
      </c>
      <c r="V7" s="25">
        <f t="shared" si="0"/>
        <v>32</v>
      </c>
      <c r="W7" s="27">
        <f t="shared" si="0"/>
        <v>20</v>
      </c>
    </row>
    <row r="8" spans="1:23" ht="30" x14ac:dyDescent="0.25">
      <c r="A8" s="12" t="s">
        <v>9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>
        <f>1</f>
        <v>1</v>
      </c>
      <c r="O8" s="8"/>
      <c r="P8" s="8"/>
      <c r="Q8" s="8"/>
      <c r="R8" s="8"/>
      <c r="S8" s="8"/>
      <c r="T8" s="8"/>
      <c r="U8" s="9"/>
      <c r="V8" s="25">
        <f t="shared" si="0"/>
        <v>1</v>
      </c>
      <c r="W8" s="27">
        <f t="shared" si="0"/>
        <v>0</v>
      </c>
    </row>
    <row r="9" spans="1:23" ht="30" x14ac:dyDescent="0.25">
      <c r="A9" s="12" t="s">
        <v>38</v>
      </c>
      <c r="B9" s="7">
        <f>3+1+4+1</f>
        <v>9</v>
      </c>
      <c r="C9" s="8">
        <f>2+1+2+2</f>
        <v>7</v>
      </c>
      <c r="D9" s="8"/>
      <c r="E9" s="8"/>
      <c r="F9" s="8">
        <f>6+2+1</f>
        <v>9</v>
      </c>
      <c r="G9" s="8">
        <f>3</f>
        <v>3</v>
      </c>
      <c r="H9" s="8"/>
      <c r="I9" s="8"/>
      <c r="J9" s="8"/>
      <c r="K9" s="8"/>
      <c r="L9" s="8"/>
      <c r="M9" s="8"/>
      <c r="N9" s="8">
        <f>1+2</f>
        <v>3</v>
      </c>
      <c r="O9" s="8">
        <f>1</f>
        <v>1</v>
      </c>
      <c r="P9" s="8"/>
      <c r="Q9" s="8"/>
      <c r="R9" s="8">
        <f>1+1+3+8+4</f>
        <v>17</v>
      </c>
      <c r="S9" s="8">
        <f>1+1+5</f>
        <v>7</v>
      </c>
      <c r="T9" s="8"/>
      <c r="U9" s="9"/>
      <c r="V9" s="25">
        <f t="shared" si="0"/>
        <v>38</v>
      </c>
      <c r="W9" s="27">
        <f t="shared" si="0"/>
        <v>18</v>
      </c>
    </row>
    <row r="10" spans="1:23" ht="30" x14ac:dyDescent="0.25">
      <c r="A10" s="12" t="s">
        <v>37</v>
      </c>
      <c r="B10" s="7">
        <f>1+1</f>
        <v>2</v>
      </c>
      <c r="C10" s="8">
        <f>1</f>
        <v>1</v>
      </c>
      <c r="D10" s="8"/>
      <c r="E10" s="8"/>
      <c r="F10" s="8">
        <f>1</f>
        <v>1</v>
      </c>
      <c r="G10" s="8">
        <f>1</f>
        <v>1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>
        <f>2+1</f>
        <v>3</v>
      </c>
      <c r="S10" s="8">
        <f>4+2</f>
        <v>6</v>
      </c>
      <c r="T10" s="8"/>
      <c r="U10" s="9"/>
      <c r="V10" s="25">
        <f t="shared" si="0"/>
        <v>6</v>
      </c>
      <c r="W10" s="27">
        <f t="shared" si="0"/>
        <v>8</v>
      </c>
    </row>
    <row r="11" spans="1:23" ht="30" x14ac:dyDescent="0.25">
      <c r="A11" s="12" t="s">
        <v>36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9"/>
      <c r="V11" s="25">
        <f t="shared" si="0"/>
        <v>0</v>
      </c>
      <c r="W11" s="27">
        <f t="shared" si="0"/>
        <v>0</v>
      </c>
    </row>
    <row r="12" spans="1:23" ht="30" x14ac:dyDescent="0.25">
      <c r="A12" s="12" t="s">
        <v>35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9"/>
      <c r="V12" s="25">
        <f t="shared" si="0"/>
        <v>0</v>
      </c>
      <c r="W12" s="27">
        <f t="shared" si="0"/>
        <v>0</v>
      </c>
    </row>
    <row r="13" spans="1:23" ht="45" x14ac:dyDescent="0.25">
      <c r="A13" s="12" t="s">
        <v>44</v>
      </c>
      <c r="B13" s="10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>
        <f>1+2+1</f>
        <v>4</v>
      </c>
      <c r="O13" s="9">
        <f>1+1+2</f>
        <v>4</v>
      </c>
      <c r="P13" s="9"/>
      <c r="Q13" s="9"/>
      <c r="R13" s="9">
        <f>2+1</f>
        <v>3</v>
      </c>
      <c r="S13" s="9">
        <f>2</f>
        <v>2</v>
      </c>
      <c r="T13" s="9">
        <f>1</f>
        <v>1</v>
      </c>
      <c r="U13" s="9">
        <f>4+1+1+1</f>
        <v>7</v>
      </c>
      <c r="V13" s="25">
        <f t="shared" si="0"/>
        <v>8</v>
      </c>
      <c r="W13" s="27">
        <f t="shared" si="0"/>
        <v>13</v>
      </c>
    </row>
    <row r="14" spans="1:23" x14ac:dyDescent="0.25">
      <c r="A14" s="31" t="s">
        <v>34</v>
      </c>
      <c r="B14" s="3">
        <f>SUM(B3:B13)</f>
        <v>12</v>
      </c>
      <c r="C14" s="3">
        <f t="shared" ref="C14:W14" si="1">SUM(C3:C13)</f>
        <v>8</v>
      </c>
      <c r="D14" s="3">
        <f t="shared" si="1"/>
        <v>0</v>
      </c>
      <c r="E14" s="3">
        <f t="shared" si="1"/>
        <v>0</v>
      </c>
      <c r="F14" s="3">
        <f t="shared" si="1"/>
        <v>25</v>
      </c>
      <c r="G14" s="3">
        <f t="shared" si="1"/>
        <v>7</v>
      </c>
      <c r="H14" s="3">
        <f t="shared" si="1"/>
        <v>0</v>
      </c>
      <c r="I14" s="3">
        <f t="shared" si="1"/>
        <v>0</v>
      </c>
      <c r="J14" s="3">
        <f t="shared" si="1"/>
        <v>0</v>
      </c>
      <c r="K14" s="3">
        <f t="shared" si="1"/>
        <v>0</v>
      </c>
      <c r="L14" s="3">
        <f t="shared" si="1"/>
        <v>0</v>
      </c>
      <c r="M14" s="3">
        <f t="shared" si="1"/>
        <v>0</v>
      </c>
      <c r="N14" s="3">
        <f t="shared" si="1"/>
        <v>17</v>
      </c>
      <c r="O14" s="3">
        <f t="shared" si="1"/>
        <v>11</v>
      </c>
      <c r="P14" s="3">
        <f t="shared" si="1"/>
        <v>0</v>
      </c>
      <c r="Q14" s="3">
        <f t="shared" si="1"/>
        <v>0</v>
      </c>
      <c r="R14" s="3">
        <f t="shared" si="1"/>
        <v>32</v>
      </c>
      <c r="S14" s="3">
        <f t="shared" si="1"/>
        <v>19</v>
      </c>
      <c r="T14" s="3">
        <f t="shared" si="1"/>
        <v>11</v>
      </c>
      <c r="U14" s="3">
        <f t="shared" si="1"/>
        <v>22</v>
      </c>
      <c r="V14" s="30">
        <f t="shared" si="1"/>
        <v>97</v>
      </c>
      <c r="W14" s="3">
        <f t="shared" si="1"/>
        <v>67</v>
      </c>
    </row>
    <row r="15" spans="1:23" x14ac:dyDescent="0.25">
      <c r="A15" s="19" t="s">
        <v>43</v>
      </c>
    </row>
  </sheetData>
  <mergeCells count="12">
    <mergeCell ref="V1:W1"/>
    <mergeCell ref="J1:K1"/>
    <mergeCell ref="L1:M1"/>
    <mergeCell ref="N1:O1"/>
    <mergeCell ref="P1:Q1"/>
    <mergeCell ref="R1:S1"/>
    <mergeCell ref="T1:U1"/>
    <mergeCell ref="A1:A2"/>
    <mergeCell ref="B1:C1"/>
    <mergeCell ref="D1:E1"/>
    <mergeCell ref="F1:G1"/>
    <mergeCell ref="H1:I1"/>
  </mergeCells>
  <pageMargins left="0.7" right="0.7" top="0.75" bottom="0.75" header="0.3" footer="0.3"/>
  <pageSetup paperSize="3" scale="78" orientation="landscape" r:id="rId1"/>
  <headerFooter>
    <oddHeader>&amp;C&amp;18Vision Zero in Action: APD Activity by District - 01/30 to 02/05/17</oddHeader>
  </headerFooter>
  <ignoredErrors>
    <ignoredError sqref="N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zoomScaleNormal="100" workbookViewId="0">
      <selection activeCell="T3" sqref="T3:U3"/>
    </sheetView>
  </sheetViews>
  <sheetFormatPr defaultRowHeight="15" x14ac:dyDescent="0.25"/>
  <cols>
    <col min="1" max="1" width="41.85546875" customWidth="1"/>
  </cols>
  <sheetData>
    <row r="1" spans="1:23" ht="15.75" thickBot="1" x14ac:dyDescent="0.3">
      <c r="A1" s="135" t="s">
        <v>19</v>
      </c>
      <c r="B1" s="132" t="s">
        <v>20</v>
      </c>
      <c r="C1" s="132"/>
      <c r="D1" s="132" t="s">
        <v>21</v>
      </c>
      <c r="E1" s="132"/>
      <c r="F1" s="132" t="s">
        <v>22</v>
      </c>
      <c r="G1" s="132"/>
      <c r="H1" s="132" t="s">
        <v>23</v>
      </c>
      <c r="I1" s="132"/>
      <c r="J1" s="132" t="s">
        <v>24</v>
      </c>
      <c r="K1" s="132"/>
      <c r="L1" s="132" t="s">
        <v>25</v>
      </c>
      <c r="M1" s="132"/>
      <c r="N1" s="132" t="s">
        <v>26</v>
      </c>
      <c r="O1" s="132"/>
      <c r="P1" s="132" t="s">
        <v>27</v>
      </c>
      <c r="Q1" s="132"/>
      <c r="R1" s="132" t="s">
        <v>28</v>
      </c>
      <c r="S1" s="132"/>
      <c r="T1" s="132" t="s">
        <v>29</v>
      </c>
      <c r="U1" s="132"/>
      <c r="V1" s="133" t="s">
        <v>34</v>
      </c>
      <c r="W1" s="134"/>
    </row>
    <row r="2" spans="1:23" ht="15.75" thickBot="1" x14ac:dyDescent="0.3">
      <c r="A2" s="136"/>
      <c r="B2" s="13" t="s">
        <v>33</v>
      </c>
      <c r="C2" s="13" t="s">
        <v>32</v>
      </c>
      <c r="D2" s="13" t="s">
        <v>33</v>
      </c>
      <c r="E2" s="13" t="s">
        <v>32</v>
      </c>
      <c r="F2" s="13" t="s">
        <v>33</v>
      </c>
      <c r="G2" s="13" t="s">
        <v>32</v>
      </c>
      <c r="H2" s="13" t="s">
        <v>33</v>
      </c>
      <c r="I2" s="13" t="s">
        <v>32</v>
      </c>
      <c r="J2" s="13" t="s">
        <v>33</v>
      </c>
      <c r="K2" s="13" t="s">
        <v>32</v>
      </c>
      <c r="L2" s="13" t="s">
        <v>33</v>
      </c>
      <c r="M2" s="13" t="s">
        <v>32</v>
      </c>
      <c r="N2" s="13" t="s">
        <v>33</v>
      </c>
      <c r="O2" s="13" t="s">
        <v>32</v>
      </c>
      <c r="P2" s="13" t="s">
        <v>33</v>
      </c>
      <c r="Q2" s="13" t="s">
        <v>32</v>
      </c>
      <c r="R2" s="13" t="s">
        <v>33</v>
      </c>
      <c r="S2" s="13" t="s">
        <v>32</v>
      </c>
      <c r="T2" s="13" t="s">
        <v>33</v>
      </c>
      <c r="U2" s="20" t="s">
        <v>32</v>
      </c>
      <c r="V2" s="28" t="s">
        <v>33</v>
      </c>
      <c r="W2" s="29" t="s">
        <v>32</v>
      </c>
    </row>
    <row r="3" spans="1:23" x14ac:dyDescent="0.25">
      <c r="A3" s="11" t="s">
        <v>30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>
        <f>5+1+1+2+1+1</f>
        <v>11</v>
      </c>
      <c r="S3" s="5">
        <f>2+1+4+1+7</f>
        <v>15</v>
      </c>
      <c r="T3" s="5"/>
      <c r="U3" s="21"/>
      <c r="V3" s="24">
        <f>B3+D3+F3+H3+J3+L3+N3+P3+R3+T3</f>
        <v>11</v>
      </c>
      <c r="W3" s="26">
        <f>C3+E3+G3+I3+K3+M3+O3+Q3+S3+U3</f>
        <v>15</v>
      </c>
    </row>
    <row r="4" spans="1:23" x14ac:dyDescent="0.25">
      <c r="A4" s="12" t="s">
        <v>31</v>
      </c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>
        <f>1</f>
        <v>1</v>
      </c>
      <c r="S4" s="8"/>
      <c r="T4" s="8"/>
      <c r="U4" s="22"/>
      <c r="V4" s="25">
        <f t="shared" ref="V4:V13" si="0">B4+D4+F4+H4+J4+L4+N4+P4+R4+T4</f>
        <v>1</v>
      </c>
      <c r="W4" s="27">
        <f t="shared" ref="W4:W13" si="1">C4+E4+G4+I4+K4+M4+O4+Q4+S4+U4</f>
        <v>0</v>
      </c>
    </row>
    <row r="5" spans="1:23" x14ac:dyDescent="0.25">
      <c r="A5" s="12" t="s">
        <v>6</v>
      </c>
      <c r="B5" s="7"/>
      <c r="C5" s="8"/>
      <c r="D5" s="8">
        <f>1+3</f>
        <v>4</v>
      </c>
      <c r="E5" s="8"/>
      <c r="F5" s="8">
        <f>2</f>
        <v>2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>
        <f>1+2</f>
        <v>3</v>
      </c>
      <c r="S5" s="8">
        <f>1+1</f>
        <v>2</v>
      </c>
      <c r="T5" s="8"/>
      <c r="U5" s="22"/>
      <c r="V5" s="25">
        <f t="shared" si="0"/>
        <v>9</v>
      </c>
      <c r="W5" s="27">
        <f t="shared" si="1"/>
        <v>2</v>
      </c>
    </row>
    <row r="6" spans="1:23" ht="30" x14ac:dyDescent="0.25">
      <c r="A6" s="12" t="s">
        <v>39</v>
      </c>
      <c r="B6" s="7">
        <f>1</f>
        <v>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>
        <f>3+1+1+1+1+2</f>
        <v>9</v>
      </c>
      <c r="S6" s="8"/>
      <c r="T6" s="8"/>
      <c r="U6" s="22"/>
      <c r="V6" s="25">
        <f t="shared" si="0"/>
        <v>10</v>
      </c>
      <c r="W6" s="27">
        <f t="shared" si="1"/>
        <v>0</v>
      </c>
    </row>
    <row r="7" spans="1:23" x14ac:dyDescent="0.25">
      <c r="A7" s="12" t="s">
        <v>8</v>
      </c>
      <c r="B7" s="7"/>
      <c r="C7" s="8"/>
      <c r="D7" s="8">
        <f>2+1+1+2</f>
        <v>6</v>
      </c>
      <c r="E7" s="8">
        <f>1+1+1</f>
        <v>3</v>
      </c>
      <c r="F7" s="8">
        <f>1</f>
        <v>1</v>
      </c>
      <c r="G7" s="8">
        <f>1</f>
        <v>1</v>
      </c>
      <c r="H7" s="8"/>
      <c r="I7" s="8"/>
      <c r="J7" s="8"/>
      <c r="K7" s="8"/>
      <c r="L7" s="8"/>
      <c r="M7" s="8"/>
      <c r="N7" s="8"/>
      <c r="O7" s="8"/>
      <c r="P7" s="8"/>
      <c r="Q7" s="8"/>
      <c r="R7" s="8">
        <f>4+3+5</f>
        <v>12</v>
      </c>
      <c r="S7" s="8">
        <f>1+2</f>
        <v>3</v>
      </c>
      <c r="T7" s="8"/>
      <c r="U7" s="22"/>
      <c r="V7" s="25">
        <f t="shared" si="0"/>
        <v>19</v>
      </c>
      <c r="W7" s="27">
        <f t="shared" si="1"/>
        <v>7</v>
      </c>
    </row>
    <row r="8" spans="1:23" ht="30" x14ac:dyDescent="0.25">
      <c r="A8" s="12" t="s">
        <v>9</v>
      </c>
      <c r="B8" s="7">
        <f>2</f>
        <v>2</v>
      </c>
      <c r="C8" s="8">
        <f>2</f>
        <v>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>
        <f>2</f>
        <v>2</v>
      </c>
      <c r="S8" s="8">
        <f>5</f>
        <v>5</v>
      </c>
      <c r="T8" s="8"/>
      <c r="U8" s="22"/>
      <c r="V8" s="25">
        <f t="shared" si="0"/>
        <v>4</v>
      </c>
      <c r="W8" s="27">
        <f t="shared" si="1"/>
        <v>7</v>
      </c>
    </row>
    <row r="9" spans="1:23" ht="30" x14ac:dyDescent="0.25">
      <c r="A9" s="12" t="s">
        <v>38</v>
      </c>
      <c r="B9" s="7"/>
      <c r="C9" s="8"/>
      <c r="D9" s="8">
        <f>2</f>
        <v>2</v>
      </c>
      <c r="E9" s="8"/>
      <c r="F9" s="8">
        <f>1</f>
        <v>1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>
        <f>1+1+1+1+1+5+1</f>
        <v>11</v>
      </c>
      <c r="S9" s="8">
        <f>2+2+3</f>
        <v>7</v>
      </c>
      <c r="T9" s="8"/>
      <c r="U9" s="22"/>
      <c r="V9" s="25">
        <f t="shared" si="0"/>
        <v>14</v>
      </c>
      <c r="W9" s="27">
        <f t="shared" si="1"/>
        <v>7</v>
      </c>
    </row>
    <row r="10" spans="1:23" ht="30" x14ac:dyDescent="0.25">
      <c r="A10" s="12" t="s">
        <v>37</v>
      </c>
      <c r="B10" s="7"/>
      <c r="C10" s="8"/>
      <c r="D10" s="8">
        <f>2</f>
        <v>2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>
        <f>1+1</f>
        <v>2</v>
      </c>
      <c r="S10" s="8">
        <f>1</f>
        <v>1</v>
      </c>
      <c r="T10" s="8"/>
      <c r="U10" s="22"/>
      <c r="V10" s="25">
        <f t="shared" si="0"/>
        <v>4</v>
      </c>
      <c r="W10" s="27">
        <f t="shared" si="1"/>
        <v>1</v>
      </c>
    </row>
    <row r="11" spans="1:23" ht="30" x14ac:dyDescent="0.25">
      <c r="A11" s="12" t="s">
        <v>36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22"/>
      <c r="V11" s="25">
        <f t="shared" si="0"/>
        <v>0</v>
      </c>
      <c r="W11" s="27">
        <f t="shared" si="1"/>
        <v>0</v>
      </c>
    </row>
    <row r="12" spans="1:23" ht="30" x14ac:dyDescent="0.25">
      <c r="A12" s="12" t="s">
        <v>35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22"/>
      <c r="V12" s="25">
        <f t="shared" si="0"/>
        <v>0</v>
      </c>
      <c r="W12" s="27">
        <f t="shared" si="1"/>
        <v>0</v>
      </c>
    </row>
    <row r="13" spans="1:23" ht="45" x14ac:dyDescent="0.25">
      <c r="A13" s="12" t="s">
        <v>44</v>
      </c>
      <c r="B13" s="10"/>
      <c r="C13" s="9">
        <f>1</f>
        <v>1</v>
      </c>
      <c r="D13" s="9">
        <f>1+2+1+2</f>
        <v>6</v>
      </c>
      <c r="E13" s="9">
        <f>1</f>
        <v>1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>
        <f>2+1+2</f>
        <v>5</v>
      </c>
      <c r="S13" s="9">
        <f>5</f>
        <v>5</v>
      </c>
      <c r="T13" s="9"/>
      <c r="U13" s="22"/>
      <c r="V13" s="25">
        <f t="shared" si="0"/>
        <v>11</v>
      </c>
      <c r="W13" s="27">
        <f t="shared" si="1"/>
        <v>7</v>
      </c>
    </row>
    <row r="14" spans="1:23" x14ac:dyDescent="0.25">
      <c r="A14" s="31" t="s">
        <v>34</v>
      </c>
      <c r="B14" s="3">
        <f>SUM(B3:B13)</f>
        <v>3</v>
      </c>
      <c r="C14" s="3">
        <f t="shared" ref="C14:W14" si="2">SUM(C3:C13)</f>
        <v>3</v>
      </c>
      <c r="D14" s="3">
        <f t="shared" si="2"/>
        <v>20</v>
      </c>
      <c r="E14" s="3">
        <f t="shared" si="2"/>
        <v>4</v>
      </c>
      <c r="F14" s="3">
        <f t="shared" si="2"/>
        <v>4</v>
      </c>
      <c r="G14" s="3">
        <f t="shared" si="2"/>
        <v>1</v>
      </c>
      <c r="H14" s="3">
        <f t="shared" si="2"/>
        <v>0</v>
      </c>
      <c r="I14" s="3">
        <f t="shared" si="2"/>
        <v>0</v>
      </c>
      <c r="J14" s="3">
        <f t="shared" si="2"/>
        <v>0</v>
      </c>
      <c r="K14" s="3">
        <f t="shared" si="2"/>
        <v>0</v>
      </c>
      <c r="L14" s="3">
        <f t="shared" si="2"/>
        <v>0</v>
      </c>
      <c r="M14" s="3">
        <f t="shared" si="2"/>
        <v>0</v>
      </c>
      <c r="N14" s="3">
        <f t="shared" si="2"/>
        <v>0</v>
      </c>
      <c r="O14" s="3">
        <f t="shared" si="2"/>
        <v>0</v>
      </c>
      <c r="P14" s="3">
        <f t="shared" si="2"/>
        <v>0</v>
      </c>
      <c r="Q14" s="3">
        <f t="shared" si="2"/>
        <v>0</v>
      </c>
      <c r="R14" s="3">
        <f t="shared" si="2"/>
        <v>56</v>
      </c>
      <c r="S14" s="3">
        <f t="shared" si="2"/>
        <v>38</v>
      </c>
      <c r="T14" s="3">
        <f t="shared" si="2"/>
        <v>0</v>
      </c>
      <c r="U14" s="23">
        <f t="shared" si="2"/>
        <v>0</v>
      </c>
      <c r="V14" s="30">
        <f t="shared" si="2"/>
        <v>83</v>
      </c>
      <c r="W14" s="3">
        <f t="shared" si="2"/>
        <v>46</v>
      </c>
    </row>
    <row r="15" spans="1:23" x14ac:dyDescent="0.25">
      <c r="A15" s="19" t="s">
        <v>43</v>
      </c>
    </row>
  </sheetData>
  <mergeCells count="12">
    <mergeCell ref="A1:A2"/>
    <mergeCell ref="J1:K1"/>
    <mergeCell ref="L1:M1"/>
    <mergeCell ref="V1:W1"/>
    <mergeCell ref="B1:C1"/>
    <mergeCell ref="D1:E1"/>
    <mergeCell ref="F1:G1"/>
    <mergeCell ref="H1:I1"/>
    <mergeCell ref="N1:O1"/>
    <mergeCell ref="P1:Q1"/>
    <mergeCell ref="R1:S1"/>
    <mergeCell ref="T1:U1"/>
  </mergeCells>
  <pageMargins left="0.7" right="0.7" top="0.75" bottom="0.75" header="0.3" footer="0.3"/>
  <pageSetup paperSize="3" scale="78" orientation="landscape" r:id="rId1"/>
  <headerFooter>
    <oddHeader>&amp;C&amp;18Vision Zero in Action: APD Activity by District - 01/23 to 01/29/17</oddHeader>
  </headerFooter>
  <ignoredErrors>
    <ignoredError sqref="D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TEMPLATE</vt:lpstr>
      <vt:lpstr>MASTER TRACKING</vt:lpstr>
      <vt:lpstr>FEBRUARY 2017</vt:lpstr>
      <vt:lpstr>Jan 30 to Feb 5</vt:lpstr>
      <vt:lpstr>Jan 23 to Jan 29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Hall, Anthony</dc:creator>
  <cp:lastModifiedBy>Davila, Randolph</cp:lastModifiedBy>
  <cp:lastPrinted>2018-05-24T12:09:13Z</cp:lastPrinted>
  <dcterms:created xsi:type="dcterms:W3CDTF">2016-12-22T16:13:16Z</dcterms:created>
  <dcterms:modified xsi:type="dcterms:W3CDTF">2018-08-29T18:05:09Z</dcterms:modified>
</cp:coreProperties>
</file>